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.deriy\Desktop\"/>
    </mc:Choice>
  </mc:AlternateContent>
  <workbookProtection workbookAlgorithmName="SHA-512" workbookHashValue="oTcKZfEa9NxD5gzj4bdqON7v/ev/pz3uy4Wrg+1uqrhDmGv2afK7Gf4VPOnqZnAcwwz5sD/owCTjbd37FHFI/w==" workbookSaltValue="cCkFc7rwg3x9+XKnWQsUkw==" workbookSpinCount="100000" lockStructure="1"/>
  <bookViews>
    <workbookView xWindow="0" yWindow="0" windowWidth="20490" windowHeight="7755" tabRatio="868" activeTab="1"/>
  </bookViews>
  <sheets>
    <sheet name="Test" sheetId="17" r:id="rId1"/>
    <sheet name="ТитулОО" sheetId="13" r:id="rId2"/>
    <sheet name="Base" sheetId="3" r:id="rId3"/>
    <sheet name="ПланОО" sheetId="16" r:id="rId4"/>
    <sheet name="ТитулЗО" sheetId="18" r:id="rId5"/>
    <sheet name="ПланЗО" sheetId="15" r:id="rId6"/>
    <sheet name="ТитСокрОО" sheetId="19" r:id="rId7"/>
    <sheet name="ПланСокрОО" sheetId="20" r:id="rId8"/>
    <sheet name="ТитСокрЗО" sheetId="21" r:id="rId9"/>
    <sheet name="ПланСокрЗО" sheetId="22" r:id="rId10"/>
    <sheet name="ТитулОЗО" sheetId="25" r:id="rId11"/>
    <sheet name="ПланОЗО" sheetId="24" r:id="rId12"/>
    <sheet name="ТитулСокрОЗО" sheetId="26" r:id="rId13"/>
    <sheet name="ПланСокрОЗО" sheetId="27" r:id="rId14"/>
    <sheet name="Кафедры" sheetId="28" r:id="rId15"/>
  </sheets>
  <definedNames>
    <definedName name="Kafedry">Base!$BG$184:$BG$272</definedName>
    <definedName name="_xlnm.Print_Titles" localSheetId="5">ПланЗО!$1:$4</definedName>
    <definedName name="_xlnm.Print_Titles" localSheetId="11">ПланОЗО!$1:$4</definedName>
    <definedName name="_xlnm.Print_Titles" localSheetId="3">ПланОО!$1:$4</definedName>
    <definedName name="_xlnm.Print_Titles" localSheetId="9">ПланСокрЗО!$1:$4</definedName>
    <definedName name="_xlnm.Print_Titles" localSheetId="13">ПланСокрОЗО!$1:$4</definedName>
    <definedName name="_xlnm.Print_Titles" localSheetId="7">ПланСокрОО!$1:$4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0" i="28" l="1"/>
  <c r="B133" i="28"/>
  <c r="B125" i="28"/>
  <c r="B112" i="28"/>
  <c r="B106" i="28"/>
  <c r="B102" i="28"/>
  <c r="B97" i="28"/>
  <c r="B92" i="28"/>
  <c r="B84" i="28"/>
  <c r="B72" i="28"/>
  <c r="B64" i="28"/>
  <c r="B54" i="28"/>
  <c r="B44" i="28"/>
  <c r="B35" i="28"/>
  <c r="B27" i="28"/>
  <c r="B20" i="28"/>
  <c r="B11" i="28"/>
  <c r="K221" i="27" l="1"/>
  <c r="C221" i="27"/>
  <c r="A206" i="27"/>
  <c r="B206" i="27"/>
  <c r="C206" i="27"/>
  <c r="G206" i="27"/>
  <c r="H206" i="27"/>
  <c r="N206" i="27" s="1"/>
  <c r="S206" i="27" s="1"/>
  <c r="I206" i="27"/>
  <c r="J206" i="27"/>
  <c r="K206" i="27"/>
  <c r="L206" i="27"/>
  <c r="M206" i="27"/>
  <c r="O206" i="27"/>
  <c r="P206" i="27"/>
  <c r="Q206" i="27"/>
  <c r="R206" i="27"/>
  <c r="BI206" i="27"/>
  <c r="A207" i="27"/>
  <c r="B207" i="27"/>
  <c r="C207" i="27"/>
  <c r="G207" i="27"/>
  <c r="H207" i="27"/>
  <c r="I207" i="27"/>
  <c r="J207" i="27"/>
  <c r="K207" i="27"/>
  <c r="L207" i="27"/>
  <c r="M207" i="27"/>
  <c r="N207" i="27"/>
  <c r="S207" i="27" s="1"/>
  <c r="P207" i="27"/>
  <c r="O207" i="27" s="1"/>
  <c r="Q207" i="27"/>
  <c r="R207" i="27"/>
  <c r="BI207" i="27"/>
  <c r="A208" i="27"/>
  <c r="B208" i="27"/>
  <c r="C208" i="27"/>
  <c r="G208" i="27"/>
  <c r="H208" i="27"/>
  <c r="I208" i="27"/>
  <c r="J208" i="27"/>
  <c r="K208" i="27"/>
  <c r="L208" i="27"/>
  <c r="M208" i="27"/>
  <c r="N208" i="27"/>
  <c r="P208" i="27"/>
  <c r="Q208" i="27"/>
  <c r="O208" i="27" s="1"/>
  <c r="S208" i="27" s="1"/>
  <c r="R208" i="27"/>
  <c r="BI208" i="27"/>
  <c r="BI205" i="27"/>
  <c r="R205" i="27"/>
  <c r="Q205" i="27"/>
  <c r="P205" i="27"/>
  <c r="O205" i="27" s="1"/>
  <c r="M205" i="27"/>
  <c r="L205" i="27"/>
  <c r="K205" i="27"/>
  <c r="J205" i="27"/>
  <c r="I205" i="27"/>
  <c r="H205" i="27"/>
  <c r="N205" i="27" s="1"/>
  <c r="G205" i="27"/>
  <c r="C205" i="27"/>
  <c r="B205" i="27"/>
  <c r="A205" i="27"/>
  <c r="A193" i="27"/>
  <c r="B193" i="27"/>
  <c r="C193" i="27"/>
  <c r="G193" i="27"/>
  <c r="H193" i="27"/>
  <c r="N193" i="27" s="1"/>
  <c r="S193" i="27" s="1"/>
  <c r="I193" i="27"/>
  <c r="J193" i="27"/>
  <c r="K193" i="27"/>
  <c r="L193" i="27"/>
  <c r="M193" i="27"/>
  <c r="O193" i="27"/>
  <c r="P193" i="27"/>
  <c r="Q193" i="27"/>
  <c r="R193" i="27"/>
  <c r="BI193" i="27"/>
  <c r="A194" i="27"/>
  <c r="B194" i="27"/>
  <c r="C194" i="27"/>
  <c r="G194" i="27"/>
  <c r="H194" i="27"/>
  <c r="I194" i="27"/>
  <c r="J194" i="27"/>
  <c r="K194" i="27"/>
  <c r="L194" i="27"/>
  <c r="M194" i="27"/>
  <c r="N194" i="27"/>
  <c r="S194" i="27" s="1"/>
  <c r="P194" i="27"/>
  <c r="O194" i="27" s="1"/>
  <c r="Q194" i="27"/>
  <c r="R194" i="27"/>
  <c r="BI194" i="27"/>
  <c r="A195" i="27"/>
  <c r="B195" i="27"/>
  <c r="C195" i="27"/>
  <c r="G195" i="27"/>
  <c r="H195" i="27"/>
  <c r="I195" i="27"/>
  <c r="J195" i="27"/>
  <c r="K195" i="27"/>
  <c r="L195" i="27"/>
  <c r="M195" i="27"/>
  <c r="N195" i="27"/>
  <c r="P195" i="27"/>
  <c r="Q195" i="27"/>
  <c r="O195" i="27" s="1"/>
  <c r="S195" i="27" s="1"/>
  <c r="R195" i="27"/>
  <c r="BI195" i="27"/>
  <c r="A196" i="27"/>
  <c r="B196" i="27"/>
  <c r="C196" i="27"/>
  <c r="G196" i="27"/>
  <c r="H196" i="27"/>
  <c r="N196" i="27" s="1"/>
  <c r="I196" i="27"/>
  <c r="J196" i="27"/>
  <c r="K196" i="27"/>
  <c r="L196" i="27"/>
  <c r="M196" i="27"/>
  <c r="P196" i="27"/>
  <c r="O196" i="27" s="1"/>
  <c r="Q196" i="27"/>
  <c r="R196" i="27"/>
  <c r="BI196" i="27"/>
  <c r="A197" i="27"/>
  <c r="B197" i="27"/>
  <c r="C197" i="27"/>
  <c r="G197" i="27"/>
  <c r="H197" i="27"/>
  <c r="N197" i="27" s="1"/>
  <c r="S197" i="27" s="1"/>
  <c r="I197" i="27"/>
  <c r="J197" i="27"/>
  <c r="K197" i="27"/>
  <c r="L197" i="27"/>
  <c r="M197" i="27"/>
  <c r="O197" i="27"/>
  <c r="P197" i="27"/>
  <c r="Q197" i="27"/>
  <c r="R197" i="27"/>
  <c r="BI197" i="27"/>
  <c r="A198" i="27"/>
  <c r="B198" i="27"/>
  <c r="C198" i="27"/>
  <c r="G198" i="27"/>
  <c r="H198" i="27"/>
  <c r="I198" i="27"/>
  <c r="J198" i="27"/>
  <c r="K198" i="27"/>
  <c r="L198" i="27"/>
  <c r="M198" i="27"/>
  <c r="N198" i="27"/>
  <c r="P198" i="27"/>
  <c r="O198" i="27" s="1"/>
  <c r="Q198" i="27"/>
  <c r="R198" i="27"/>
  <c r="BI198" i="27"/>
  <c r="A199" i="27"/>
  <c r="B199" i="27"/>
  <c r="C199" i="27"/>
  <c r="G199" i="27"/>
  <c r="H199" i="27"/>
  <c r="I199" i="27"/>
  <c r="J199" i="27"/>
  <c r="K199" i="27"/>
  <c r="L199" i="27"/>
  <c r="M199" i="27"/>
  <c r="N199" i="27"/>
  <c r="P199" i="27"/>
  <c r="Q199" i="27"/>
  <c r="O199" i="27" s="1"/>
  <c r="S199" i="27" s="1"/>
  <c r="R199" i="27"/>
  <c r="BI199" i="27"/>
  <c r="A200" i="27"/>
  <c r="B200" i="27"/>
  <c r="C200" i="27"/>
  <c r="G200" i="27"/>
  <c r="H200" i="27"/>
  <c r="N200" i="27" s="1"/>
  <c r="S200" i="27" s="1"/>
  <c r="I200" i="27"/>
  <c r="J200" i="27"/>
  <c r="K200" i="27"/>
  <c r="L200" i="27"/>
  <c r="M200" i="27"/>
  <c r="P200" i="27"/>
  <c r="O200" i="27" s="1"/>
  <c r="Q200" i="27"/>
  <c r="R200" i="27"/>
  <c r="BI200" i="27"/>
  <c r="BI192" i="27"/>
  <c r="R192" i="27"/>
  <c r="Q192" i="27"/>
  <c r="P192" i="27"/>
  <c r="O192" i="27" s="1"/>
  <c r="N192" i="27"/>
  <c r="M192" i="27"/>
  <c r="L192" i="27"/>
  <c r="K192" i="27"/>
  <c r="J192" i="27"/>
  <c r="I192" i="27"/>
  <c r="H192" i="27"/>
  <c r="G192" i="27"/>
  <c r="C192" i="27"/>
  <c r="B192" i="27"/>
  <c r="A192" i="27"/>
  <c r="A148" i="27"/>
  <c r="B148" i="27"/>
  <c r="C148" i="27"/>
  <c r="G148" i="27"/>
  <c r="H148" i="27"/>
  <c r="N148" i="27" s="1"/>
  <c r="S148" i="27" s="1"/>
  <c r="I148" i="27"/>
  <c r="J148" i="27"/>
  <c r="K148" i="27"/>
  <c r="L148" i="27"/>
  <c r="M148" i="27"/>
  <c r="O148" i="27"/>
  <c r="P148" i="27"/>
  <c r="Q148" i="27"/>
  <c r="R148" i="27"/>
  <c r="BI148" i="27"/>
  <c r="A149" i="27"/>
  <c r="B149" i="27"/>
  <c r="C149" i="27"/>
  <c r="G149" i="27"/>
  <c r="H149" i="27"/>
  <c r="I149" i="27"/>
  <c r="J149" i="27"/>
  <c r="K149" i="27"/>
  <c r="L149" i="27"/>
  <c r="M149" i="27"/>
  <c r="N149" i="27"/>
  <c r="S149" i="27" s="1"/>
  <c r="P149" i="27"/>
  <c r="O149" i="27" s="1"/>
  <c r="Q149" i="27"/>
  <c r="R149" i="27"/>
  <c r="BI149" i="27"/>
  <c r="A150" i="27"/>
  <c r="B150" i="27"/>
  <c r="C150" i="27"/>
  <c r="G150" i="27"/>
  <c r="H150" i="27"/>
  <c r="I150" i="27"/>
  <c r="J150" i="27"/>
  <c r="K150" i="27"/>
  <c r="L150" i="27"/>
  <c r="M150" i="27"/>
  <c r="N150" i="27"/>
  <c r="P150" i="27"/>
  <c r="Q150" i="27"/>
  <c r="O150" i="27" s="1"/>
  <c r="S150" i="27" s="1"/>
  <c r="R150" i="27"/>
  <c r="BI150" i="27"/>
  <c r="A151" i="27"/>
  <c r="B151" i="27"/>
  <c r="C151" i="27"/>
  <c r="G151" i="27"/>
  <c r="H151" i="27"/>
  <c r="N151" i="27" s="1"/>
  <c r="I151" i="27"/>
  <c r="J151" i="27"/>
  <c r="K151" i="27"/>
  <c r="L151" i="27"/>
  <c r="M151" i="27"/>
  <c r="P151" i="27"/>
  <c r="O151" i="27" s="1"/>
  <c r="Q151" i="27"/>
  <c r="R151" i="27"/>
  <c r="BI151" i="27"/>
  <c r="A152" i="27"/>
  <c r="B152" i="27"/>
  <c r="C152" i="27"/>
  <c r="G152" i="27"/>
  <c r="H152" i="27"/>
  <c r="N152" i="27" s="1"/>
  <c r="S152" i="27" s="1"/>
  <c r="I152" i="27"/>
  <c r="J152" i="27"/>
  <c r="K152" i="27"/>
  <c r="L152" i="27"/>
  <c r="M152" i="27"/>
  <c r="O152" i="27"/>
  <c r="P152" i="27"/>
  <c r="Q152" i="27"/>
  <c r="R152" i="27"/>
  <c r="BI152" i="27"/>
  <c r="A153" i="27"/>
  <c r="B153" i="27"/>
  <c r="C153" i="27"/>
  <c r="G153" i="27"/>
  <c r="H153" i="27"/>
  <c r="I153" i="27"/>
  <c r="J153" i="27"/>
  <c r="K153" i="27"/>
  <c r="L153" i="27"/>
  <c r="M153" i="27"/>
  <c r="N153" i="27"/>
  <c r="P153" i="27"/>
  <c r="O153" i="27" s="1"/>
  <c r="Q153" i="27"/>
  <c r="R153" i="27"/>
  <c r="BI153" i="27"/>
  <c r="A154" i="27"/>
  <c r="B154" i="27"/>
  <c r="C154" i="27"/>
  <c r="G154" i="27"/>
  <c r="H154" i="27"/>
  <c r="I154" i="27"/>
  <c r="J154" i="27"/>
  <c r="K154" i="27"/>
  <c r="L154" i="27"/>
  <c r="M154" i="27"/>
  <c r="N154" i="27"/>
  <c r="P154" i="27"/>
  <c r="Q154" i="27"/>
  <c r="O154" i="27" s="1"/>
  <c r="S154" i="27" s="1"/>
  <c r="R154" i="27"/>
  <c r="BI154" i="27"/>
  <c r="A155" i="27"/>
  <c r="B155" i="27"/>
  <c r="C155" i="27"/>
  <c r="G155" i="27"/>
  <c r="H155" i="27"/>
  <c r="N155" i="27" s="1"/>
  <c r="S155" i="27" s="1"/>
  <c r="I155" i="27"/>
  <c r="J155" i="27"/>
  <c r="K155" i="27"/>
  <c r="L155" i="27"/>
  <c r="M155" i="27"/>
  <c r="P155" i="27"/>
  <c r="O155" i="27" s="1"/>
  <c r="Q155" i="27"/>
  <c r="R155" i="27"/>
  <c r="BI155" i="27"/>
  <c r="A156" i="27"/>
  <c r="B156" i="27"/>
  <c r="C156" i="27"/>
  <c r="G156" i="27"/>
  <c r="H156" i="27"/>
  <c r="N156" i="27" s="1"/>
  <c r="S156" i="27" s="1"/>
  <c r="I156" i="27"/>
  <c r="J156" i="27"/>
  <c r="K156" i="27"/>
  <c r="L156" i="27"/>
  <c r="M156" i="27"/>
  <c r="O156" i="27"/>
  <c r="P156" i="27"/>
  <c r="Q156" i="27"/>
  <c r="R156" i="27"/>
  <c r="BI156" i="27"/>
  <c r="A157" i="27"/>
  <c r="B157" i="27"/>
  <c r="C157" i="27"/>
  <c r="G157" i="27"/>
  <c r="H157" i="27"/>
  <c r="I157" i="27"/>
  <c r="J157" i="27"/>
  <c r="K157" i="27"/>
  <c r="L157" i="27"/>
  <c r="M157" i="27"/>
  <c r="N157" i="27"/>
  <c r="S157" i="27" s="1"/>
  <c r="P157" i="27"/>
  <c r="O157" i="27" s="1"/>
  <c r="Q157" i="27"/>
  <c r="R157" i="27"/>
  <c r="BI157" i="27"/>
  <c r="A158" i="27"/>
  <c r="B158" i="27"/>
  <c r="C158" i="27"/>
  <c r="G158" i="27"/>
  <c r="H158" i="27"/>
  <c r="I158" i="27"/>
  <c r="J158" i="27"/>
  <c r="K158" i="27"/>
  <c r="L158" i="27"/>
  <c r="M158" i="27"/>
  <c r="N158" i="27"/>
  <c r="P158" i="27"/>
  <c r="Q158" i="27"/>
  <c r="O158" i="27" s="1"/>
  <c r="S158" i="27" s="1"/>
  <c r="R158" i="27"/>
  <c r="BI158" i="27"/>
  <c r="A159" i="27"/>
  <c r="B159" i="27"/>
  <c r="C159" i="27"/>
  <c r="G159" i="27"/>
  <c r="H159" i="27"/>
  <c r="N159" i="27" s="1"/>
  <c r="S159" i="27" s="1"/>
  <c r="I159" i="27"/>
  <c r="J159" i="27"/>
  <c r="K159" i="27"/>
  <c r="L159" i="27"/>
  <c r="M159" i="27"/>
  <c r="P159" i="27"/>
  <c r="O159" i="27" s="1"/>
  <c r="Q159" i="27"/>
  <c r="R159" i="27"/>
  <c r="BI159" i="27"/>
  <c r="A160" i="27"/>
  <c r="B160" i="27"/>
  <c r="C160" i="27"/>
  <c r="G160" i="27"/>
  <c r="H160" i="27"/>
  <c r="N160" i="27" s="1"/>
  <c r="S160" i="27" s="1"/>
  <c r="I160" i="27"/>
  <c r="J160" i="27"/>
  <c r="K160" i="27"/>
  <c r="L160" i="27"/>
  <c r="M160" i="27"/>
  <c r="O160" i="27"/>
  <c r="P160" i="27"/>
  <c r="Q160" i="27"/>
  <c r="R160" i="27"/>
  <c r="BI160" i="27"/>
  <c r="A161" i="27"/>
  <c r="B161" i="27"/>
  <c r="C161" i="27"/>
  <c r="G161" i="27"/>
  <c r="H161" i="27"/>
  <c r="I161" i="27"/>
  <c r="J161" i="27"/>
  <c r="K161" i="27"/>
  <c r="L161" i="27"/>
  <c r="M161" i="27"/>
  <c r="N161" i="27"/>
  <c r="P161" i="27"/>
  <c r="O161" i="27" s="1"/>
  <c r="Q161" i="27"/>
  <c r="R161" i="27"/>
  <c r="BI161" i="27"/>
  <c r="A162" i="27"/>
  <c r="B162" i="27"/>
  <c r="C162" i="27"/>
  <c r="G162" i="27"/>
  <c r="H162" i="27"/>
  <c r="I162" i="27"/>
  <c r="J162" i="27"/>
  <c r="K162" i="27"/>
  <c r="L162" i="27"/>
  <c r="M162" i="27"/>
  <c r="N162" i="27"/>
  <c r="P162" i="27"/>
  <c r="Q162" i="27"/>
  <c r="O162" i="27" s="1"/>
  <c r="S162" i="27" s="1"/>
  <c r="R162" i="27"/>
  <c r="BI162" i="27"/>
  <c r="A163" i="27"/>
  <c r="B163" i="27"/>
  <c r="C163" i="27"/>
  <c r="G163" i="27"/>
  <c r="H163" i="27"/>
  <c r="N163" i="27" s="1"/>
  <c r="I163" i="27"/>
  <c r="J163" i="27"/>
  <c r="K163" i="27"/>
  <c r="L163" i="27"/>
  <c r="M163" i="27"/>
  <c r="P163" i="27"/>
  <c r="O163" i="27" s="1"/>
  <c r="Q163" i="27"/>
  <c r="R163" i="27"/>
  <c r="BI163" i="27"/>
  <c r="A164" i="27"/>
  <c r="B164" i="27"/>
  <c r="C164" i="27"/>
  <c r="G164" i="27"/>
  <c r="H164" i="27"/>
  <c r="N164" i="27" s="1"/>
  <c r="S164" i="27" s="1"/>
  <c r="I164" i="27"/>
  <c r="J164" i="27"/>
  <c r="K164" i="27"/>
  <c r="L164" i="27"/>
  <c r="M164" i="27"/>
  <c r="O164" i="27"/>
  <c r="P164" i="27"/>
  <c r="Q164" i="27"/>
  <c r="R164" i="27"/>
  <c r="BI164" i="27"/>
  <c r="A165" i="27"/>
  <c r="B165" i="27"/>
  <c r="C165" i="27"/>
  <c r="G165" i="27"/>
  <c r="H165" i="27"/>
  <c r="I165" i="27"/>
  <c r="J165" i="27"/>
  <c r="K165" i="27"/>
  <c r="L165" i="27"/>
  <c r="M165" i="27"/>
  <c r="N165" i="27"/>
  <c r="S165" i="27" s="1"/>
  <c r="P165" i="27"/>
  <c r="O165" i="27" s="1"/>
  <c r="Q165" i="27"/>
  <c r="R165" i="27"/>
  <c r="BI165" i="27"/>
  <c r="A166" i="27"/>
  <c r="B166" i="27"/>
  <c r="C166" i="27"/>
  <c r="G166" i="27"/>
  <c r="H166" i="27"/>
  <c r="I166" i="27"/>
  <c r="J166" i="27"/>
  <c r="K166" i="27"/>
  <c r="L166" i="27"/>
  <c r="M166" i="27"/>
  <c r="N166" i="27"/>
  <c r="P166" i="27"/>
  <c r="Q166" i="27"/>
  <c r="O166" i="27" s="1"/>
  <c r="S166" i="27" s="1"/>
  <c r="R166" i="27"/>
  <c r="BI166" i="27"/>
  <c r="BI147" i="27"/>
  <c r="R147" i="27"/>
  <c r="Q147" i="27"/>
  <c r="O147" i="27" s="1"/>
  <c r="P147" i="27"/>
  <c r="M147" i="27"/>
  <c r="L147" i="27"/>
  <c r="K147" i="27"/>
  <c r="J147" i="27"/>
  <c r="I147" i="27"/>
  <c r="H147" i="27"/>
  <c r="N147" i="27" s="1"/>
  <c r="S147" i="27" s="1"/>
  <c r="G147" i="27"/>
  <c r="C147" i="27"/>
  <c r="B147" i="27"/>
  <c r="A147" i="27"/>
  <c r="A114" i="27"/>
  <c r="B114" i="27"/>
  <c r="C114" i="27"/>
  <c r="G114" i="27"/>
  <c r="H114" i="27"/>
  <c r="N114" i="27" s="1"/>
  <c r="S114" i="27" s="1"/>
  <c r="I114" i="27"/>
  <c r="J114" i="27"/>
  <c r="K114" i="27"/>
  <c r="L114" i="27"/>
  <c r="M114" i="27"/>
  <c r="O114" i="27"/>
  <c r="P114" i="27"/>
  <c r="Q114" i="27"/>
  <c r="R114" i="27"/>
  <c r="BI114" i="27"/>
  <c r="A115" i="27"/>
  <c r="B115" i="27"/>
  <c r="C115" i="27"/>
  <c r="G115" i="27"/>
  <c r="H115" i="27"/>
  <c r="I115" i="27"/>
  <c r="J115" i="27"/>
  <c r="K115" i="27"/>
  <c r="L115" i="27"/>
  <c r="M115" i="27"/>
  <c r="N115" i="27"/>
  <c r="S115" i="27" s="1"/>
  <c r="P115" i="27"/>
  <c r="O115" i="27" s="1"/>
  <c r="Q115" i="27"/>
  <c r="R115" i="27"/>
  <c r="BI115" i="27"/>
  <c r="A116" i="27"/>
  <c r="B116" i="27"/>
  <c r="C116" i="27"/>
  <c r="G116" i="27"/>
  <c r="H116" i="27"/>
  <c r="I116" i="27"/>
  <c r="J116" i="27"/>
  <c r="K116" i="27"/>
  <c r="L116" i="27"/>
  <c r="M116" i="27"/>
  <c r="N116" i="27"/>
  <c r="P116" i="27"/>
  <c r="Q116" i="27"/>
  <c r="O116" i="27" s="1"/>
  <c r="S116" i="27" s="1"/>
  <c r="R116" i="27"/>
  <c r="BI116" i="27"/>
  <c r="A117" i="27"/>
  <c r="B117" i="27"/>
  <c r="C117" i="27"/>
  <c r="G117" i="27"/>
  <c r="H117" i="27"/>
  <c r="N117" i="27" s="1"/>
  <c r="I117" i="27"/>
  <c r="J117" i="27"/>
  <c r="K117" i="27"/>
  <c r="L117" i="27"/>
  <c r="M117" i="27"/>
  <c r="P117" i="27"/>
  <c r="O117" i="27" s="1"/>
  <c r="Q117" i="27"/>
  <c r="R117" i="27"/>
  <c r="BI117" i="27"/>
  <c r="A118" i="27"/>
  <c r="B118" i="27"/>
  <c r="C118" i="27"/>
  <c r="G118" i="27"/>
  <c r="H118" i="27"/>
  <c r="N118" i="27" s="1"/>
  <c r="S118" i="27" s="1"/>
  <c r="I118" i="27"/>
  <c r="J118" i="27"/>
  <c r="K118" i="27"/>
  <c r="L118" i="27"/>
  <c r="M118" i="27"/>
  <c r="O118" i="27"/>
  <c r="P118" i="27"/>
  <c r="Q118" i="27"/>
  <c r="R118" i="27"/>
  <c r="BI118" i="27"/>
  <c r="A119" i="27"/>
  <c r="B119" i="27"/>
  <c r="C119" i="27"/>
  <c r="G119" i="27"/>
  <c r="H119" i="27"/>
  <c r="I119" i="27"/>
  <c r="J119" i="27"/>
  <c r="K119" i="27"/>
  <c r="L119" i="27"/>
  <c r="M119" i="27"/>
  <c r="N119" i="27"/>
  <c r="P119" i="27"/>
  <c r="O119" i="27" s="1"/>
  <c r="Q119" i="27"/>
  <c r="R119" i="27"/>
  <c r="BI119" i="27"/>
  <c r="A120" i="27"/>
  <c r="B120" i="27"/>
  <c r="C120" i="27"/>
  <c r="G120" i="27"/>
  <c r="H120" i="27"/>
  <c r="I120" i="27"/>
  <c r="J120" i="27"/>
  <c r="K120" i="27"/>
  <c r="L120" i="27"/>
  <c r="M120" i="27"/>
  <c r="N120" i="27"/>
  <c r="P120" i="27"/>
  <c r="Q120" i="27"/>
  <c r="O120" i="27" s="1"/>
  <c r="S120" i="27" s="1"/>
  <c r="R120" i="27"/>
  <c r="BI120" i="27"/>
  <c r="A121" i="27"/>
  <c r="B121" i="27"/>
  <c r="C121" i="27"/>
  <c r="G121" i="27"/>
  <c r="H121" i="27"/>
  <c r="N121" i="27" s="1"/>
  <c r="I121" i="27"/>
  <c r="J121" i="27"/>
  <c r="K121" i="27"/>
  <c r="L121" i="27"/>
  <c r="M121" i="27"/>
  <c r="P121" i="27"/>
  <c r="O121" i="27" s="1"/>
  <c r="Q121" i="27"/>
  <c r="R121" i="27"/>
  <c r="BI121" i="27"/>
  <c r="A122" i="27"/>
  <c r="B122" i="27"/>
  <c r="C122" i="27"/>
  <c r="G122" i="27"/>
  <c r="H122" i="27"/>
  <c r="N122" i="27" s="1"/>
  <c r="S122" i="27" s="1"/>
  <c r="I122" i="27"/>
  <c r="J122" i="27"/>
  <c r="K122" i="27"/>
  <c r="L122" i="27"/>
  <c r="M122" i="27"/>
  <c r="O122" i="27"/>
  <c r="P122" i="27"/>
  <c r="Q122" i="27"/>
  <c r="R122" i="27"/>
  <c r="BI122" i="27"/>
  <c r="A123" i="27"/>
  <c r="B123" i="27"/>
  <c r="C123" i="27"/>
  <c r="G123" i="27"/>
  <c r="H123" i="27"/>
  <c r="I123" i="27"/>
  <c r="J123" i="27"/>
  <c r="K123" i="27"/>
  <c r="L123" i="27"/>
  <c r="M123" i="27"/>
  <c r="N123" i="27"/>
  <c r="S123" i="27" s="1"/>
  <c r="P123" i="27"/>
  <c r="O123" i="27" s="1"/>
  <c r="Q123" i="27"/>
  <c r="R123" i="27"/>
  <c r="BI123" i="27"/>
  <c r="A124" i="27"/>
  <c r="B124" i="27"/>
  <c r="C124" i="27"/>
  <c r="G124" i="27"/>
  <c r="H124" i="27"/>
  <c r="I124" i="27"/>
  <c r="J124" i="27"/>
  <c r="K124" i="27"/>
  <c r="L124" i="27"/>
  <c r="M124" i="27"/>
  <c r="N124" i="27"/>
  <c r="P124" i="27"/>
  <c r="Q124" i="27"/>
  <c r="O124" i="27" s="1"/>
  <c r="S124" i="27" s="1"/>
  <c r="R124" i="27"/>
  <c r="BI124" i="27"/>
  <c r="A125" i="27"/>
  <c r="B125" i="27"/>
  <c r="C125" i="27"/>
  <c r="G125" i="27"/>
  <c r="H125" i="27"/>
  <c r="N125" i="27" s="1"/>
  <c r="S125" i="27" s="1"/>
  <c r="I125" i="27"/>
  <c r="J125" i="27"/>
  <c r="K125" i="27"/>
  <c r="L125" i="27"/>
  <c r="M125" i="27"/>
  <c r="P125" i="27"/>
  <c r="O125" i="27" s="1"/>
  <c r="Q125" i="27"/>
  <c r="R125" i="27"/>
  <c r="BI125" i="27"/>
  <c r="A126" i="27"/>
  <c r="B126" i="27"/>
  <c r="C126" i="27"/>
  <c r="G126" i="27"/>
  <c r="H126" i="27"/>
  <c r="N126" i="27" s="1"/>
  <c r="S126" i="27" s="1"/>
  <c r="I126" i="27"/>
  <c r="J126" i="27"/>
  <c r="K126" i="27"/>
  <c r="L126" i="27"/>
  <c r="M126" i="27"/>
  <c r="O126" i="27"/>
  <c r="P126" i="27"/>
  <c r="Q126" i="27"/>
  <c r="R126" i="27"/>
  <c r="BI126" i="27"/>
  <c r="A127" i="27"/>
  <c r="B127" i="27"/>
  <c r="C127" i="27"/>
  <c r="G127" i="27"/>
  <c r="H127" i="27"/>
  <c r="I127" i="27"/>
  <c r="J127" i="27"/>
  <c r="K127" i="27"/>
  <c r="L127" i="27"/>
  <c r="M127" i="27"/>
  <c r="N127" i="27"/>
  <c r="P127" i="27"/>
  <c r="O127" i="27" s="1"/>
  <c r="Q127" i="27"/>
  <c r="R127" i="27"/>
  <c r="BI127" i="27"/>
  <c r="A128" i="27"/>
  <c r="B128" i="27"/>
  <c r="C128" i="27"/>
  <c r="G128" i="27"/>
  <c r="H128" i="27"/>
  <c r="I128" i="27"/>
  <c r="J128" i="27"/>
  <c r="K128" i="27"/>
  <c r="L128" i="27"/>
  <c r="M128" i="27"/>
  <c r="N128" i="27"/>
  <c r="P128" i="27"/>
  <c r="Q128" i="27"/>
  <c r="O128" i="27" s="1"/>
  <c r="S128" i="27" s="1"/>
  <c r="R128" i="27"/>
  <c r="BI128" i="27"/>
  <c r="A129" i="27"/>
  <c r="B129" i="27"/>
  <c r="C129" i="27"/>
  <c r="G129" i="27"/>
  <c r="H129" i="27"/>
  <c r="N129" i="27" s="1"/>
  <c r="S129" i="27" s="1"/>
  <c r="I129" i="27"/>
  <c r="J129" i="27"/>
  <c r="K129" i="27"/>
  <c r="L129" i="27"/>
  <c r="M129" i="27"/>
  <c r="P129" i="27"/>
  <c r="O129" i="27" s="1"/>
  <c r="Q129" i="27"/>
  <c r="R129" i="27"/>
  <c r="BI129" i="27"/>
  <c r="A130" i="27"/>
  <c r="B130" i="27"/>
  <c r="C130" i="27"/>
  <c r="G130" i="27"/>
  <c r="H130" i="27"/>
  <c r="N130" i="27" s="1"/>
  <c r="S130" i="27" s="1"/>
  <c r="I130" i="27"/>
  <c r="J130" i="27"/>
  <c r="K130" i="27"/>
  <c r="L130" i="27"/>
  <c r="M130" i="27"/>
  <c r="O130" i="27"/>
  <c r="P130" i="27"/>
  <c r="Q130" i="27"/>
  <c r="R130" i="27"/>
  <c r="BI130" i="27"/>
  <c r="A131" i="27"/>
  <c r="B131" i="27"/>
  <c r="C131" i="27"/>
  <c r="G131" i="27"/>
  <c r="H131" i="27"/>
  <c r="I131" i="27"/>
  <c r="J131" i="27"/>
  <c r="K131" i="27"/>
  <c r="L131" i="27"/>
  <c r="M131" i="27"/>
  <c r="N131" i="27"/>
  <c r="S131" i="27" s="1"/>
  <c r="P131" i="27"/>
  <c r="O131" i="27" s="1"/>
  <c r="Q131" i="27"/>
  <c r="R131" i="27"/>
  <c r="BI131" i="27"/>
  <c r="A132" i="27"/>
  <c r="B132" i="27"/>
  <c r="C132" i="27"/>
  <c r="G132" i="27"/>
  <c r="H132" i="27"/>
  <c r="I132" i="27"/>
  <c r="J132" i="27"/>
  <c r="K132" i="27"/>
  <c r="L132" i="27"/>
  <c r="M132" i="27"/>
  <c r="N132" i="27"/>
  <c r="P132" i="27"/>
  <c r="Q132" i="27"/>
  <c r="O132" i="27" s="1"/>
  <c r="S132" i="27" s="1"/>
  <c r="R132" i="27"/>
  <c r="BI132" i="27"/>
  <c r="A133" i="27"/>
  <c r="B133" i="27"/>
  <c r="C133" i="27"/>
  <c r="G133" i="27"/>
  <c r="H133" i="27"/>
  <c r="N133" i="27" s="1"/>
  <c r="I133" i="27"/>
  <c r="J133" i="27"/>
  <c r="K133" i="27"/>
  <c r="L133" i="27"/>
  <c r="M133" i="27"/>
  <c r="P133" i="27"/>
  <c r="O133" i="27" s="1"/>
  <c r="Q133" i="27"/>
  <c r="R133" i="27"/>
  <c r="BI133" i="27"/>
  <c r="A134" i="27"/>
  <c r="B134" i="27"/>
  <c r="C134" i="27"/>
  <c r="G134" i="27"/>
  <c r="H134" i="27"/>
  <c r="I134" i="27"/>
  <c r="J134" i="27"/>
  <c r="K134" i="27"/>
  <c r="L134" i="27"/>
  <c r="M134" i="27"/>
  <c r="N134" i="27"/>
  <c r="O134" i="27"/>
  <c r="P134" i="27"/>
  <c r="Q134" i="27"/>
  <c r="R134" i="27"/>
  <c r="S134" i="27"/>
  <c r="BI134" i="27"/>
  <c r="A135" i="27"/>
  <c r="B135" i="27"/>
  <c r="C135" i="27"/>
  <c r="G135" i="27"/>
  <c r="H135" i="27"/>
  <c r="I135" i="27"/>
  <c r="J135" i="27"/>
  <c r="K135" i="27"/>
  <c r="L135" i="27"/>
  <c r="M135" i="27"/>
  <c r="N135" i="27"/>
  <c r="P135" i="27"/>
  <c r="O135" i="27" s="1"/>
  <c r="Q135" i="27"/>
  <c r="R135" i="27"/>
  <c r="BI135" i="27"/>
  <c r="A136" i="27"/>
  <c r="B136" i="27"/>
  <c r="C136" i="27"/>
  <c r="G136" i="27"/>
  <c r="H136" i="27"/>
  <c r="I136" i="27"/>
  <c r="J136" i="27"/>
  <c r="K136" i="27"/>
  <c r="L136" i="27"/>
  <c r="M136" i="27"/>
  <c r="N136" i="27"/>
  <c r="P136" i="27"/>
  <c r="Q136" i="27"/>
  <c r="O136" i="27" s="1"/>
  <c r="S136" i="27" s="1"/>
  <c r="R136" i="27"/>
  <c r="BI136" i="27"/>
  <c r="A137" i="27"/>
  <c r="B137" i="27"/>
  <c r="C137" i="27"/>
  <c r="G137" i="27"/>
  <c r="H137" i="27"/>
  <c r="N137" i="27" s="1"/>
  <c r="S137" i="27" s="1"/>
  <c r="I137" i="27"/>
  <c r="J137" i="27"/>
  <c r="K137" i="27"/>
  <c r="L137" i="27"/>
  <c r="M137" i="27"/>
  <c r="P137" i="27"/>
  <c r="O137" i="27" s="1"/>
  <c r="Q137" i="27"/>
  <c r="R137" i="27"/>
  <c r="BI137" i="27"/>
  <c r="A138" i="27"/>
  <c r="B138" i="27"/>
  <c r="C138" i="27"/>
  <c r="G138" i="27"/>
  <c r="H138" i="27"/>
  <c r="I138" i="27"/>
  <c r="J138" i="27"/>
  <c r="K138" i="27"/>
  <c r="L138" i="27"/>
  <c r="M138" i="27"/>
  <c r="N138" i="27"/>
  <c r="O138" i="27"/>
  <c r="P138" i="27"/>
  <c r="Q138" i="27"/>
  <c r="R138" i="27"/>
  <c r="S138" i="27"/>
  <c r="BI138" i="27"/>
  <c r="A139" i="27"/>
  <c r="B139" i="27"/>
  <c r="C139" i="27"/>
  <c r="G139" i="27"/>
  <c r="H139" i="27"/>
  <c r="I139" i="27"/>
  <c r="J139" i="27"/>
  <c r="K139" i="27"/>
  <c r="L139" i="27"/>
  <c r="M139" i="27"/>
  <c r="N139" i="27"/>
  <c r="S139" i="27" s="1"/>
  <c r="P139" i="27"/>
  <c r="O139" i="27" s="1"/>
  <c r="Q139" i="27"/>
  <c r="R139" i="27"/>
  <c r="BI139" i="27"/>
  <c r="A140" i="27"/>
  <c r="B140" i="27"/>
  <c r="C140" i="27"/>
  <c r="G140" i="27"/>
  <c r="H140" i="27"/>
  <c r="I140" i="27"/>
  <c r="J140" i="27"/>
  <c r="K140" i="27"/>
  <c r="L140" i="27"/>
  <c r="M140" i="27"/>
  <c r="N140" i="27"/>
  <c r="P140" i="27"/>
  <c r="Q140" i="27"/>
  <c r="O140" i="27" s="1"/>
  <c r="S140" i="27" s="1"/>
  <c r="R140" i="27"/>
  <c r="BI140" i="27"/>
  <c r="A141" i="27"/>
  <c r="B141" i="27"/>
  <c r="C141" i="27"/>
  <c r="G141" i="27"/>
  <c r="H141" i="27"/>
  <c r="N141" i="27" s="1"/>
  <c r="S141" i="27" s="1"/>
  <c r="I141" i="27"/>
  <c r="J141" i="27"/>
  <c r="K141" i="27"/>
  <c r="L141" i="27"/>
  <c r="M141" i="27"/>
  <c r="P141" i="27"/>
  <c r="O141" i="27" s="1"/>
  <c r="Q141" i="27"/>
  <c r="R141" i="27"/>
  <c r="BI141" i="27"/>
  <c r="A142" i="27"/>
  <c r="B142" i="27"/>
  <c r="C142" i="27"/>
  <c r="G142" i="27"/>
  <c r="H142" i="27"/>
  <c r="I142" i="27"/>
  <c r="J142" i="27"/>
  <c r="K142" i="27"/>
  <c r="L142" i="27"/>
  <c r="M142" i="27"/>
  <c r="N142" i="27"/>
  <c r="O142" i="27"/>
  <c r="P142" i="27"/>
  <c r="Q142" i="27"/>
  <c r="R142" i="27"/>
  <c r="S142" i="27"/>
  <c r="BI142" i="27"/>
  <c r="BI113" i="27"/>
  <c r="R113" i="27"/>
  <c r="Q113" i="27"/>
  <c r="O113" i="27" s="1"/>
  <c r="P113" i="27"/>
  <c r="M113" i="27"/>
  <c r="L113" i="27"/>
  <c r="K113" i="27"/>
  <c r="J113" i="27"/>
  <c r="I113" i="27"/>
  <c r="H113" i="27"/>
  <c r="N113" i="27" s="1"/>
  <c r="G113" i="27"/>
  <c r="C113" i="27"/>
  <c r="B113" i="27"/>
  <c r="A113" i="27"/>
  <c r="A60" i="27"/>
  <c r="B60" i="27"/>
  <c r="C60" i="27"/>
  <c r="G60" i="27"/>
  <c r="H60" i="27"/>
  <c r="N60" i="27" s="1"/>
  <c r="S60" i="27" s="1"/>
  <c r="I60" i="27"/>
  <c r="J60" i="27"/>
  <c r="K60" i="27"/>
  <c r="L60" i="27"/>
  <c r="M60" i="27"/>
  <c r="O60" i="27"/>
  <c r="P60" i="27"/>
  <c r="Q60" i="27"/>
  <c r="R60" i="27"/>
  <c r="BI60" i="27"/>
  <c r="A61" i="27"/>
  <c r="B61" i="27"/>
  <c r="C61" i="27"/>
  <c r="G61" i="27"/>
  <c r="H61" i="27"/>
  <c r="I61" i="27"/>
  <c r="J61" i="27"/>
  <c r="K61" i="27"/>
  <c r="L61" i="27"/>
  <c r="M61" i="27"/>
  <c r="N61" i="27"/>
  <c r="S61" i="27" s="1"/>
  <c r="P61" i="27"/>
  <c r="O61" i="27" s="1"/>
  <c r="Q61" i="27"/>
  <c r="R61" i="27"/>
  <c r="BI61" i="27"/>
  <c r="A62" i="27"/>
  <c r="B62" i="27"/>
  <c r="C62" i="27"/>
  <c r="G62" i="27"/>
  <c r="H62" i="27"/>
  <c r="I62" i="27"/>
  <c r="J62" i="27"/>
  <c r="K62" i="27"/>
  <c r="L62" i="27"/>
  <c r="M62" i="27"/>
  <c r="N62" i="27"/>
  <c r="P62" i="27"/>
  <c r="Q62" i="27"/>
  <c r="O62" i="27" s="1"/>
  <c r="S62" i="27" s="1"/>
  <c r="R62" i="27"/>
  <c r="BI62" i="27"/>
  <c r="A63" i="27"/>
  <c r="B63" i="27"/>
  <c r="C63" i="27"/>
  <c r="G63" i="27"/>
  <c r="H63" i="27"/>
  <c r="N63" i="27" s="1"/>
  <c r="I63" i="27"/>
  <c r="J63" i="27"/>
  <c r="K63" i="27"/>
  <c r="L63" i="27"/>
  <c r="M63" i="27"/>
  <c r="P63" i="27"/>
  <c r="O63" i="27" s="1"/>
  <c r="Q63" i="27"/>
  <c r="R63" i="27"/>
  <c r="BI63" i="27"/>
  <c r="A64" i="27"/>
  <c r="B64" i="27"/>
  <c r="C64" i="27"/>
  <c r="G64" i="27"/>
  <c r="H64" i="27"/>
  <c r="N64" i="27" s="1"/>
  <c r="S64" i="27" s="1"/>
  <c r="I64" i="27"/>
  <c r="J64" i="27"/>
  <c r="K64" i="27"/>
  <c r="L64" i="27"/>
  <c r="M64" i="27"/>
  <c r="O64" i="27"/>
  <c r="P64" i="27"/>
  <c r="Q64" i="27"/>
  <c r="R64" i="27"/>
  <c r="BI64" i="27"/>
  <c r="A65" i="27"/>
  <c r="B65" i="27"/>
  <c r="C65" i="27"/>
  <c r="G65" i="27"/>
  <c r="H65" i="27"/>
  <c r="I65" i="27"/>
  <c r="J65" i="27"/>
  <c r="K65" i="27"/>
  <c r="L65" i="27"/>
  <c r="M65" i="27"/>
  <c r="N65" i="27"/>
  <c r="P65" i="27"/>
  <c r="O65" i="27" s="1"/>
  <c r="Q65" i="27"/>
  <c r="R65" i="27"/>
  <c r="BI65" i="27"/>
  <c r="A66" i="27"/>
  <c r="B66" i="27"/>
  <c r="C66" i="27"/>
  <c r="G66" i="27"/>
  <c r="H66" i="27"/>
  <c r="I66" i="27"/>
  <c r="J66" i="27"/>
  <c r="K66" i="27"/>
  <c r="L66" i="27"/>
  <c r="M66" i="27"/>
  <c r="N66" i="27"/>
  <c r="P66" i="27"/>
  <c r="Q66" i="27"/>
  <c r="O66" i="27" s="1"/>
  <c r="S66" i="27" s="1"/>
  <c r="R66" i="27"/>
  <c r="BI66" i="27"/>
  <c r="A67" i="27"/>
  <c r="B67" i="27"/>
  <c r="C67" i="27"/>
  <c r="G67" i="27"/>
  <c r="H67" i="27"/>
  <c r="N67" i="27" s="1"/>
  <c r="S67" i="27" s="1"/>
  <c r="I67" i="27"/>
  <c r="J67" i="27"/>
  <c r="K67" i="27"/>
  <c r="L67" i="27"/>
  <c r="M67" i="27"/>
  <c r="P67" i="27"/>
  <c r="O67" i="27" s="1"/>
  <c r="Q67" i="27"/>
  <c r="R67" i="27"/>
  <c r="BI67" i="27"/>
  <c r="A68" i="27"/>
  <c r="B68" i="27"/>
  <c r="C68" i="27"/>
  <c r="G68" i="27"/>
  <c r="H68" i="27"/>
  <c r="N68" i="27" s="1"/>
  <c r="S68" i="27" s="1"/>
  <c r="I68" i="27"/>
  <c r="J68" i="27"/>
  <c r="K68" i="27"/>
  <c r="L68" i="27"/>
  <c r="M68" i="27"/>
  <c r="O68" i="27"/>
  <c r="P68" i="27"/>
  <c r="Q68" i="27"/>
  <c r="R68" i="27"/>
  <c r="BI68" i="27"/>
  <c r="A69" i="27"/>
  <c r="B69" i="27"/>
  <c r="C69" i="27"/>
  <c r="G69" i="27"/>
  <c r="H69" i="27"/>
  <c r="I69" i="27"/>
  <c r="J69" i="27"/>
  <c r="K69" i="27"/>
  <c r="L69" i="27"/>
  <c r="M69" i="27"/>
  <c r="N69" i="27"/>
  <c r="S69" i="27" s="1"/>
  <c r="P69" i="27"/>
  <c r="O69" i="27" s="1"/>
  <c r="Q69" i="27"/>
  <c r="R69" i="27"/>
  <c r="BI69" i="27"/>
  <c r="A70" i="27"/>
  <c r="B70" i="27"/>
  <c r="C70" i="27"/>
  <c r="G70" i="27"/>
  <c r="H70" i="27"/>
  <c r="I70" i="27"/>
  <c r="J70" i="27"/>
  <c r="K70" i="27"/>
  <c r="L70" i="27"/>
  <c r="M70" i="27"/>
  <c r="N70" i="27"/>
  <c r="P70" i="27"/>
  <c r="Q70" i="27"/>
  <c r="O70" i="27" s="1"/>
  <c r="S70" i="27" s="1"/>
  <c r="R70" i="27"/>
  <c r="BI70" i="27"/>
  <c r="A71" i="27"/>
  <c r="B71" i="27"/>
  <c r="C71" i="27"/>
  <c r="G71" i="27"/>
  <c r="H71" i="27"/>
  <c r="N71" i="27" s="1"/>
  <c r="S71" i="27" s="1"/>
  <c r="I71" i="27"/>
  <c r="J71" i="27"/>
  <c r="K71" i="27"/>
  <c r="L71" i="27"/>
  <c r="M71" i="27"/>
  <c r="P71" i="27"/>
  <c r="O71" i="27" s="1"/>
  <c r="Q71" i="27"/>
  <c r="R71" i="27"/>
  <c r="BI71" i="27"/>
  <c r="A72" i="27"/>
  <c r="B72" i="27"/>
  <c r="C72" i="27"/>
  <c r="G72" i="27"/>
  <c r="H72" i="27"/>
  <c r="N72" i="27" s="1"/>
  <c r="S72" i="27" s="1"/>
  <c r="I72" i="27"/>
  <c r="J72" i="27"/>
  <c r="K72" i="27"/>
  <c r="L72" i="27"/>
  <c r="M72" i="27"/>
  <c r="O72" i="27"/>
  <c r="P72" i="27"/>
  <c r="Q72" i="27"/>
  <c r="R72" i="27"/>
  <c r="BI72" i="27"/>
  <c r="A73" i="27"/>
  <c r="B73" i="27"/>
  <c r="C73" i="27"/>
  <c r="G73" i="27"/>
  <c r="H73" i="27"/>
  <c r="I73" i="27"/>
  <c r="J73" i="27"/>
  <c r="K73" i="27"/>
  <c r="L73" i="27"/>
  <c r="M73" i="27"/>
  <c r="N73" i="27"/>
  <c r="P73" i="27"/>
  <c r="O73" i="27" s="1"/>
  <c r="Q73" i="27"/>
  <c r="R73" i="27"/>
  <c r="BI73" i="27"/>
  <c r="A74" i="27"/>
  <c r="B74" i="27"/>
  <c r="C74" i="27"/>
  <c r="G74" i="27"/>
  <c r="H74" i="27"/>
  <c r="I74" i="27"/>
  <c r="J74" i="27"/>
  <c r="K74" i="27"/>
  <c r="L74" i="27"/>
  <c r="M74" i="27"/>
  <c r="N74" i="27"/>
  <c r="P74" i="27"/>
  <c r="Q74" i="27"/>
  <c r="O74" i="27" s="1"/>
  <c r="S74" i="27" s="1"/>
  <c r="R74" i="27"/>
  <c r="BI74" i="27"/>
  <c r="A75" i="27"/>
  <c r="B75" i="27"/>
  <c r="C75" i="27"/>
  <c r="G75" i="27"/>
  <c r="H75" i="27"/>
  <c r="N75" i="27" s="1"/>
  <c r="I75" i="27"/>
  <c r="J75" i="27"/>
  <c r="K75" i="27"/>
  <c r="L75" i="27"/>
  <c r="M75" i="27"/>
  <c r="P75" i="27"/>
  <c r="O75" i="27" s="1"/>
  <c r="Q75" i="27"/>
  <c r="R75" i="27"/>
  <c r="BI75" i="27"/>
  <c r="A76" i="27"/>
  <c r="B76" i="27"/>
  <c r="C76" i="27"/>
  <c r="G76" i="27"/>
  <c r="H76" i="27"/>
  <c r="N76" i="27" s="1"/>
  <c r="S76" i="27" s="1"/>
  <c r="I76" i="27"/>
  <c r="J76" i="27"/>
  <c r="K76" i="27"/>
  <c r="L76" i="27"/>
  <c r="M76" i="27"/>
  <c r="O76" i="27"/>
  <c r="P76" i="27"/>
  <c r="Q76" i="27"/>
  <c r="R76" i="27"/>
  <c r="BI76" i="27"/>
  <c r="A77" i="27"/>
  <c r="B77" i="27"/>
  <c r="C77" i="27"/>
  <c r="G77" i="27"/>
  <c r="H77" i="27"/>
  <c r="I77" i="27"/>
  <c r="J77" i="27"/>
  <c r="K77" i="27"/>
  <c r="L77" i="27"/>
  <c r="M77" i="27"/>
  <c r="N77" i="27"/>
  <c r="S77" i="27" s="1"/>
  <c r="P77" i="27"/>
  <c r="O77" i="27" s="1"/>
  <c r="Q77" i="27"/>
  <c r="R77" i="27"/>
  <c r="BI77" i="27"/>
  <c r="A78" i="27"/>
  <c r="B78" i="27"/>
  <c r="C78" i="27"/>
  <c r="G78" i="27"/>
  <c r="H78" i="27"/>
  <c r="I78" i="27"/>
  <c r="J78" i="27"/>
  <c r="K78" i="27"/>
  <c r="L78" i="27"/>
  <c r="M78" i="27"/>
  <c r="N78" i="27"/>
  <c r="P78" i="27"/>
  <c r="Q78" i="27"/>
  <c r="O78" i="27" s="1"/>
  <c r="S78" i="27" s="1"/>
  <c r="R78" i="27"/>
  <c r="BI78" i="27"/>
  <c r="A79" i="27"/>
  <c r="B79" i="27"/>
  <c r="C79" i="27"/>
  <c r="G79" i="27"/>
  <c r="H79" i="27"/>
  <c r="N79" i="27" s="1"/>
  <c r="I79" i="27"/>
  <c r="J79" i="27"/>
  <c r="K79" i="27"/>
  <c r="L79" i="27"/>
  <c r="M79" i="27"/>
  <c r="P79" i="27"/>
  <c r="O79" i="27" s="1"/>
  <c r="Q79" i="27"/>
  <c r="R79" i="27"/>
  <c r="BI79" i="27"/>
  <c r="A80" i="27"/>
  <c r="B80" i="27"/>
  <c r="C80" i="27"/>
  <c r="G80" i="27"/>
  <c r="H80" i="27"/>
  <c r="I80" i="27"/>
  <c r="J80" i="27"/>
  <c r="K80" i="27"/>
  <c r="L80" i="27"/>
  <c r="M80" i="27"/>
  <c r="N80" i="27"/>
  <c r="O80" i="27"/>
  <c r="P80" i="27"/>
  <c r="Q80" i="27"/>
  <c r="R80" i="27"/>
  <c r="S80" i="27"/>
  <c r="BI80" i="27"/>
  <c r="A81" i="27"/>
  <c r="B81" i="27"/>
  <c r="C81" i="27"/>
  <c r="G81" i="27"/>
  <c r="H81" i="27"/>
  <c r="I81" i="27"/>
  <c r="J81" i="27"/>
  <c r="K81" i="27"/>
  <c r="L81" i="27"/>
  <c r="M81" i="27"/>
  <c r="N81" i="27"/>
  <c r="P81" i="27"/>
  <c r="O81" i="27" s="1"/>
  <c r="Q81" i="27"/>
  <c r="R81" i="27"/>
  <c r="BI81" i="27"/>
  <c r="A82" i="27"/>
  <c r="B82" i="27"/>
  <c r="C82" i="27"/>
  <c r="G82" i="27"/>
  <c r="H82" i="27"/>
  <c r="I82" i="27"/>
  <c r="J82" i="27"/>
  <c r="K82" i="27"/>
  <c r="L82" i="27"/>
  <c r="M82" i="27"/>
  <c r="N82" i="27"/>
  <c r="P82" i="27"/>
  <c r="Q82" i="27"/>
  <c r="O82" i="27" s="1"/>
  <c r="S82" i="27" s="1"/>
  <c r="R82" i="27"/>
  <c r="BI82" i="27"/>
  <c r="A83" i="27"/>
  <c r="B83" i="27"/>
  <c r="C83" i="27"/>
  <c r="G83" i="27"/>
  <c r="H83" i="27"/>
  <c r="N83" i="27" s="1"/>
  <c r="I83" i="27"/>
  <c r="J83" i="27"/>
  <c r="K83" i="27"/>
  <c r="L83" i="27"/>
  <c r="M83" i="27"/>
  <c r="P83" i="27"/>
  <c r="O83" i="27" s="1"/>
  <c r="Q83" i="27"/>
  <c r="R83" i="27"/>
  <c r="BI83" i="27"/>
  <c r="A84" i="27"/>
  <c r="B84" i="27"/>
  <c r="C84" i="27"/>
  <c r="G84" i="27"/>
  <c r="H84" i="27"/>
  <c r="I84" i="27"/>
  <c r="J84" i="27"/>
  <c r="K84" i="27"/>
  <c r="L84" i="27"/>
  <c r="M84" i="27"/>
  <c r="N84" i="27"/>
  <c r="O84" i="27"/>
  <c r="P84" i="27"/>
  <c r="Q84" i="27"/>
  <c r="R84" i="27"/>
  <c r="S84" i="27"/>
  <c r="BI84" i="27"/>
  <c r="A85" i="27"/>
  <c r="B85" i="27"/>
  <c r="C85" i="27"/>
  <c r="G85" i="27"/>
  <c r="H85" i="27"/>
  <c r="I85" i="27"/>
  <c r="J85" i="27"/>
  <c r="K85" i="27"/>
  <c r="L85" i="27"/>
  <c r="M85" i="27"/>
  <c r="N85" i="27"/>
  <c r="S85" i="27" s="1"/>
  <c r="P85" i="27"/>
  <c r="O85" i="27" s="1"/>
  <c r="Q85" i="27"/>
  <c r="R85" i="27"/>
  <c r="BI85" i="27"/>
  <c r="A86" i="27"/>
  <c r="B86" i="27"/>
  <c r="C86" i="27"/>
  <c r="G86" i="27"/>
  <c r="H86" i="27"/>
  <c r="I86" i="27"/>
  <c r="J86" i="27"/>
  <c r="K86" i="27"/>
  <c r="L86" i="27"/>
  <c r="M86" i="27"/>
  <c r="N86" i="27"/>
  <c r="P86" i="27"/>
  <c r="Q86" i="27"/>
  <c r="O86" i="27" s="1"/>
  <c r="S86" i="27" s="1"/>
  <c r="R86" i="27"/>
  <c r="BI86" i="27"/>
  <c r="A87" i="27"/>
  <c r="B87" i="27"/>
  <c r="C87" i="27"/>
  <c r="G87" i="27"/>
  <c r="H87" i="27"/>
  <c r="N87" i="27" s="1"/>
  <c r="S87" i="27" s="1"/>
  <c r="I87" i="27"/>
  <c r="J87" i="27"/>
  <c r="K87" i="27"/>
  <c r="L87" i="27"/>
  <c r="M87" i="27"/>
  <c r="P87" i="27"/>
  <c r="O87" i="27" s="1"/>
  <c r="Q87" i="27"/>
  <c r="R87" i="27"/>
  <c r="BI87" i="27"/>
  <c r="A88" i="27"/>
  <c r="B88" i="27"/>
  <c r="C88" i="27"/>
  <c r="G88" i="27"/>
  <c r="H88" i="27"/>
  <c r="I88" i="27"/>
  <c r="J88" i="27"/>
  <c r="K88" i="27"/>
  <c r="L88" i="27"/>
  <c r="M88" i="27"/>
  <c r="N88" i="27"/>
  <c r="O88" i="27"/>
  <c r="P88" i="27"/>
  <c r="Q88" i="27"/>
  <c r="R88" i="27"/>
  <c r="S88" i="27"/>
  <c r="BI88" i="27"/>
  <c r="A89" i="27"/>
  <c r="B89" i="27"/>
  <c r="C89" i="27"/>
  <c r="G89" i="27"/>
  <c r="H89" i="27"/>
  <c r="I89" i="27"/>
  <c r="J89" i="27"/>
  <c r="K89" i="27"/>
  <c r="L89" i="27"/>
  <c r="M89" i="27"/>
  <c r="N89" i="27"/>
  <c r="S89" i="27" s="1"/>
  <c r="P89" i="27"/>
  <c r="O89" i="27" s="1"/>
  <c r="Q89" i="27"/>
  <c r="R89" i="27"/>
  <c r="BI89" i="27"/>
  <c r="A90" i="27"/>
  <c r="B90" i="27"/>
  <c r="C90" i="27"/>
  <c r="G90" i="27"/>
  <c r="H90" i="27"/>
  <c r="I90" i="27"/>
  <c r="J90" i="27"/>
  <c r="K90" i="27"/>
  <c r="L90" i="27"/>
  <c r="M90" i="27"/>
  <c r="N90" i="27"/>
  <c r="P90" i="27"/>
  <c r="Q90" i="27"/>
  <c r="O90" i="27" s="1"/>
  <c r="S90" i="27" s="1"/>
  <c r="R90" i="27"/>
  <c r="BI90" i="27"/>
  <c r="A91" i="27"/>
  <c r="B91" i="27"/>
  <c r="C91" i="27"/>
  <c r="G91" i="27"/>
  <c r="H91" i="27"/>
  <c r="N91" i="27" s="1"/>
  <c r="S91" i="27" s="1"/>
  <c r="I91" i="27"/>
  <c r="J91" i="27"/>
  <c r="K91" i="27"/>
  <c r="L91" i="27"/>
  <c r="M91" i="27"/>
  <c r="P91" i="27"/>
  <c r="O91" i="27" s="1"/>
  <c r="Q91" i="27"/>
  <c r="R91" i="27"/>
  <c r="BI91" i="27"/>
  <c r="A92" i="27"/>
  <c r="B92" i="27"/>
  <c r="C92" i="27"/>
  <c r="G92" i="27"/>
  <c r="H92" i="27"/>
  <c r="I92" i="27"/>
  <c r="J92" i="27"/>
  <c r="K92" i="27"/>
  <c r="L92" i="27"/>
  <c r="M92" i="27"/>
  <c r="N92" i="27"/>
  <c r="O92" i="27"/>
  <c r="S92" i="27" s="1"/>
  <c r="P92" i="27"/>
  <c r="Q92" i="27"/>
  <c r="R92" i="27"/>
  <c r="BI92" i="27"/>
  <c r="A93" i="27"/>
  <c r="B93" i="27"/>
  <c r="C93" i="27"/>
  <c r="G93" i="27"/>
  <c r="H93" i="27"/>
  <c r="I93" i="27"/>
  <c r="J93" i="27"/>
  <c r="K93" i="27"/>
  <c r="L93" i="27"/>
  <c r="M93" i="27"/>
  <c r="N93" i="27"/>
  <c r="P93" i="27"/>
  <c r="O93" i="27" s="1"/>
  <c r="Q93" i="27"/>
  <c r="R93" i="27"/>
  <c r="BI93" i="27"/>
  <c r="A94" i="27"/>
  <c r="B94" i="27"/>
  <c r="C94" i="27"/>
  <c r="G94" i="27"/>
  <c r="H94" i="27"/>
  <c r="I94" i="27"/>
  <c r="J94" i="27"/>
  <c r="K94" i="27"/>
  <c r="L94" i="27"/>
  <c r="M94" i="27"/>
  <c r="N94" i="27"/>
  <c r="P94" i="27"/>
  <c r="Q94" i="27"/>
  <c r="O94" i="27" s="1"/>
  <c r="S94" i="27" s="1"/>
  <c r="R94" i="27"/>
  <c r="BI94" i="27"/>
  <c r="A95" i="27"/>
  <c r="B95" i="27"/>
  <c r="C95" i="27"/>
  <c r="G95" i="27"/>
  <c r="H95" i="27"/>
  <c r="N95" i="27" s="1"/>
  <c r="S95" i="27" s="1"/>
  <c r="I95" i="27"/>
  <c r="J95" i="27"/>
  <c r="K95" i="27"/>
  <c r="L95" i="27"/>
  <c r="M95" i="27"/>
  <c r="P95" i="27"/>
  <c r="O95" i="27" s="1"/>
  <c r="Q95" i="27"/>
  <c r="R95" i="27"/>
  <c r="BI95" i="27"/>
  <c r="A96" i="27"/>
  <c r="B96" i="27"/>
  <c r="C96" i="27"/>
  <c r="G96" i="27"/>
  <c r="H96" i="27"/>
  <c r="I96" i="27"/>
  <c r="J96" i="27"/>
  <c r="K96" i="27"/>
  <c r="L96" i="27"/>
  <c r="M96" i="27"/>
  <c r="N96" i="27"/>
  <c r="O96" i="27"/>
  <c r="P96" i="27"/>
  <c r="Q96" i="27"/>
  <c r="R96" i="27"/>
  <c r="S96" i="27"/>
  <c r="BI96" i="27"/>
  <c r="A97" i="27"/>
  <c r="B97" i="27"/>
  <c r="C97" i="27"/>
  <c r="G97" i="27"/>
  <c r="H97" i="27"/>
  <c r="I97" i="27"/>
  <c r="J97" i="27"/>
  <c r="K97" i="27"/>
  <c r="L97" i="27"/>
  <c r="M97" i="27"/>
  <c r="N97" i="27"/>
  <c r="P97" i="27"/>
  <c r="Q97" i="27"/>
  <c r="O97" i="27" s="1"/>
  <c r="R97" i="27"/>
  <c r="BI97" i="27"/>
  <c r="A98" i="27"/>
  <c r="B98" i="27"/>
  <c r="C98" i="27"/>
  <c r="G98" i="27"/>
  <c r="H98" i="27"/>
  <c r="I98" i="27"/>
  <c r="J98" i="27"/>
  <c r="K98" i="27"/>
  <c r="L98" i="27"/>
  <c r="M98" i="27"/>
  <c r="N98" i="27"/>
  <c r="P98" i="27"/>
  <c r="O98" i="27" s="1"/>
  <c r="S98" i="27" s="1"/>
  <c r="Q98" i="27"/>
  <c r="R98" i="27"/>
  <c r="BI98" i="27"/>
  <c r="A99" i="27"/>
  <c r="B99" i="27"/>
  <c r="C99" i="27"/>
  <c r="G99" i="27"/>
  <c r="H99" i="27"/>
  <c r="N99" i="27" s="1"/>
  <c r="I99" i="27"/>
  <c r="J99" i="27"/>
  <c r="K99" i="27"/>
  <c r="L99" i="27"/>
  <c r="M99" i="27"/>
  <c r="P99" i="27"/>
  <c r="O99" i="27" s="1"/>
  <c r="Q99" i="27"/>
  <c r="R99" i="27"/>
  <c r="BI99" i="27"/>
  <c r="A100" i="27"/>
  <c r="B100" i="27"/>
  <c r="C100" i="27"/>
  <c r="G100" i="27"/>
  <c r="H100" i="27"/>
  <c r="I100" i="27"/>
  <c r="J100" i="27"/>
  <c r="K100" i="27"/>
  <c r="L100" i="27"/>
  <c r="M100" i="27"/>
  <c r="N100" i="27"/>
  <c r="O100" i="27"/>
  <c r="S100" i="27" s="1"/>
  <c r="P100" i="27"/>
  <c r="Q100" i="27"/>
  <c r="R100" i="27"/>
  <c r="BI100" i="27"/>
  <c r="A101" i="27"/>
  <c r="B101" i="27"/>
  <c r="C101" i="27"/>
  <c r="G101" i="27"/>
  <c r="H101" i="27"/>
  <c r="I101" i="27"/>
  <c r="J101" i="27"/>
  <c r="K101" i="27"/>
  <c r="L101" i="27"/>
  <c r="M101" i="27"/>
  <c r="N101" i="27"/>
  <c r="S101" i="27" s="1"/>
  <c r="P101" i="27"/>
  <c r="Q101" i="27"/>
  <c r="R101" i="27"/>
  <c r="O101" i="27" s="1"/>
  <c r="BI101" i="27"/>
  <c r="A102" i="27"/>
  <c r="B102" i="27"/>
  <c r="C102" i="27"/>
  <c r="G102" i="27"/>
  <c r="H102" i="27"/>
  <c r="I102" i="27"/>
  <c r="J102" i="27"/>
  <c r="K102" i="27"/>
  <c r="L102" i="27"/>
  <c r="M102" i="27"/>
  <c r="N102" i="27"/>
  <c r="P102" i="27"/>
  <c r="O102" i="27" s="1"/>
  <c r="S102" i="27" s="1"/>
  <c r="Q102" i="27"/>
  <c r="R102" i="27"/>
  <c r="BI102" i="27"/>
  <c r="A103" i="27"/>
  <c r="B103" i="27"/>
  <c r="C103" i="27"/>
  <c r="G103" i="27"/>
  <c r="H103" i="27"/>
  <c r="N103" i="27" s="1"/>
  <c r="I103" i="27"/>
  <c r="J103" i="27"/>
  <c r="K103" i="27"/>
  <c r="L103" i="27"/>
  <c r="M103" i="27"/>
  <c r="P103" i="27"/>
  <c r="O103" i="27" s="1"/>
  <c r="Q103" i="27"/>
  <c r="R103" i="27"/>
  <c r="BI103" i="27"/>
  <c r="A104" i="27"/>
  <c r="B104" i="27"/>
  <c r="C104" i="27"/>
  <c r="G104" i="27"/>
  <c r="H104" i="27"/>
  <c r="I104" i="27"/>
  <c r="J104" i="27"/>
  <c r="K104" i="27"/>
  <c r="L104" i="27"/>
  <c r="M104" i="27"/>
  <c r="N104" i="27"/>
  <c r="O104" i="27"/>
  <c r="S104" i="27" s="1"/>
  <c r="P104" i="27"/>
  <c r="Q104" i="27"/>
  <c r="R104" i="27"/>
  <c r="BI104" i="27"/>
  <c r="A105" i="27"/>
  <c r="B105" i="27"/>
  <c r="C105" i="27"/>
  <c r="G105" i="27"/>
  <c r="H105" i="27"/>
  <c r="I105" i="27"/>
  <c r="J105" i="27"/>
  <c r="K105" i="27"/>
  <c r="L105" i="27"/>
  <c r="M105" i="27"/>
  <c r="N105" i="27"/>
  <c r="S105" i="27" s="1"/>
  <c r="P105" i="27"/>
  <c r="Q105" i="27"/>
  <c r="R105" i="27"/>
  <c r="O105" i="27" s="1"/>
  <c r="BI105" i="27"/>
  <c r="A106" i="27"/>
  <c r="B106" i="27"/>
  <c r="C106" i="27"/>
  <c r="G106" i="27"/>
  <c r="H106" i="27"/>
  <c r="I106" i="27"/>
  <c r="J106" i="27"/>
  <c r="K106" i="27"/>
  <c r="L106" i="27"/>
  <c r="M106" i="27"/>
  <c r="N106" i="27"/>
  <c r="P106" i="27"/>
  <c r="Q106" i="27"/>
  <c r="O106" i="27" s="1"/>
  <c r="S106" i="27" s="1"/>
  <c r="R106" i="27"/>
  <c r="BI106" i="27"/>
  <c r="A107" i="27"/>
  <c r="B107" i="27"/>
  <c r="C107" i="27"/>
  <c r="G107" i="27"/>
  <c r="H107" i="27"/>
  <c r="N107" i="27" s="1"/>
  <c r="I107" i="27"/>
  <c r="J107" i="27"/>
  <c r="K107" i="27"/>
  <c r="L107" i="27"/>
  <c r="M107" i="27"/>
  <c r="P107" i="27"/>
  <c r="O107" i="27" s="1"/>
  <c r="Q107" i="27"/>
  <c r="R107" i="27"/>
  <c r="BI107" i="27"/>
  <c r="A108" i="27"/>
  <c r="B108" i="27"/>
  <c r="C108" i="27"/>
  <c r="G108" i="27"/>
  <c r="H108" i="27"/>
  <c r="I108" i="27"/>
  <c r="J108" i="27"/>
  <c r="K108" i="27"/>
  <c r="L108" i="27"/>
  <c r="M108" i="27"/>
  <c r="N108" i="27"/>
  <c r="O108" i="27"/>
  <c r="P108" i="27"/>
  <c r="Q108" i="27"/>
  <c r="R108" i="27"/>
  <c r="S108" i="27"/>
  <c r="BI108" i="27"/>
  <c r="BI59" i="27"/>
  <c r="R59" i="27"/>
  <c r="Q59" i="27"/>
  <c r="P59" i="27"/>
  <c r="O59" i="27" s="1"/>
  <c r="M59" i="27"/>
  <c r="L59" i="27"/>
  <c r="K59" i="27"/>
  <c r="J59" i="27"/>
  <c r="I59" i="27"/>
  <c r="H59" i="27"/>
  <c r="N59" i="27" s="1"/>
  <c r="G59" i="27"/>
  <c r="C59" i="27"/>
  <c r="B59" i="27"/>
  <c r="A59" i="27"/>
  <c r="A44" i="27"/>
  <c r="B44" i="27"/>
  <c r="C44" i="27"/>
  <c r="G44" i="27"/>
  <c r="H44" i="27"/>
  <c r="N44" i="27" s="1"/>
  <c r="S44" i="27" s="1"/>
  <c r="I44" i="27"/>
  <c r="J44" i="27"/>
  <c r="K44" i="27"/>
  <c r="L44" i="27"/>
  <c r="M44" i="27"/>
  <c r="O44" i="27"/>
  <c r="P44" i="27"/>
  <c r="Q44" i="27"/>
  <c r="R44" i="27"/>
  <c r="BI44" i="27"/>
  <c r="A45" i="27"/>
  <c r="B45" i="27"/>
  <c r="C45" i="27"/>
  <c r="G45" i="27"/>
  <c r="H45" i="27"/>
  <c r="I45" i="27"/>
  <c r="J45" i="27"/>
  <c r="K45" i="27"/>
  <c r="L45" i="27"/>
  <c r="M45" i="27"/>
  <c r="N45" i="27"/>
  <c r="S45" i="27" s="1"/>
  <c r="P45" i="27"/>
  <c r="O45" i="27" s="1"/>
  <c r="Q45" i="27"/>
  <c r="R45" i="27"/>
  <c r="BI45" i="27"/>
  <c r="A46" i="27"/>
  <c r="B46" i="27"/>
  <c r="C46" i="27"/>
  <c r="G46" i="27"/>
  <c r="H46" i="27"/>
  <c r="I46" i="27"/>
  <c r="J46" i="27"/>
  <c r="K46" i="27"/>
  <c r="L46" i="27"/>
  <c r="M46" i="27"/>
  <c r="N46" i="27"/>
  <c r="P46" i="27"/>
  <c r="Q46" i="27"/>
  <c r="O46" i="27" s="1"/>
  <c r="S46" i="27" s="1"/>
  <c r="R46" i="27"/>
  <c r="BI46" i="27"/>
  <c r="A47" i="27"/>
  <c r="B47" i="27"/>
  <c r="C47" i="27"/>
  <c r="G47" i="27"/>
  <c r="H47" i="27"/>
  <c r="N47" i="27" s="1"/>
  <c r="I47" i="27"/>
  <c r="J47" i="27"/>
  <c r="K47" i="27"/>
  <c r="L47" i="27"/>
  <c r="M47" i="27"/>
  <c r="P47" i="27"/>
  <c r="O47" i="27" s="1"/>
  <c r="Q47" i="27"/>
  <c r="R47" i="27"/>
  <c r="BI47" i="27"/>
  <c r="BI43" i="27"/>
  <c r="R43" i="27"/>
  <c r="Q43" i="27"/>
  <c r="P43" i="27"/>
  <c r="O43" i="27" s="1"/>
  <c r="M43" i="27"/>
  <c r="L43" i="27"/>
  <c r="K43" i="27"/>
  <c r="J43" i="27"/>
  <c r="I43" i="27"/>
  <c r="H43" i="27"/>
  <c r="N43" i="27" s="1"/>
  <c r="G43" i="27"/>
  <c r="C43" i="27"/>
  <c r="B43" i="27"/>
  <c r="A43" i="27"/>
  <c r="A28" i="27"/>
  <c r="B28" i="27"/>
  <c r="C28" i="27"/>
  <c r="G28" i="27"/>
  <c r="H28" i="27"/>
  <c r="N28" i="27" s="1"/>
  <c r="S28" i="27" s="1"/>
  <c r="I28" i="27"/>
  <c r="J28" i="27"/>
  <c r="K28" i="27"/>
  <c r="L28" i="27"/>
  <c r="M28" i="27"/>
  <c r="O28" i="27"/>
  <c r="P28" i="27"/>
  <c r="Q28" i="27"/>
  <c r="R28" i="27"/>
  <c r="BI28" i="27"/>
  <c r="A29" i="27"/>
  <c r="B29" i="27"/>
  <c r="C29" i="27"/>
  <c r="G29" i="27"/>
  <c r="H29" i="27"/>
  <c r="I29" i="27"/>
  <c r="J29" i="27"/>
  <c r="K29" i="27"/>
  <c r="L29" i="27"/>
  <c r="M29" i="27"/>
  <c r="N29" i="27"/>
  <c r="S29" i="27" s="1"/>
  <c r="P29" i="27"/>
  <c r="Q29" i="27"/>
  <c r="R29" i="27"/>
  <c r="O29" i="27" s="1"/>
  <c r="BI29" i="27"/>
  <c r="A30" i="27"/>
  <c r="B30" i="27"/>
  <c r="C30" i="27"/>
  <c r="G30" i="27"/>
  <c r="H30" i="27"/>
  <c r="I30" i="27"/>
  <c r="J30" i="27"/>
  <c r="K30" i="27"/>
  <c r="L30" i="27"/>
  <c r="M30" i="27"/>
  <c r="N30" i="27"/>
  <c r="S30" i="27" s="1"/>
  <c r="P30" i="27"/>
  <c r="Q30" i="27"/>
  <c r="O30" i="27" s="1"/>
  <c r="R30" i="27"/>
  <c r="BI30" i="27"/>
  <c r="A31" i="27"/>
  <c r="B31" i="27"/>
  <c r="C31" i="27"/>
  <c r="G31" i="27"/>
  <c r="H31" i="27"/>
  <c r="N31" i="27" s="1"/>
  <c r="I31" i="27"/>
  <c r="J31" i="27"/>
  <c r="K31" i="27"/>
  <c r="L31" i="27"/>
  <c r="M31" i="27"/>
  <c r="P31" i="27"/>
  <c r="O31" i="27" s="1"/>
  <c r="Q31" i="27"/>
  <c r="R31" i="27"/>
  <c r="BI31" i="27"/>
  <c r="A32" i="27"/>
  <c r="B32" i="27"/>
  <c r="C32" i="27"/>
  <c r="G32" i="27"/>
  <c r="H32" i="27"/>
  <c r="N32" i="27" s="1"/>
  <c r="S32" i="27" s="1"/>
  <c r="I32" i="27"/>
  <c r="J32" i="27"/>
  <c r="K32" i="27"/>
  <c r="L32" i="27"/>
  <c r="M32" i="27"/>
  <c r="O32" i="27"/>
  <c r="P32" i="27"/>
  <c r="Q32" i="27"/>
  <c r="R32" i="27"/>
  <c r="BI32" i="27"/>
  <c r="A33" i="27"/>
  <c r="B33" i="27"/>
  <c r="C33" i="27"/>
  <c r="G33" i="27"/>
  <c r="H33" i="27"/>
  <c r="I33" i="27"/>
  <c r="J33" i="27"/>
  <c r="K33" i="27"/>
  <c r="L33" i="27"/>
  <c r="M33" i="27"/>
  <c r="N33" i="27"/>
  <c r="P33" i="27"/>
  <c r="Q33" i="27"/>
  <c r="R33" i="27"/>
  <c r="O33" i="27" s="1"/>
  <c r="BI33" i="27"/>
  <c r="A34" i="27"/>
  <c r="B34" i="27"/>
  <c r="C34" i="27"/>
  <c r="G34" i="27"/>
  <c r="H34" i="27"/>
  <c r="I34" i="27"/>
  <c r="J34" i="27"/>
  <c r="K34" i="27"/>
  <c r="L34" i="27"/>
  <c r="M34" i="27"/>
  <c r="N34" i="27"/>
  <c r="S34" i="27" s="1"/>
  <c r="P34" i="27"/>
  <c r="Q34" i="27"/>
  <c r="O34" i="27" s="1"/>
  <c r="R34" i="27"/>
  <c r="BI34" i="27"/>
  <c r="A35" i="27"/>
  <c r="B35" i="27"/>
  <c r="C35" i="27"/>
  <c r="G35" i="27"/>
  <c r="H35" i="27"/>
  <c r="N35" i="27" s="1"/>
  <c r="S35" i="27" s="1"/>
  <c r="I35" i="27"/>
  <c r="J35" i="27"/>
  <c r="K35" i="27"/>
  <c r="L35" i="27"/>
  <c r="M35" i="27"/>
  <c r="P35" i="27"/>
  <c r="O35" i="27" s="1"/>
  <c r="Q35" i="27"/>
  <c r="R35" i="27"/>
  <c r="BI35" i="27"/>
  <c r="A36" i="27"/>
  <c r="B36" i="27"/>
  <c r="C36" i="27"/>
  <c r="G36" i="27"/>
  <c r="H36" i="27"/>
  <c r="N36" i="27" s="1"/>
  <c r="S36" i="27" s="1"/>
  <c r="I36" i="27"/>
  <c r="J36" i="27"/>
  <c r="K36" i="27"/>
  <c r="L36" i="27"/>
  <c r="M36" i="27"/>
  <c r="O36" i="27"/>
  <c r="P36" i="27"/>
  <c r="Q36" i="27"/>
  <c r="R36" i="27"/>
  <c r="BI36" i="27"/>
  <c r="A37" i="27"/>
  <c r="B37" i="27"/>
  <c r="C37" i="27"/>
  <c r="G37" i="27"/>
  <c r="H37" i="27"/>
  <c r="I37" i="27"/>
  <c r="J37" i="27"/>
  <c r="K37" i="27"/>
  <c r="L37" i="27"/>
  <c r="M37" i="27"/>
  <c r="N37" i="27"/>
  <c r="S37" i="27" s="1"/>
  <c r="P37" i="27"/>
  <c r="Q37" i="27"/>
  <c r="R37" i="27"/>
  <c r="O37" i="27" s="1"/>
  <c r="BI37" i="27"/>
  <c r="A38" i="27"/>
  <c r="B38" i="27"/>
  <c r="C38" i="27"/>
  <c r="G38" i="27"/>
  <c r="H38" i="27"/>
  <c r="I38" i="27"/>
  <c r="J38" i="27"/>
  <c r="K38" i="27"/>
  <c r="L38" i="27"/>
  <c r="M38" i="27"/>
  <c r="N38" i="27"/>
  <c r="P38" i="27"/>
  <c r="O38" i="27" s="1"/>
  <c r="Q38" i="27"/>
  <c r="R38" i="27"/>
  <c r="BI38" i="27"/>
  <c r="BI27" i="27"/>
  <c r="R27" i="27"/>
  <c r="Q27" i="27"/>
  <c r="O27" i="27" s="1"/>
  <c r="P27" i="27"/>
  <c r="N27" i="27"/>
  <c r="M27" i="27"/>
  <c r="L27" i="27"/>
  <c r="K27" i="27"/>
  <c r="J27" i="27"/>
  <c r="I27" i="27"/>
  <c r="H27" i="27"/>
  <c r="G27" i="27"/>
  <c r="C27" i="27"/>
  <c r="B27" i="27"/>
  <c r="A27" i="27"/>
  <c r="A9" i="27"/>
  <c r="B9" i="27"/>
  <c r="C9" i="27"/>
  <c r="G9" i="27"/>
  <c r="H9" i="27"/>
  <c r="I9" i="27"/>
  <c r="J9" i="27"/>
  <c r="K9" i="27"/>
  <c r="L9" i="27"/>
  <c r="M9" i="27"/>
  <c r="N9" i="27"/>
  <c r="P9" i="27"/>
  <c r="Q9" i="27"/>
  <c r="R9" i="27"/>
  <c r="BI9" i="27"/>
  <c r="A10" i="27"/>
  <c r="B10" i="27"/>
  <c r="C10" i="27"/>
  <c r="G10" i="27"/>
  <c r="H10" i="27"/>
  <c r="N10" i="27" s="1"/>
  <c r="I10" i="27"/>
  <c r="J10" i="27"/>
  <c r="K10" i="27"/>
  <c r="L10" i="27"/>
  <c r="M10" i="27"/>
  <c r="P10" i="27"/>
  <c r="Q10" i="27"/>
  <c r="R10" i="27"/>
  <c r="BI10" i="27"/>
  <c r="A11" i="27"/>
  <c r="B11" i="27"/>
  <c r="C11" i="27"/>
  <c r="G11" i="27"/>
  <c r="H11" i="27"/>
  <c r="N11" i="27" s="1"/>
  <c r="I11" i="27"/>
  <c r="J11" i="27"/>
  <c r="K11" i="27"/>
  <c r="L11" i="27"/>
  <c r="M11" i="27"/>
  <c r="O11" i="27"/>
  <c r="P11" i="27"/>
  <c r="Q11" i="27"/>
  <c r="R11" i="27"/>
  <c r="BI11" i="27"/>
  <c r="A12" i="27"/>
  <c r="B12" i="27"/>
  <c r="C12" i="27"/>
  <c r="G12" i="27"/>
  <c r="H12" i="27"/>
  <c r="I12" i="27"/>
  <c r="J12" i="27"/>
  <c r="K12" i="27"/>
  <c r="L12" i="27"/>
  <c r="M12" i="27"/>
  <c r="N12" i="27"/>
  <c r="P12" i="27"/>
  <c r="O12" i="27" s="1"/>
  <c r="Q12" i="27"/>
  <c r="R12" i="27"/>
  <c r="BI12" i="27"/>
  <c r="A13" i="27"/>
  <c r="B13" i="27"/>
  <c r="C13" i="27"/>
  <c r="G13" i="27"/>
  <c r="H13" i="27"/>
  <c r="I13" i="27"/>
  <c r="J13" i="27"/>
  <c r="K13" i="27"/>
  <c r="L13" i="27"/>
  <c r="M13" i="27"/>
  <c r="N13" i="27"/>
  <c r="P13" i="27"/>
  <c r="Q13" i="27"/>
  <c r="O13" i="27" s="1"/>
  <c r="S13" i="27" s="1"/>
  <c r="R13" i="27"/>
  <c r="BI13" i="27"/>
  <c r="A14" i="27"/>
  <c r="B14" i="27"/>
  <c r="C14" i="27"/>
  <c r="G14" i="27"/>
  <c r="H14" i="27"/>
  <c r="N14" i="27" s="1"/>
  <c r="I14" i="27"/>
  <c r="J14" i="27"/>
  <c r="K14" i="27"/>
  <c r="L14" i="27"/>
  <c r="M14" i="27"/>
  <c r="P14" i="27"/>
  <c r="Q14" i="27"/>
  <c r="R14" i="27"/>
  <c r="BI14" i="27"/>
  <c r="A15" i="27"/>
  <c r="B15" i="27"/>
  <c r="C15" i="27"/>
  <c r="G15" i="27"/>
  <c r="H15" i="27"/>
  <c r="N15" i="27" s="1"/>
  <c r="I15" i="27"/>
  <c r="J15" i="27"/>
  <c r="K15" i="27"/>
  <c r="L15" i="27"/>
  <c r="M15" i="27"/>
  <c r="P15" i="27"/>
  <c r="Q15" i="27"/>
  <c r="R15" i="27"/>
  <c r="BI15" i="27"/>
  <c r="A16" i="27"/>
  <c r="B16" i="27"/>
  <c r="C16" i="27"/>
  <c r="G16" i="27"/>
  <c r="H16" i="27"/>
  <c r="I16" i="27"/>
  <c r="J16" i="27"/>
  <c r="K16" i="27"/>
  <c r="L16" i="27"/>
  <c r="M16" i="27"/>
  <c r="N16" i="27"/>
  <c r="P16" i="27"/>
  <c r="Q16" i="27"/>
  <c r="R16" i="27"/>
  <c r="BI16" i="27"/>
  <c r="A17" i="27"/>
  <c r="B17" i="27"/>
  <c r="C17" i="27"/>
  <c r="G17" i="27"/>
  <c r="H17" i="27"/>
  <c r="I17" i="27"/>
  <c r="J17" i="27"/>
  <c r="K17" i="27"/>
  <c r="L17" i="27"/>
  <c r="M17" i="27"/>
  <c r="N17" i="27"/>
  <c r="P17" i="27"/>
  <c r="Q17" i="27"/>
  <c r="R17" i="27"/>
  <c r="BI17" i="27"/>
  <c r="A18" i="27"/>
  <c r="B18" i="27"/>
  <c r="C18" i="27"/>
  <c r="G18" i="27"/>
  <c r="H18" i="27"/>
  <c r="N18" i="27" s="1"/>
  <c r="I18" i="27"/>
  <c r="J18" i="27"/>
  <c r="K18" i="27"/>
  <c r="L18" i="27"/>
  <c r="M18" i="27"/>
  <c r="P18" i="27"/>
  <c r="Q18" i="27"/>
  <c r="R18" i="27"/>
  <c r="BI18" i="27"/>
  <c r="A19" i="27"/>
  <c r="B19" i="27"/>
  <c r="C19" i="27"/>
  <c r="G19" i="27"/>
  <c r="H19" i="27"/>
  <c r="N19" i="27" s="1"/>
  <c r="I19" i="27"/>
  <c r="J19" i="27"/>
  <c r="K19" i="27"/>
  <c r="L19" i="27"/>
  <c r="M19" i="27"/>
  <c r="P19" i="27"/>
  <c r="Q19" i="27"/>
  <c r="R19" i="27"/>
  <c r="BI19" i="27"/>
  <c r="A20" i="27"/>
  <c r="B20" i="27"/>
  <c r="C20" i="27"/>
  <c r="G20" i="27"/>
  <c r="H20" i="27"/>
  <c r="I20" i="27"/>
  <c r="J20" i="27"/>
  <c r="K20" i="27"/>
  <c r="L20" i="27"/>
  <c r="M20" i="27"/>
  <c r="N20" i="27"/>
  <c r="P20" i="27"/>
  <c r="O20" i="27" s="1"/>
  <c r="Q20" i="27"/>
  <c r="R20" i="27"/>
  <c r="BI20" i="27"/>
  <c r="A21" i="27"/>
  <c r="B21" i="27"/>
  <c r="C21" i="27"/>
  <c r="G21" i="27"/>
  <c r="H21" i="27"/>
  <c r="I21" i="27"/>
  <c r="J21" i="27"/>
  <c r="K21" i="27"/>
  <c r="L21" i="27"/>
  <c r="M21" i="27"/>
  <c r="N21" i="27"/>
  <c r="P21" i="27"/>
  <c r="Q21" i="27"/>
  <c r="R21" i="27"/>
  <c r="BI21" i="27"/>
  <c r="A22" i="27"/>
  <c r="B22" i="27"/>
  <c r="C22" i="27"/>
  <c r="G22" i="27"/>
  <c r="H22" i="27"/>
  <c r="N22" i="27" s="1"/>
  <c r="I22" i="27"/>
  <c r="J22" i="27"/>
  <c r="K22" i="27"/>
  <c r="L22" i="27"/>
  <c r="M22" i="27"/>
  <c r="P22" i="27"/>
  <c r="Q22" i="27"/>
  <c r="R22" i="27"/>
  <c r="BI22" i="27"/>
  <c r="AC13" i="26"/>
  <c r="A180" i="24"/>
  <c r="B180" i="24"/>
  <c r="F180" i="24"/>
  <c r="G180" i="24"/>
  <c r="H180" i="24"/>
  <c r="I180" i="24"/>
  <c r="J180" i="24"/>
  <c r="K180" i="24"/>
  <c r="L180" i="24"/>
  <c r="M180" i="24"/>
  <c r="R180" i="24" s="1"/>
  <c r="O180" i="24"/>
  <c r="N180" i="24" s="1"/>
  <c r="P180" i="24"/>
  <c r="Q180" i="24"/>
  <c r="BL180" i="24"/>
  <c r="A181" i="24"/>
  <c r="B181" i="24"/>
  <c r="F181" i="24"/>
  <c r="G181" i="24"/>
  <c r="H181" i="24"/>
  <c r="I181" i="24"/>
  <c r="J181" i="24"/>
  <c r="K181" i="24"/>
  <c r="L181" i="24"/>
  <c r="M181" i="24"/>
  <c r="R181" i="24" s="1"/>
  <c r="O181" i="24"/>
  <c r="N181" i="24" s="1"/>
  <c r="P181" i="24"/>
  <c r="Q181" i="24"/>
  <c r="BL181" i="24"/>
  <c r="BL179" i="24"/>
  <c r="Q179" i="24"/>
  <c r="P179" i="24"/>
  <c r="N179" i="24" s="1"/>
  <c r="O179" i="24"/>
  <c r="M179" i="24"/>
  <c r="L179" i="24"/>
  <c r="K179" i="24"/>
  <c r="J179" i="24"/>
  <c r="I179" i="24"/>
  <c r="H179" i="24"/>
  <c r="G179" i="24"/>
  <c r="F179" i="24"/>
  <c r="B179" i="24"/>
  <c r="A179" i="24"/>
  <c r="A174" i="24"/>
  <c r="B174" i="24"/>
  <c r="F174" i="24"/>
  <c r="G174" i="24"/>
  <c r="H174" i="24"/>
  <c r="I174" i="24"/>
  <c r="J174" i="24"/>
  <c r="K174" i="24"/>
  <c r="L174" i="24"/>
  <c r="M174" i="24"/>
  <c r="R174" i="24" s="1"/>
  <c r="O174" i="24"/>
  <c r="N174" i="24" s="1"/>
  <c r="P174" i="24"/>
  <c r="Q174" i="24"/>
  <c r="BL174" i="24"/>
  <c r="A175" i="24"/>
  <c r="B175" i="24"/>
  <c r="F175" i="24"/>
  <c r="G175" i="24"/>
  <c r="H175" i="24"/>
  <c r="I175" i="24"/>
  <c r="J175" i="24"/>
  <c r="K175" i="24"/>
  <c r="L175" i="24"/>
  <c r="M175" i="24"/>
  <c r="R175" i="24" s="1"/>
  <c r="O175" i="24"/>
  <c r="N175" i="24" s="1"/>
  <c r="P175" i="24"/>
  <c r="Q175" i="24"/>
  <c r="BL175" i="24"/>
  <c r="A176" i="24"/>
  <c r="B176" i="24"/>
  <c r="F176" i="24"/>
  <c r="G176" i="24"/>
  <c r="H176" i="24"/>
  <c r="I176" i="24"/>
  <c r="J176" i="24"/>
  <c r="K176" i="24"/>
  <c r="L176" i="24"/>
  <c r="M176" i="24"/>
  <c r="R176" i="24" s="1"/>
  <c r="O176" i="24"/>
  <c r="N176" i="24" s="1"/>
  <c r="P176" i="24"/>
  <c r="Q176" i="24"/>
  <c r="BL176" i="24"/>
  <c r="BL173" i="24"/>
  <c r="Q173" i="24"/>
  <c r="P173" i="24"/>
  <c r="N173" i="24" s="1"/>
  <c r="O173" i="24"/>
  <c r="L173" i="24"/>
  <c r="K173" i="24"/>
  <c r="J173" i="24"/>
  <c r="I173" i="24"/>
  <c r="H173" i="24"/>
  <c r="G173" i="24"/>
  <c r="F173" i="24"/>
  <c r="M173" i="24" s="1"/>
  <c r="R173" i="24" s="1"/>
  <c r="B173" i="24"/>
  <c r="A173" i="24"/>
  <c r="A163" i="24"/>
  <c r="B163" i="24"/>
  <c r="F163" i="24"/>
  <c r="M163" i="24" s="1"/>
  <c r="R163" i="24" s="1"/>
  <c r="G163" i="24"/>
  <c r="H163" i="24"/>
  <c r="I163" i="24"/>
  <c r="J163" i="24"/>
  <c r="K163" i="24"/>
  <c r="L163" i="24"/>
  <c r="O163" i="24"/>
  <c r="N163" i="24" s="1"/>
  <c r="P163" i="24"/>
  <c r="Q163" i="24"/>
  <c r="BL163" i="24"/>
  <c r="A164" i="24"/>
  <c r="B164" i="24"/>
  <c r="F164" i="24"/>
  <c r="M164" i="24" s="1"/>
  <c r="R164" i="24" s="1"/>
  <c r="G164" i="24"/>
  <c r="H164" i="24"/>
  <c r="I164" i="24"/>
  <c r="J164" i="24"/>
  <c r="K164" i="24"/>
  <c r="L164" i="24"/>
  <c r="O164" i="24"/>
  <c r="N164" i="24" s="1"/>
  <c r="P164" i="24"/>
  <c r="Q164" i="24"/>
  <c r="BL164" i="24"/>
  <c r="A165" i="24"/>
  <c r="B165" i="24"/>
  <c r="F165" i="24"/>
  <c r="M165" i="24" s="1"/>
  <c r="G165" i="24"/>
  <c r="H165" i="24"/>
  <c r="I165" i="24"/>
  <c r="J165" i="24"/>
  <c r="K165" i="24"/>
  <c r="L165" i="24"/>
  <c r="O165" i="24"/>
  <c r="N165" i="24" s="1"/>
  <c r="P165" i="24"/>
  <c r="Q165" i="24"/>
  <c r="BL165" i="24"/>
  <c r="A166" i="24"/>
  <c r="B166" i="24"/>
  <c r="F166" i="24"/>
  <c r="M166" i="24" s="1"/>
  <c r="G166" i="24"/>
  <c r="H166" i="24"/>
  <c r="I166" i="24"/>
  <c r="J166" i="24"/>
  <c r="K166" i="24"/>
  <c r="L166" i="24"/>
  <c r="O166" i="24"/>
  <c r="N166" i="24" s="1"/>
  <c r="P166" i="24"/>
  <c r="Q166" i="24"/>
  <c r="BL166" i="24"/>
  <c r="A167" i="24"/>
  <c r="B167" i="24"/>
  <c r="F167" i="24"/>
  <c r="M167" i="24" s="1"/>
  <c r="R167" i="24" s="1"/>
  <c r="G167" i="24"/>
  <c r="H167" i="24"/>
  <c r="I167" i="24"/>
  <c r="J167" i="24"/>
  <c r="K167" i="24"/>
  <c r="L167" i="24"/>
  <c r="O167" i="24"/>
  <c r="N167" i="24" s="1"/>
  <c r="P167" i="24"/>
  <c r="Q167" i="24"/>
  <c r="BL167" i="24"/>
  <c r="A168" i="24"/>
  <c r="B168" i="24"/>
  <c r="F168" i="24"/>
  <c r="M168" i="24" s="1"/>
  <c r="R168" i="24" s="1"/>
  <c r="G168" i="24"/>
  <c r="H168" i="24"/>
  <c r="I168" i="24"/>
  <c r="J168" i="24"/>
  <c r="K168" i="24"/>
  <c r="L168" i="24"/>
  <c r="O168" i="24"/>
  <c r="N168" i="24" s="1"/>
  <c r="P168" i="24"/>
  <c r="Q168" i="24"/>
  <c r="BL168" i="24"/>
  <c r="A169" i="24"/>
  <c r="B169" i="24"/>
  <c r="F169" i="24"/>
  <c r="M169" i="24" s="1"/>
  <c r="G169" i="24"/>
  <c r="H169" i="24"/>
  <c r="I169" i="24"/>
  <c r="J169" i="24"/>
  <c r="K169" i="24"/>
  <c r="L169" i="24"/>
  <c r="O169" i="24"/>
  <c r="N169" i="24" s="1"/>
  <c r="P169" i="24"/>
  <c r="Q169" i="24"/>
  <c r="BL169" i="24"/>
  <c r="A170" i="24"/>
  <c r="B170" i="24"/>
  <c r="F170" i="24"/>
  <c r="M170" i="24" s="1"/>
  <c r="G170" i="24"/>
  <c r="H170" i="24"/>
  <c r="I170" i="24"/>
  <c r="J170" i="24"/>
  <c r="K170" i="24"/>
  <c r="L170" i="24"/>
  <c r="O170" i="24"/>
  <c r="N170" i="24" s="1"/>
  <c r="P170" i="24"/>
  <c r="Q170" i="24"/>
  <c r="BL170" i="24"/>
  <c r="BL162" i="24"/>
  <c r="Q162" i="24"/>
  <c r="P162" i="24"/>
  <c r="O162" i="24"/>
  <c r="N162" i="24" s="1"/>
  <c r="L162" i="24"/>
  <c r="K162" i="24"/>
  <c r="J162" i="24"/>
  <c r="I162" i="24"/>
  <c r="H162" i="24"/>
  <c r="G162" i="24"/>
  <c r="F162" i="24"/>
  <c r="M162" i="24" s="1"/>
  <c r="B162" i="24"/>
  <c r="A162" i="24"/>
  <c r="A134" i="24"/>
  <c r="B134" i="24"/>
  <c r="F134" i="24"/>
  <c r="G134" i="24"/>
  <c r="H134" i="24"/>
  <c r="I134" i="24"/>
  <c r="J134" i="24"/>
  <c r="K134" i="24"/>
  <c r="L134" i="24"/>
  <c r="M134" i="24"/>
  <c r="O134" i="24"/>
  <c r="N134" i="24" s="1"/>
  <c r="R134" i="24" s="1"/>
  <c r="P134" i="24"/>
  <c r="Q134" i="24"/>
  <c r="BL134" i="24"/>
  <c r="A135" i="24"/>
  <c r="B135" i="24"/>
  <c r="F135" i="24"/>
  <c r="G135" i="24"/>
  <c r="H135" i="24"/>
  <c r="I135" i="24"/>
  <c r="J135" i="24"/>
  <c r="K135" i="24"/>
  <c r="L135" i="24"/>
  <c r="M135" i="24"/>
  <c r="O135" i="24"/>
  <c r="N135" i="24" s="1"/>
  <c r="R135" i="24" s="1"/>
  <c r="P135" i="24"/>
  <c r="Q135" i="24"/>
  <c r="BL135" i="24"/>
  <c r="A136" i="24"/>
  <c r="B136" i="24"/>
  <c r="F136" i="24"/>
  <c r="G136" i="24"/>
  <c r="H136" i="24"/>
  <c r="I136" i="24"/>
  <c r="J136" i="24"/>
  <c r="K136" i="24"/>
  <c r="L136" i="24"/>
  <c r="M136" i="24"/>
  <c r="O136" i="24"/>
  <c r="N136" i="24" s="1"/>
  <c r="R136" i="24" s="1"/>
  <c r="P136" i="24"/>
  <c r="Q136" i="24"/>
  <c r="BL136" i="24"/>
  <c r="A137" i="24"/>
  <c r="B137" i="24"/>
  <c r="F137" i="24"/>
  <c r="G137" i="24"/>
  <c r="H137" i="24"/>
  <c r="I137" i="24"/>
  <c r="J137" i="24"/>
  <c r="K137" i="24"/>
  <c r="L137" i="24"/>
  <c r="M137" i="24"/>
  <c r="R137" i="24" s="1"/>
  <c r="O137" i="24"/>
  <c r="N137" i="24" s="1"/>
  <c r="P137" i="24"/>
  <c r="Q137" i="24"/>
  <c r="BL137" i="24"/>
  <c r="A138" i="24"/>
  <c r="B138" i="24"/>
  <c r="F138" i="24"/>
  <c r="G138" i="24"/>
  <c r="H138" i="24"/>
  <c r="I138" i="24"/>
  <c r="J138" i="24"/>
  <c r="K138" i="24"/>
  <c r="L138" i="24"/>
  <c r="M138" i="24"/>
  <c r="O138" i="24"/>
  <c r="N138" i="24" s="1"/>
  <c r="R138" i="24" s="1"/>
  <c r="P138" i="24"/>
  <c r="Q138" i="24"/>
  <c r="BL138" i="24"/>
  <c r="A139" i="24"/>
  <c r="B139" i="24"/>
  <c r="F139" i="24"/>
  <c r="G139" i="24"/>
  <c r="H139" i="24"/>
  <c r="I139" i="24"/>
  <c r="J139" i="24"/>
  <c r="K139" i="24"/>
  <c r="L139" i="24"/>
  <c r="M139" i="24"/>
  <c r="O139" i="24"/>
  <c r="N139" i="24" s="1"/>
  <c r="R139" i="24" s="1"/>
  <c r="P139" i="24"/>
  <c r="Q139" i="24"/>
  <c r="BL139" i="24"/>
  <c r="A140" i="24"/>
  <c r="B140" i="24"/>
  <c r="F140" i="24"/>
  <c r="G140" i="24"/>
  <c r="H140" i="24"/>
  <c r="I140" i="24"/>
  <c r="J140" i="24"/>
  <c r="K140" i="24"/>
  <c r="L140" i="24"/>
  <c r="M140" i="24"/>
  <c r="O140" i="24"/>
  <c r="N140" i="24" s="1"/>
  <c r="R140" i="24" s="1"/>
  <c r="P140" i="24"/>
  <c r="Q140" i="24"/>
  <c r="BL140" i="24"/>
  <c r="A141" i="24"/>
  <c r="B141" i="24"/>
  <c r="F141" i="24"/>
  <c r="G141" i="24"/>
  <c r="H141" i="24"/>
  <c r="I141" i="24"/>
  <c r="J141" i="24"/>
  <c r="K141" i="24"/>
  <c r="L141" i="24"/>
  <c r="M141" i="24"/>
  <c r="O141" i="24"/>
  <c r="N141" i="24" s="1"/>
  <c r="R141" i="24" s="1"/>
  <c r="P141" i="24"/>
  <c r="Q141" i="24"/>
  <c r="BL141" i="24"/>
  <c r="A142" i="24"/>
  <c r="B142" i="24"/>
  <c r="F142" i="24"/>
  <c r="G142" i="24"/>
  <c r="H142" i="24"/>
  <c r="I142" i="24"/>
  <c r="J142" i="24"/>
  <c r="K142" i="24"/>
  <c r="L142" i="24"/>
  <c r="M142" i="24"/>
  <c r="O142" i="24"/>
  <c r="N142" i="24" s="1"/>
  <c r="R142" i="24" s="1"/>
  <c r="P142" i="24"/>
  <c r="Q142" i="24"/>
  <c r="BL142" i="24"/>
  <c r="A143" i="24"/>
  <c r="B143" i="24"/>
  <c r="F143" i="24"/>
  <c r="G143" i="24"/>
  <c r="H143" i="24"/>
  <c r="I143" i="24"/>
  <c r="J143" i="24"/>
  <c r="K143" i="24"/>
  <c r="L143" i="24"/>
  <c r="M143" i="24"/>
  <c r="O143" i="24"/>
  <c r="N143" i="24" s="1"/>
  <c r="R143" i="24" s="1"/>
  <c r="P143" i="24"/>
  <c r="Q143" i="24"/>
  <c r="BL143" i="24"/>
  <c r="A144" i="24"/>
  <c r="B144" i="24"/>
  <c r="F144" i="24"/>
  <c r="G144" i="24"/>
  <c r="H144" i="24"/>
  <c r="I144" i="24"/>
  <c r="J144" i="24"/>
  <c r="K144" i="24"/>
  <c r="L144" i="24"/>
  <c r="M144" i="24"/>
  <c r="O144" i="24"/>
  <c r="N144" i="24" s="1"/>
  <c r="R144" i="24" s="1"/>
  <c r="P144" i="24"/>
  <c r="Q144" i="24"/>
  <c r="BL144" i="24"/>
  <c r="A145" i="24"/>
  <c r="B145" i="24"/>
  <c r="F145" i="24"/>
  <c r="G145" i="24"/>
  <c r="H145" i="24"/>
  <c r="I145" i="24"/>
  <c r="J145" i="24"/>
  <c r="K145" i="24"/>
  <c r="L145" i="24"/>
  <c r="M145" i="24"/>
  <c r="O145" i="24"/>
  <c r="N145" i="24" s="1"/>
  <c r="R145" i="24" s="1"/>
  <c r="P145" i="24"/>
  <c r="Q145" i="24"/>
  <c r="BL145" i="24"/>
  <c r="A146" i="24"/>
  <c r="B146" i="24"/>
  <c r="F146" i="24"/>
  <c r="G146" i="24"/>
  <c r="H146" i="24"/>
  <c r="I146" i="24"/>
  <c r="J146" i="24"/>
  <c r="K146" i="24"/>
  <c r="L146" i="24"/>
  <c r="M146" i="24"/>
  <c r="O146" i="24"/>
  <c r="N146" i="24" s="1"/>
  <c r="R146" i="24" s="1"/>
  <c r="P146" i="24"/>
  <c r="Q146" i="24"/>
  <c r="BL146" i="24"/>
  <c r="A147" i="24"/>
  <c r="B147" i="24"/>
  <c r="F147" i="24"/>
  <c r="G147" i="24"/>
  <c r="H147" i="24"/>
  <c r="I147" i="24"/>
  <c r="J147" i="24"/>
  <c r="K147" i="24"/>
  <c r="L147" i="24"/>
  <c r="M147" i="24"/>
  <c r="R147" i="24" s="1"/>
  <c r="O147" i="24"/>
  <c r="N147" i="24" s="1"/>
  <c r="P147" i="24"/>
  <c r="Q147" i="24"/>
  <c r="BL147" i="24"/>
  <c r="A148" i="24"/>
  <c r="B148" i="24"/>
  <c r="F148" i="24"/>
  <c r="G148" i="24"/>
  <c r="H148" i="24"/>
  <c r="I148" i="24"/>
  <c r="J148" i="24"/>
  <c r="K148" i="24"/>
  <c r="L148" i="24"/>
  <c r="M148" i="24"/>
  <c r="O148" i="24"/>
  <c r="N148" i="24" s="1"/>
  <c r="R148" i="24" s="1"/>
  <c r="P148" i="24"/>
  <c r="Q148" i="24"/>
  <c r="BL148" i="24"/>
  <c r="A149" i="24"/>
  <c r="B149" i="24"/>
  <c r="F149" i="24"/>
  <c r="G149" i="24"/>
  <c r="H149" i="24"/>
  <c r="I149" i="24"/>
  <c r="J149" i="24"/>
  <c r="K149" i="24"/>
  <c r="L149" i="24"/>
  <c r="M149" i="24"/>
  <c r="O149" i="24"/>
  <c r="N149" i="24" s="1"/>
  <c r="R149" i="24" s="1"/>
  <c r="P149" i="24"/>
  <c r="Q149" i="24"/>
  <c r="BL149" i="24"/>
  <c r="A150" i="24"/>
  <c r="B150" i="24"/>
  <c r="F150" i="24"/>
  <c r="G150" i="24"/>
  <c r="H150" i="24"/>
  <c r="I150" i="24"/>
  <c r="J150" i="24"/>
  <c r="K150" i="24"/>
  <c r="L150" i="24"/>
  <c r="M150" i="24"/>
  <c r="O150" i="24"/>
  <c r="N150" i="24" s="1"/>
  <c r="P150" i="24"/>
  <c r="Q150" i="24"/>
  <c r="BL150" i="24"/>
  <c r="A151" i="24"/>
  <c r="B151" i="24"/>
  <c r="F151" i="24"/>
  <c r="G151" i="24"/>
  <c r="H151" i="24"/>
  <c r="I151" i="24"/>
  <c r="J151" i="24"/>
  <c r="K151" i="24"/>
  <c r="L151" i="24"/>
  <c r="M151" i="24"/>
  <c r="O151" i="24"/>
  <c r="N151" i="24" s="1"/>
  <c r="R151" i="24" s="1"/>
  <c r="P151" i="24"/>
  <c r="Q151" i="24"/>
  <c r="BL151" i="24"/>
  <c r="A152" i="24"/>
  <c r="B152" i="24"/>
  <c r="F152" i="24"/>
  <c r="G152" i="24"/>
  <c r="H152" i="24"/>
  <c r="I152" i="24"/>
  <c r="J152" i="24"/>
  <c r="K152" i="24"/>
  <c r="L152" i="24"/>
  <c r="M152" i="24"/>
  <c r="O152" i="24"/>
  <c r="N152" i="24" s="1"/>
  <c r="R152" i="24" s="1"/>
  <c r="P152" i="24"/>
  <c r="Q152" i="24"/>
  <c r="BL152" i="24"/>
  <c r="BL133" i="24"/>
  <c r="Q133" i="24"/>
  <c r="P133" i="24"/>
  <c r="N133" i="24" s="1"/>
  <c r="O133" i="24"/>
  <c r="L133" i="24"/>
  <c r="K133" i="24"/>
  <c r="J133" i="24"/>
  <c r="I133" i="24"/>
  <c r="H133" i="24"/>
  <c r="G133" i="24"/>
  <c r="F133" i="24"/>
  <c r="M133" i="24" s="1"/>
  <c r="R133" i="24" s="1"/>
  <c r="B133" i="24"/>
  <c r="A133" i="24"/>
  <c r="A102" i="24"/>
  <c r="B102" i="24"/>
  <c r="F102" i="24"/>
  <c r="G102" i="24"/>
  <c r="H102" i="24"/>
  <c r="I102" i="24"/>
  <c r="J102" i="24"/>
  <c r="K102" i="24"/>
  <c r="L102" i="24"/>
  <c r="M102" i="24"/>
  <c r="O102" i="24"/>
  <c r="N102" i="24" s="1"/>
  <c r="R102" i="24" s="1"/>
  <c r="P102" i="24"/>
  <c r="Q102" i="24"/>
  <c r="BL102" i="24"/>
  <c r="A103" i="24"/>
  <c r="B103" i="24"/>
  <c r="F103" i="24"/>
  <c r="G103" i="24"/>
  <c r="H103" i="24"/>
  <c r="I103" i="24"/>
  <c r="J103" i="24"/>
  <c r="K103" i="24"/>
  <c r="L103" i="24"/>
  <c r="M103" i="24"/>
  <c r="O103" i="24"/>
  <c r="N103" i="24" s="1"/>
  <c r="R103" i="24" s="1"/>
  <c r="P103" i="24"/>
  <c r="Q103" i="24"/>
  <c r="BL103" i="24"/>
  <c r="A104" i="24"/>
  <c r="B104" i="24"/>
  <c r="F104" i="24"/>
  <c r="G104" i="24"/>
  <c r="H104" i="24"/>
  <c r="I104" i="24"/>
  <c r="J104" i="24"/>
  <c r="K104" i="24"/>
  <c r="L104" i="24"/>
  <c r="M104" i="24"/>
  <c r="O104" i="24"/>
  <c r="N104" i="24" s="1"/>
  <c r="R104" i="24" s="1"/>
  <c r="P104" i="24"/>
  <c r="Q104" i="24"/>
  <c r="BL104" i="24"/>
  <c r="A105" i="24"/>
  <c r="B105" i="24"/>
  <c r="F105" i="24"/>
  <c r="G105" i="24"/>
  <c r="H105" i="24"/>
  <c r="I105" i="24"/>
  <c r="J105" i="24"/>
  <c r="K105" i="24"/>
  <c r="L105" i="24"/>
  <c r="M105" i="24"/>
  <c r="O105" i="24"/>
  <c r="N105" i="24" s="1"/>
  <c r="R105" i="24" s="1"/>
  <c r="P105" i="24"/>
  <c r="Q105" i="24"/>
  <c r="BL105" i="24"/>
  <c r="A106" i="24"/>
  <c r="B106" i="24"/>
  <c r="F106" i="24"/>
  <c r="G106" i="24"/>
  <c r="H106" i="24"/>
  <c r="I106" i="24"/>
  <c r="J106" i="24"/>
  <c r="K106" i="24"/>
  <c r="L106" i="24"/>
  <c r="M106" i="24"/>
  <c r="O106" i="24"/>
  <c r="N106" i="24" s="1"/>
  <c r="R106" i="24" s="1"/>
  <c r="P106" i="24"/>
  <c r="Q106" i="24"/>
  <c r="BL106" i="24"/>
  <c r="A107" i="24"/>
  <c r="B107" i="24"/>
  <c r="F107" i="24"/>
  <c r="G107" i="24"/>
  <c r="H107" i="24"/>
  <c r="I107" i="24"/>
  <c r="J107" i="24"/>
  <c r="K107" i="24"/>
  <c r="L107" i="24"/>
  <c r="M107" i="24"/>
  <c r="O107" i="24"/>
  <c r="N107" i="24" s="1"/>
  <c r="R107" i="24" s="1"/>
  <c r="P107" i="24"/>
  <c r="Q107" i="24"/>
  <c r="BL107" i="24"/>
  <c r="A108" i="24"/>
  <c r="B108" i="24"/>
  <c r="F108" i="24"/>
  <c r="G108" i="24"/>
  <c r="H108" i="24"/>
  <c r="I108" i="24"/>
  <c r="J108" i="24"/>
  <c r="K108" i="24"/>
  <c r="L108" i="24"/>
  <c r="M108" i="24"/>
  <c r="R108" i="24" s="1"/>
  <c r="O108" i="24"/>
  <c r="N108" i="24" s="1"/>
  <c r="P108" i="24"/>
  <c r="Q108" i="24"/>
  <c r="BL108" i="24"/>
  <c r="A109" i="24"/>
  <c r="B109" i="24"/>
  <c r="F109" i="24"/>
  <c r="G109" i="24"/>
  <c r="H109" i="24"/>
  <c r="I109" i="24"/>
  <c r="J109" i="24"/>
  <c r="K109" i="24"/>
  <c r="L109" i="24"/>
  <c r="M109" i="24"/>
  <c r="O109" i="24"/>
  <c r="N109" i="24" s="1"/>
  <c r="R109" i="24" s="1"/>
  <c r="P109" i="24"/>
  <c r="Q109" i="24"/>
  <c r="BL109" i="24"/>
  <c r="A110" i="24"/>
  <c r="B110" i="24"/>
  <c r="F110" i="24"/>
  <c r="G110" i="24"/>
  <c r="H110" i="24"/>
  <c r="I110" i="24"/>
  <c r="J110" i="24"/>
  <c r="K110" i="24"/>
  <c r="L110" i="24"/>
  <c r="M110" i="24"/>
  <c r="O110" i="24"/>
  <c r="N110" i="24" s="1"/>
  <c r="R110" i="24" s="1"/>
  <c r="P110" i="24"/>
  <c r="Q110" i="24"/>
  <c r="BL110" i="24"/>
  <c r="A111" i="24"/>
  <c r="B111" i="24"/>
  <c r="F111" i="24"/>
  <c r="G111" i="24"/>
  <c r="H111" i="24"/>
  <c r="I111" i="24"/>
  <c r="J111" i="24"/>
  <c r="K111" i="24"/>
  <c r="L111" i="24"/>
  <c r="M111" i="24"/>
  <c r="O111" i="24"/>
  <c r="N111" i="24" s="1"/>
  <c r="R111" i="24" s="1"/>
  <c r="P111" i="24"/>
  <c r="Q111" i="24"/>
  <c r="BL111" i="24"/>
  <c r="A112" i="24"/>
  <c r="B112" i="24"/>
  <c r="F112" i="24"/>
  <c r="G112" i="24"/>
  <c r="H112" i="24"/>
  <c r="I112" i="24"/>
  <c r="J112" i="24"/>
  <c r="K112" i="24"/>
  <c r="L112" i="24"/>
  <c r="M112" i="24"/>
  <c r="O112" i="24"/>
  <c r="N112" i="24" s="1"/>
  <c r="R112" i="24" s="1"/>
  <c r="P112" i="24"/>
  <c r="Q112" i="24"/>
  <c r="BL112" i="24"/>
  <c r="A113" i="24"/>
  <c r="B113" i="24"/>
  <c r="F113" i="24"/>
  <c r="G113" i="24"/>
  <c r="H113" i="24"/>
  <c r="I113" i="24"/>
  <c r="J113" i="24"/>
  <c r="K113" i="24"/>
  <c r="L113" i="24"/>
  <c r="M113" i="24"/>
  <c r="O113" i="24"/>
  <c r="N113" i="24" s="1"/>
  <c r="R113" i="24" s="1"/>
  <c r="P113" i="24"/>
  <c r="Q113" i="24"/>
  <c r="BL113" i="24"/>
  <c r="A114" i="24"/>
  <c r="B114" i="24"/>
  <c r="F114" i="24"/>
  <c r="G114" i="24"/>
  <c r="H114" i="24"/>
  <c r="I114" i="24"/>
  <c r="J114" i="24"/>
  <c r="K114" i="24"/>
  <c r="L114" i="24"/>
  <c r="M114" i="24"/>
  <c r="R114" i="24" s="1"/>
  <c r="O114" i="24"/>
  <c r="N114" i="24" s="1"/>
  <c r="P114" i="24"/>
  <c r="Q114" i="24"/>
  <c r="BL114" i="24"/>
  <c r="A115" i="24"/>
  <c r="B115" i="24"/>
  <c r="F115" i="24"/>
  <c r="G115" i="24"/>
  <c r="H115" i="24"/>
  <c r="I115" i="24"/>
  <c r="J115" i="24"/>
  <c r="K115" i="24"/>
  <c r="L115" i="24"/>
  <c r="M115" i="24"/>
  <c r="R115" i="24" s="1"/>
  <c r="O115" i="24"/>
  <c r="N115" i="24" s="1"/>
  <c r="P115" i="24"/>
  <c r="Q115" i="24"/>
  <c r="BL115" i="24"/>
  <c r="A116" i="24"/>
  <c r="B116" i="24"/>
  <c r="F116" i="24"/>
  <c r="G116" i="24"/>
  <c r="H116" i="24"/>
  <c r="I116" i="24"/>
  <c r="J116" i="24"/>
  <c r="K116" i="24"/>
  <c r="L116" i="24"/>
  <c r="M116" i="24"/>
  <c r="R116" i="24" s="1"/>
  <c r="O116" i="24"/>
  <c r="N116" i="24" s="1"/>
  <c r="P116" i="24"/>
  <c r="Q116" i="24"/>
  <c r="BL116" i="24"/>
  <c r="A117" i="24"/>
  <c r="B117" i="24"/>
  <c r="F117" i="24"/>
  <c r="G117" i="24"/>
  <c r="H117" i="24"/>
  <c r="I117" i="24"/>
  <c r="J117" i="24"/>
  <c r="K117" i="24"/>
  <c r="L117" i="24"/>
  <c r="M117" i="24"/>
  <c r="R117" i="24" s="1"/>
  <c r="O117" i="24"/>
  <c r="N117" i="24" s="1"/>
  <c r="P117" i="24"/>
  <c r="Q117" i="24"/>
  <c r="BL117" i="24"/>
  <c r="A118" i="24"/>
  <c r="B118" i="24"/>
  <c r="F118" i="24"/>
  <c r="G118" i="24"/>
  <c r="H118" i="24"/>
  <c r="I118" i="24"/>
  <c r="J118" i="24"/>
  <c r="K118" i="24"/>
  <c r="L118" i="24"/>
  <c r="M118" i="24"/>
  <c r="O118" i="24"/>
  <c r="N118" i="24" s="1"/>
  <c r="R118" i="24" s="1"/>
  <c r="P118" i="24"/>
  <c r="Q118" i="24"/>
  <c r="BL118" i="24"/>
  <c r="A119" i="24"/>
  <c r="B119" i="24"/>
  <c r="F119" i="24"/>
  <c r="G119" i="24"/>
  <c r="H119" i="24"/>
  <c r="I119" i="24"/>
  <c r="J119" i="24"/>
  <c r="K119" i="24"/>
  <c r="L119" i="24"/>
  <c r="M119" i="24"/>
  <c r="O119" i="24"/>
  <c r="N119" i="24" s="1"/>
  <c r="R119" i="24" s="1"/>
  <c r="P119" i="24"/>
  <c r="Q119" i="24"/>
  <c r="BL119" i="24"/>
  <c r="A120" i="24"/>
  <c r="B120" i="24"/>
  <c r="F120" i="24"/>
  <c r="G120" i="24"/>
  <c r="H120" i="24"/>
  <c r="I120" i="24"/>
  <c r="J120" i="24"/>
  <c r="K120" i="24"/>
  <c r="L120" i="24"/>
  <c r="M120" i="24"/>
  <c r="O120" i="24"/>
  <c r="N120" i="24" s="1"/>
  <c r="R120" i="24" s="1"/>
  <c r="P120" i="24"/>
  <c r="Q120" i="24"/>
  <c r="BL120" i="24"/>
  <c r="A121" i="24"/>
  <c r="B121" i="24"/>
  <c r="F121" i="24"/>
  <c r="G121" i="24"/>
  <c r="H121" i="24"/>
  <c r="I121" i="24"/>
  <c r="J121" i="24"/>
  <c r="K121" i="24"/>
  <c r="L121" i="24"/>
  <c r="M121" i="24"/>
  <c r="O121" i="24"/>
  <c r="N121" i="24" s="1"/>
  <c r="R121" i="24" s="1"/>
  <c r="P121" i="24"/>
  <c r="Q121" i="24"/>
  <c r="BL121" i="24"/>
  <c r="A122" i="24"/>
  <c r="B122" i="24"/>
  <c r="F122" i="24"/>
  <c r="G122" i="24"/>
  <c r="H122" i="24"/>
  <c r="I122" i="24"/>
  <c r="J122" i="24"/>
  <c r="K122" i="24"/>
  <c r="L122" i="24"/>
  <c r="M122" i="24"/>
  <c r="O122" i="24"/>
  <c r="N122" i="24" s="1"/>
  <c r="R122" i="24" s="1"/>
  <c r="P122" i="24"/>
  <c r="Q122" i="24"/>
  <c r="BL122" i="24"/>
  <c r="A123" i="24"/>
  <c r="B123" i="24"/>
  <c r="F123" i="24"/>
  <c r="G123" i="24"/>
  <c r="H123" i="24"/>
  <c r="I123" i="24"/>
  <c r="J123" i="24"/>
  <c r="K123" i="24"/>
  <c r="L123" i="24"/>
  <c r="M123" i="24"/>
  <c r="O123" i="24"/>
  <c r="N123" i="24" s="1"/>
  <c r="R123" i="24" s="1"/>
  <c r="P123" i="24"/>
  <c r="Q123" i="24"/>
  <c r="BL123" i="24"/>
  <c r="A124" i="24"/>
  <c r="B124" i="24"/>
  <c r="F124" i="24"/>
  <c r="G124" i="24"/>
  <c r="H124" i="24"/>
  <c r="I124" i="24"/>
  <c r="J124" i="24"/>
  <c r="K124" i="24"/>
  <c r="L124" i="24"/>
  <c r="M124" i="24"/>
  <c r="O124" i="24"/>
  <c r="N124" i="24" s="1"/>
  <c r="R124" i="24" s="1"/>
  <c r="P124" i="24"/>
  <c r="Q124" i="24"/>
  <c r="BL124" i="24"/>
  <c r="A125" i="24"/>
  <c r="B125" i="24"/>
  <c r="F125" i="24"/>
  <c r="G125" i="24"/>
  <c r="H125" i="24"/>
  <c r="I125" i="24"/>
  <c r="J125" i="24"/>
  <c r="K125" i="24"/>
  <c r="L125" i="24"/>
  <c r="M125" i="24"/>
  <c r="O125" i="24"/>
  <c r="N125" i="24" s="1"/>
  <c r="R125" i="24" s="1"/>
  <c r="P125" i="24"/>
  <c r="Q125" i="24"/>
  <c r="BL125" i="24"/>
  <c r="A126" i="24"/>
  <c r="B126" i="24"/>
  <c r="F126" i="24"/>
  <c r="G126" i="24"/>
  <c r="H126" i="24"/>
  <c r="I126" i="24"/>
  <c r="J126" i="24"/>
  <c r="K126" i="24"/>
  <c r="L126" i="24"/>
  <c r="M126" i="24"/>
  <c r="O126" i="24"/>
  <c r="N126" i="24" s="1"/>
  <c r="R126" i="24" s="1"/>
  <c r="P126" i="24"/>
  <c r="Q126" i="24"/>
  <c r="BL126" i="24"/>
  <c r="A127" i="24"/>
  <c r="B127" i="24"/>
  <c r="F127" i="24"/>
  <c r="G127" i="24"/>
  <c r="H127" i="24"/>
  <c r="I127" i="24"/>
  <c r="J127" i="24"/>
  <c r="K127" i="24"/>
  <c r="L127" i="24"/>
  <c r="M127" i="24"/>
  <c r="O127" i="24"/>
  <c r="N127" i="24" s="1"/>
  <c r="R127" i="24" s="1"/>
  <c r="P127" i="24"/>
  <c r="Q127" i="24"/>
  <c r="BL127" i="24"/>
  <c r="A128" i="24"/>
  <c r="B128" i="24"/>
  <c r="F128" i="24"/>
  <c r="G128" i="24"/>
  <c r="H128" i="24"/>
  <c r="I128" i="24"/>
  <c r="J128" i="24"/>
  <c r="K128" i="24"/>
  <c r="L128" i="24"/>
  <c r="M128" i="24"/>
  <c r="O128" i="24"/>
  <c r="N128" i="24" s="1"/>
  <c r="R128" i="24" s="1"/>
  <c r="P128" i="24"/>
  <c r="Q128" i="24"/>
  <c r="BL128" i="24"/>
  <c r="A129" i="24"/>
  <c r="B129" i="24"/>
  <c r="F129" i="24"/>
  <c r="G129" i="24"/>
  <c r="H129" i="24"/>
  <c r="I129" i="24"/>
  <c r="J129" i="24"/>
  <c r="K129" i="24"/>
  <c r="L129" i="24"/>
  <c r="M129" i="24"/>
  <c r="O129" i="24"/>
  <c r="N129" i="24" s="1"/>
  <c r="R129" i="24" s="1"/>
  <c r="P129" i="24"/>
  <c r="Q129" i="24"/>
  <c r="BL129" i="24"/>
  <c r="A130" i="24"/>
  <c r="B130" i="24"/>
  <c r="F130" i="24"/>
  <c r="G130" i="24"/>
  <c r="H130" i="24"/>
  <c r="I130" i="24"/>
  <c r="J130" i="24"/>
  <c r="K130" i="24"/>
  <c r="L130" i="24"/>
  <c r="M130" i="24"/>
  <c r="O130" i="24"/>
  <c r="N130" i="24" s="1"/>
  <c r="R130" i="24" s="1"/>
  <c r="P130" i="24"/>
  <c r="Q130" i="24"/>
  <c r="BL130" i="24"/>
  <c r="BL101" i="24"/>
  <c r="Q101" i="24"/>
  <c r="P101" i="24"/>
  <c r="O101" i="24"/>
  <c r="N101" i="24" s="1"/>
  <c r="L101" i="24"/>
  <c r="K101" i="24"/>
  <c r="J101" i="24"/>
  <c r="I101" i="24"/>
  <c r="H101" i="24"/>
  <c r="G101" i="24"/>
  <c r="F101" i="24"/>
  <c r="M101" i="24" s="1"/>
  <c r="B101" i="24"/>
  <c r="A101" i="24"/>
  <c r="A50" i="24"/>
  <c r="B50" i="24"/>
  <c r="F50" i="24"/>
  <c r="G50" i="24"/>
  <c r="H50" i="24"/>
  <c r="I50" i="24"/>
  <c r="J50" i="24"/>
  <c r="K50" i="24"/>
  <c r="L50" i="24"/>
  <c r="M50" i="24"/>
  <c r="R50" i="24" s="1"/>
  <c r="O50" i="24"/>
  <c r="N50" i="24" s="1"/>
  <c r="P50" i="24"/>
  <c r="Q50" i="24"/>
  <c r="BL50" i="24"/>
  <c r="A51" i="24"/>
  <c r="B51" i="24"/>
  <c r="F51" i="24"/>
  <c r="G51" i="24"/>
  <c r="H51" i="24"/>
  <c r="I51" i="24"/>
  <c r="J51" i="24"/>
  <c r="K51" i="24"/>
  <c r="L51" i="24"/>
  <c r="M51" i="24"/>
  <c r="R51" i="24" s="1"/>
  <c r="O51" i="24"/>
  <c r="N51" i="24" s="1"/>
  <c r="P51" i="24"/>
  <c r="Q51" i="24"/>
  <c r="BL51" i="24"/>
  <c r="A52" i="24"/>
  <c r="B52" i="24"/>
  <c r="F52" i="24"/>
  <c r="G52" i="24"/>
  <c r="H52" i="24"/>
  <c r="I52" i="24"/>
  <c r="J52" i="24"/>
  <c r="K52" i="24"/>
  <c r="L52" i="24"/>
  <c r="M52" i="24"/>
  <c r="R52" i="24" s="1"/>
  <c r="O52" i="24"/>
  <c r="N52" i="24" s="1"/>
  <c r="P52" i="24"/>
  <c r="Q52" i="24"/>
  <c r="BL52" i="24"/>
  <c r="A53" i="24"/>
  <c r="B53" i="24"/>
  <c r="F53" i="24"/>
  <c r="G53" i="24"/>
  <c r="H53" i="24"/>
  <c r="I53" i="24"/>
  <c r="J53" i="24"/>
  <c r="K53" i="24"/>
  <c r="L53" i="24"/>
  <c r="M53" i="24"/>
  <c r="R53" i="24" s="1"/>
  <c r="O53" i="24"/>
  <c r="N53" i="24" s="1"/>
  <c r="P53" i="24"/>
  <c r="Q53" i="24"/>
  <c r="BL53" i="24"/>
  <c r="A54" i="24"/>
  <c r="B54" i="24"/>
  <c r="F54" i="24"/>
  <c r="G54" i="24"/>
  <c r="H54" i="24"/>
  <c r="I54" i="24"/>
  <c r="J54" i="24"/>
  <c r="K54" i="24"/>
  <c r="L54" i="24"/>
  <c r="M54" i="24"/>
  <c r="R54" i="24" s="1"/>
  <c r="O54" i="24"/>
  <c r="N54" i="24" s="1"/>
  <c r="P54" i="24"/>
  <c r="Q54" i="24"/>
  <c r="BL54" i="24"/>
  <c r="A55" i="24"/>
  <c r="B55" i="24"/>
  <c r="F55" i="24"/>
  <c r="G55" i="24"/>
  <c r="H55" i="24"/>
  <c r="I55" i="24"/>
  <c r="J55" i="24"/>
  <c r="K55" i="24"/>
  <c r="L55" i="24"/>
  <c r="M55" i="24"/>
  <c r="R55" i="24" s="1"/>
  <c r="O55" i="24"/>
  <c r="N55" i="24" s="1"/>
  <c r="P55" i="24"/>
  <c r="Q55" i="24"/>
  <c r="BL55" i="24"/>
  <c r="A56" i="24"/>
  <c r="B56" i="24"/>
  <c r="F56" i="24"/>
  <c r="G56" i="24"/>
  <c r="H56" i="24"/>
  <c r="I56" i="24"/>
  <c r="J56" i="24"/>
  <c r="K56" i="24"/>
  <c r="L56" i="24"/>
  <c r="M56" i="24"/>
  <c r="R56" i="24" s="1"/>
  <c r="O56" i="24"/>
  <c r="N56" i="24" s="1"/>
  <c r="P56" i="24"/>
  <c r="Q56" i="24"/>
  <c r="BL56" i="24"/>
  <c r="A57" i="24"/>
  <c r="B57" i="24"/>
  <c r="F57" i="24"/>
  <c r="G57" i="24"/>
  <c r="H57" i="24"/>
  <c r="I57" i="24"/>
  <c r="J57" i="24"/>
  <c r="K57" i="24"/>
  <c r="L57" i="24"/>
  <c r="M57" i="24"/>
  <c r="R57" i="24" s="1"/>
  <c r="O57" i="24"/>
  <c r="N57" i="24" s="1"/>
  <c r="P57" i="24"/>
  <c r="Q57" i="24"/>
  <c r="BL57" i="24"/>
  <c r="A58" i="24"/>
  <c r="B58" i="24"/>
  <c r="F58" i="24"/>
  <c r="G58" i="24"/>
  <c r="H58" i="24"/>
  <c r="I58" i="24"/>
  <c r="J58" i="24"/>
  <c r="K58" i="24"/>
  <c r="L58" i="24"/>
  <c r="M58" i="24"/>
  <c r="R58" i="24" s="1"/>
  <c r="O58" i="24"/>
  <c r="N58" i="24" s="1"/>
  <c r="P58" i="24"/>
  <c r="Q58" i="24"/>
  <c r="BL58" i="24"/>
  <c r="A59" i="24"/>
  <c r="B59" i="24"/>
  <c r="F59" i="24"/>
  <c r="G59" i="24"/>
  <c r="H59" i="24"/>
  <c r="I59" i="24"/>
  <c r="J59" i="24"/>
  <c r="K59" i="24"/>
  <c r="L59" i="24"/>
  <c r="M59" i="24"/>
  <c r="R59" i="24" s="1"/>
  <c r="O59" i="24"/>
  <c r="N59" i="24" s="1"/>
  <c r="P59" i="24"/>
  <c r="Q59" i="24"/>
  <c r="BL59" i="24"/>
  <c r="A60" i="24"/>
  <c r="B60" i="24"/>
  <c r="F60" i="24"/>
  <c r="G60" i="24"/>
  <c r="H60" i="24"/>
  <c r="I60" i="24"/>
  <c r="J60" i="24"/>
  <c r="K60" i="24"/>
  <c r="L60" i="24"/>
  <c r="M60" i="24"/>
  <c r="R60" i="24" s="1"/>
  <c r="O60" i="24"/>
  <c r="N60" i="24" s="1"/>
  <c r="P60" i="24"/>
  <c r="Q60" i="24"/>
  <c r="BL60" i="24"/>
  <c r="A61" i="24"/>
  <c r="B61" i="24"/>
  <c r="F61" i="24"/>
  <c r="G61" i="24"/>
  <c r="H61" i="24"/>
  <c r="I61" i="24"/>
  <c r="J61" i="24"/>
  <c r="K61" i="24"/>
  <c r="L61" i="24"/>
  <c r="M61" i="24"/>
  <c r="R61" i="24" s="1"/>
  <c r="O61" i="24"/>
  <c r="N61" i="24" s="1"/>
  <c r="P61" i="24"/>
  <c r="Q61" i="24"/>
  <c r="BL61" i="24"/>
  <c r="A62" i="24"/>
  <c r="B62" i="24"/>
  <c r="F62" i="24"/>
  <c r="G62" i="24"/>
  <c r="H62" i="24"/>
  <c r="I62" i="24"/>
  <c r="J62" i="24"/>
  <c r="K62" i="24"/>
  <c r="L62" i="24"/>
  <c r="M62" i="24"/>
  <c r="R62" i="24" s="1"/>
  <c r="O62" i="24"/>
  <c r="N62" i="24" s="1"/>
  <c r="P62" i="24"/>
  <c r="Q62" i="24"/>
  <c r="BL62" i="24"/>
  <c r="A63" i="24"/>
  <c r="B63" i="24"/>
  <c r="F63" i="24"/>
  <c r="G63" i="24"/>
  <c r="H63" i="24"/>
  <c r="I63" i="24"/>
  <c r="J63" i="24"/>
  <c r="K63" i="24"/>
  <c r="L63" i="24"/>
  <c r="M63" i="24"/>
  <c r="R63" i="24" s="1"/>
  <c r="O63" i="24"/>
  <c r="N63" i="24" s="1"/>
  <c r="P63" i="24"/>
  <c r="Q63" i="24"/>
  <c r="BL63" i="24"/>
  <c r="A64" i="24"/>
  <c r="B64" i="24"/>
  <c r="F64" i="24"/>
  <c r="G64" i="24"/>
  <c r="H64" i="24"/>
  <c r="I64" i="24"/>
  <c r="J64" i="24"/>
  <c r="K64" i="24"/>
  <c r="L64" i="24"/>
  <c r="M64" i="24"/>
  <c r="R64" i="24" s="1"/>
  <c r="O64" i="24"/>
  <c r="N64" i="24" s="1"/>
  <c r="P64" i="24"/>
  <c r="Q64" i="24"/>
  <c r="BL64" i="24"/>
  <c r="A65" i="24"/>
  <c r="B65" i="24"/>
  <c r="F65" i="24"/>
  <c r="G65" i="24"/>
  <c r="H65" i="24"/>
  <c r="I65" i="24"/>
  <c r="J65" i="24"/>
  <c r="K65" i="24"/>
  <c r="L65" i="24"/>
  <c r="M65" i="24"/>
  <c r="R65" i="24" s="1"/>
  <c r="O65" i="24"/>
  <c r="N65" i="24" s="1"/>
  <c r="P65" i="24"/>
  <c r="Q65" i="24"/>
  <c r="BL65" i="24"/>
  <c r="A66" i="24"/>
  <c r="B66" i="24"/>
  <c r="F66" i="24"/>
  <c r="G66" i="24"/>
  <c r="H66" i="24"/>
  <c r="I66" i="24"/>
  <c r="J66" i="24"/>
  <c r="K66" i="24"/>
  <c r="L66" i="24"/>
  <c r="M66" i="24"/>
  <c r="R66" i="24" s="1"/>
  <c r="O66" i="24"/>
  <c r="N66" i="24" s="1"/>
  <c r="P66" i="24"/>
  <c r="Q66" i="24"/>
  <c r="BL66" i="24"/>
  <c r="A67" i="24"/>
  <c r="B67" i="24"/>
  <c r="F67" i="24"/>
  <c r="G67" i="24"/>
  <c r="H67" i="24"/>
  <c r="I67" i="24"/>
  <c r="J67" i="24"/>
  <c r="K67" i="24"/>
  <c r="L67" i="24"/>
  <c r="M67" i="24"/>
  <c r="R67" i="24" s="1"/>
  <c r="O67" i="24"/>
  <c r="N67" i="24" s="1"/>
  <c r="P67" i="24"/>
  <c r="Q67" i="24"/>
  <c r="BL67" i="24"/>
  <c r="A68" i="24"/>
  <c r="B68" i="24"/>
  <c r="F68" i="24"/>
  <c r="G68" i="24"/>
  <c r="H68" i="24"/>
  <c r="I68" i="24"/>
  <c r="J68" i="24"/>
  <c r="K68" i="24"/>
  <c r="L68" i="24"/>
  <c r="M68" i="24"/>
  <c r="R68" i="24" s="1"/>
  <c r="O68" i="24"/>
  <c r="N68" i="24" s="1"/>
  <c r="P68" i="24"/>
  <c r="Q68" i="24"/>
  <c r="BL68" i="24"/>
  <c r="A69" i="24"/>
  <c r="B69" i="24"/>
  <c r="F69" i="24"/>
  <c r="G69" i="24"/>
  <c r="H69" i="24"/>
  <c r="I69" i="24"/>
  <c r="J69" i="24"/>
  <c r="K69" i="24"/>
  <c r="L69" i="24"/>
  <c r="M69" i="24"/>
  <c r="R69" i="24" s="1"/>
  <c r="O69" i="24"/>
  <c r="N69" i="24" s="1"/>
  <c r="P69" i="24"/>
  <c r="Q69" i="24"/>
  <c r="BL69" i="24"/>
  <c r="A70" i="24"/>
  <c r="B70" i="24"/>
  <c r="F70" i="24"/>
  <c r="G70" i="24"/>
  <c r="H70" i="24"/>
  <c r="I70" i="24"/>
  <c r="J70" i="24"/>
  <c r="K70" i="24"/>
  <c r="L70" i="24"/>
  <c r="M70" i="24"/>
  <c r="R70" i="24" s="1"/>
  <c r="O70" i="24"/>
  <c r="N70" i="24" s="1"/>
  <c r="P70" i="24"/>
  <c r="Q70" i="24"/>
  <c r="BL70" i="24"/>
  <c r="A71" i="24"/>
  <c r="B71" i="24"/>
  <c r="F71" i="24"/>
  <c r="G71" i="24"/>
  <c r="H71" i="24"/>
  <c r="I71" i="24"/>
  <c r="J71" i="24"/>
  <c r="K71" i="24"/>
  <c r="L71" i="24"/>
  <c r="M71" i="24"/>
  <c r="R71" i="24" s="1"/>
  <c r="O71" i="24"/>
  <c r="N71" i="24" s="1"/>
  <c r="P71" i="24"/>
  <c r="Q71" i="24"/>
  <c r="BL71" i="24"/>
  <c r="A72" i="24"/>
  <c r="B72" i="24"/>
  <c r="F72" i="24"/>
  <c r="G72" i="24"/>
  <c r="H72" i="24"/>
  <c r="I72" i="24"/>
  <c r="J72" i="24"/>
  <c r="K72" i="24"/>
  <c r="L72" i="24"/>
  <c r="M72" i="24"/>
  <c r="R72" i="24" s="1"/>
  <c r="O72" i="24"/>
  <c r="N72" i="24" s="1"/>
  <c r="P72" i="24"/>
  <c r="Q72" i="24"/>
  <c r="BL72" i="24"/>
  <c r="A73" i="24"/>
  <c r="B73" i="24"/>
  <c r="F73" i="24"/>
  <c r="G73" i="24"/>
  <c r="H73" i="24"/>
  <c r="I73" i="24"/>
  <c r="J73" i="24"/>
  <c r="K73" i="24"/>
  <c r="L73" i="24"/>
  <c r="M73" i="24"/>
  <c r="R73" i="24" s="1"/>
  <c r="O73" i="24"/>
  <c r="N73" i="24" s="1"/>
  <c r="P73" i="24"/>
  <c r="Q73" i="24"/>
  <c r="BL73" i="24"/>
  <c r="A74" i="24"/>
  <c r="B74" i="24"/>
  <c r="F74" i="24"/>
  <c r="G74" i="24"/>
  <c r="H74" i="24"/>
  <c r="I74" i="24"/>
  <c r="J74" i="24"/>
  <c r="K74" i="24"/>
  <c r="L74" i="24"/>
  <c r="M74" i="24"/>
  <c r="R74" i="24" s="1"/>
  <c r="O74" i="24"/>
  <c r="N74" i="24" s="1"/>
  <c r="P74" i="24"/>
  <c r="Q74" i="24"/>
  <c r="BL74" i="24"/>
  <c r="A75" i="24"/>
  <c r="B75" i="24"/>
  <c r="F75" i="24"/>
  <c r="G75" i="24"/>
  <c r="H75" i="24"/>
  <c r="I75" i="24"/>
  <c r="J75" i="24"/>
  <c r="K75" i="24"/>
  <c r="L75" i="24"/>
  <c r="M75" i="24"/>
  <c r="R75" i="24" s="1"/>
  <c r="O75" i="24"/>
  <c r="N75" i="24" s="1"/>
  <c r="P75" i="24"/>
  <c r="Q75" i="24"/>
  <c r="BL75" i="24"/>
  <c r="A76" i="24"/>
  <c r="B76" i="24"/>
  <c r="F76" i="24"/>
  <c r="G76" i="24"/>
  <c r="H76" i="24"/>
  <c r="I76" i="24"/>
  <c r="J76" i="24"/>
  <c r="K76" i="24"/>
  <c r="L76" i="24"/>
  <c r="M76" i="24"/>
  <c r="R76" i="24" s="1"/>
  <c r="O76" i="24"/>
  <c r="N76" i="24" s="1"/>
  <c r="P76" i="24"/>
  <c r="Q76" i="24"/>
  <c r="BL76" i="24"/>
  <c r="A77" i="24"/>
  <c r="B77" i="24"/>
  <c r="F77" i="24"/>
  <c r="G77" i="24"/>
  <c r="H77" i="24"/>
  <c r="I77" i="24"/>
  <c r="J77" i="24"/>
  <c r="K77" i="24"/>
  <c r="L77" i="24"/>
  <c r="M77" i="24"/>
  <c r="R77" i="24" s="1"/>
  <c r="O77" i="24"/>
  <c r="N77" i="24" s="1"/>
  <c r="P77" i="24"/>
  <c r="Q77" i="24"/>
  <c r="BL77" i="24"/>
  <c r="A78" i="24"/>
  <c r="B78" i="24"/>
  <c r="F78" i="24"/>
  <c r="G78" i="24"/>
  <c r="H78" i="24"/>
  <c r="I78" i="24"/>
  <c r="J78" i="24"/>
  <c r="K78" i="24"/>
  <c r="L78" i="24"/>
  <c r="M78" i="24"/>
  <c r="R78" i="24" s="1"/>
  <c r="O78" i="24"/>
  <c r="N78" i="24" s="1"/>
  <c r="P78" i="24"/>
  <c r="Q78" i="24"/>
  <c r="BL78" i="24"/>
  <c r="A79" i="24"/>
  <c r="B79" i="24"/>
  <c r="F79" i="24"/>
  <c r="G79" i="24"/>
  <c r="H79" i="24"/>
  <c r="I79" i="24"/>
  <c r="J79" i="24"/>
  <c r="K79" i="24"/>
  <c r="L79" i="24"/>
  <c r="M79" i="24"/>
  <c r="R79" i="24" s="1"/>
  <c r="O79" i="24"/>
  <c r="N79" i="24" s="1"/>
  <c r="P79" i="24"/>
  <c r="Q79" i="24"/>
  <c r="BL79" i="24"/>
  <c r="A80" i="24"/>
  <c r="B80" i="24"/>
  <c r="F80" i="24"/>
  <c r="G80" i="24"/>
  <c r="H80" i="24"/>
  <c r="I80" i="24"/>
  <c r="J80" i="24"/>
  <c r="K80" i="24"/>
  <c r="L80" i="24"/>
  <c r="M80" i="24"/>
  <c r="R80" i="24" s="1"/>
  <c r="O80" i="24"/>
  <c r="N80" i="24" s="1"/>
  <c r="P80" i="24"/>
  <c r="Q80" i="24"/>
  <c r="BL80" i="24"/>
  <c r="A81" i="24"/>
  <c r="B81" i="24"/>
  <c r="F81" i="24"/>
  <c r="G81" i="24"/>
  <c r="H81" i="24"/>
  <c r="I81" i="24"/>
  <c r="J81" i="24"/>
  <c r="K81" i="24"/>
  <c r="L81" i="24"/>
  <c r="M81" i="24"/>
  <c r="R81" i="24" s="1"/>
  <c r="O81" i="24"/>
  <c r="N81" i="24" s="1"/>
  <c r="P81" i="24"/>
  <c r="Q81" i="24"/>
  <c r="BL81" i="24"/>
  <c r="A82" i="24"/>
  <c r="B82" i="24"/>
  <c r="F82" i="24"/>
  <c r="G82" i="24"/>
  <c r="H82" i="24"/>
  <c r="I82" i="24"/>
  <c r="J82" i="24"/>
  <c r="K82" i="24"/>
  <c r="L82" i="24"/>
  <c r="M82" i="24"/>
  <c r="R82" i="24" s="1"/>
  <c r="O82" i="24"/>
  <c r="N82" i="24" s="1"/>
  <c r="P82" i="24"/>
  <c r="Q82" i="24"/>
  <c r="BL82" i="24"/>
  <c r="A83" i="24"/>
  <c r="B83" i="24"/>
  <c r="F83" i="24"/>
  <c r="G83" i="24"/>
  <c r="H83" i="24"/>
  <c r="I83" i="24"/>
  <c r="J83" i="24"/>
  <c r="K83" i="24"/>
  <c r="L83" i="24"/>
  <c r="M83" i="24"/>
  <c r="R83" i="24" s="1"/>
  <c r="O83" i="24"/>
  <c r="N83" i="24" s="1"/>
  <c r="P83" i="24"/>
  <c r="Q83" i="24"/>
  <c r="BL83" i="24"/>
  <c r="A84" i="24"/>
  <c r="B84" i="24"/>
  <c r="F84" i="24"/>
  <c r="G84" i="24"/>
  <c r="H84" i="24"/>
  <c r="I84" i="24"/>
  <c r="J84" i="24"/>
  <c r="K84" i="24"/>
  <c r="L84" i="24"/>
  <c r="M84" i="24"/>
  <c r="R84" i="24" s="1"/>
  <c r="O84" i="24"/>
  <c r="N84" i="24" s="1"/>
  <c r="P84" i="24"/>
  <c r="Q84" i="24"/>
  <c r="BL84" i="24"/>
  <c r="A85" i="24"/>
  <c r="B85" i="24"/>
  <c r="F85" i="24"/>
  <c r="G85" i="24"/>
  <c r="H85" i="24"/>
  <c r="I85" i="24"/>
  <c r="J85" i="24"/>
  <c r="K85" i="24"/>
  <c r="L85" i="24"/>
  <c r="M85" i="24"/>
  <c r="O85" i="24"/>
  <c r="P85" i="24"/>
  <c r="Q85" i="24"/>
  <c r="BL85" i="24"/>
  <c r="A86" i="24"/>
  <c r="B86" i="24"/>
  <c r="F86" i="24"/>
  <c r="G86" i="24"/>
  <c r="H86" i="24"/>
  <c r="I86" i="24"/>
  <c r="J86" i="24"/>
  <c r="K86" i="24"/>
  <c r="L86" i="24"/>
  <c r="M86" i="24"/>
  <c r="O86" i="24"/>
  <c r="P86" i="24"/>
  <c r="Q86" i="24"/>
  <c r="BL86" i="24"/>
  <c r="A87" i="24"/>
  <c r="B87" i="24"/>
  <c r="F87" i="24"/>
  <c r="G87" i="24"/>
  <c r="H87" i="24"/>
  <c r="I87" i="24"/>
  <c r="J87" i="24"/>
  <c r="K87" i="24"/>
  <c r="L87" i="24"/>
  <c r="M87" i="24"/>
  <c r="O87" i="24"/>
  <c r="P87" i="24"/>
  <c r="Q87" i="24"/>
  <c r="BL87" i="24"/>
  <c r="A88" i="24"/>
  <c r="B88" i="24"/>
  <c r="F88" i="24"/>
  <c r="G88" i="24"/>
  <c r="H88" i="24"/>
  <c r="I88" i="24"/>
  <c r="J88" i="24"/>
  <c r="K88" i="24"/>
  <c r="L88" i="24"/>
  <c r="M88" i="24"/>
  <c r="O88" i="24"/>
  <c r="P88" i="24"/>
  <c r="Q88" i="24"/>
  <c r="BL88" i="24"/>
  <c r="A89" i="24"/>
  <c r="B89" i="24"/>
  <c r="F89" i="24"/>
  <c r="G89" i="24"/>
  <c r="H89" i="24"/>
  <c r="I89" i="24"/>
  <c r="J89" i="24"/>
  <c r="K89" i="24"/>
  <c r="L89" i="24"/>
  <c r="M89" i="24"/>
  <c r="O89" i="24"/>
  <c r="P89" i="24"/>
  <c r="Q89" i="24"/>
  <c r="BL89" i="24"/>
  <c r="A90" i="24"/>
  <c r="B90" i="24"/>
  <c r="F90" i="24"/>
  <c r="G90" i="24"/>
  <c r="H90" i="24"/>
  <c r="I90" i="24"/>
  <c r="J90" i="24"/>
  <c r="K90" i="24"/>
  <c r="L90" i="24"/>
  <c r="M90" i="24"/>
  <c r="O90" i="24"/>
  <c r="P90" i="24"/>
  <c r="Q90" i="24"/>
  <c r="BL90" i="24"/>
  <c r="A91" i="24"/>
  <c r="B91" i="24"/>
  <c r="F91" i="24"/>
  <c r="G91" i="24"/>
  <c r="H91" i="24"/>
  <c r="I91" i="24"/>
  <c r="J91" i="24"/>
  <c r="K91" i="24"/>
  <c r="L91" i="24"/>
  <c r="M91" i="24"/>
  <c r="O91" i="24"/>
  <c r="P91" i="24"/>
  <c r="Q91" i="24"/>
  <c r="BL91" i="24"/>
  <c r="A92" i="24"/>
  <c r="B92" i="24"/>
  <c r="F92" i="24"/>
  <c r="G92" i="24"/>
  <c r="H92" i="24"/>
  <c r="I92" i="24"/>
  <c r="J92" i="24"/>
  <c r="K92" i="24"/>
  <c r="L92" i="24"/>
  <c r="M92" i="24"/>
  <c r="O92" i="24"/>
  <c r="P92" i="24"/>
  <c r="Q92" i="24"/>
  <c r="BL92" i="24"/>
  <c r="A93" i="24"/>
  <c r="B93" i="24"/>
  <c r="F93" i="24"/>
  <c r="M93" i="24" s="1"/>
  <c r="G93" i="24"/>
  <c r="H93" i="24"/>
  <c r="I93" i="24"/>
  <c r="J93" i="24"/>
  <c r="K93" i="24"/>
  <c r="L93" i="24"/>
  <c r="O93" i="24"/>
  <c r="P93" i="24"/>
  <c r="N93" i="24" s="1"/>
  <c r="Q93" i="24"/>
  <c r="BL93" i="24"/>
  <c r="A94" i="24"/>
  <c r="B94" i="24"/>
  <c r="F94" i="24"/>
  <c r="M94" i="24" s="1"/>
  <c r="G94" i="24"/>
  <c r="H94" i="24"/>
  <c r="I94" i="24"/>
  <c r="J94" i="24"/>
  <c r="K94" i="24"/>
  <c r="L94" i="24"/>
  <c r="O94" i="24"/>
  <c r="P94" i="24"/>
  <c r="N94" i="24" s="1"/>
  <c r="Q94" i="24"/>
  <c r="BL94" i="24"/>
  <c r="A95" i="24"/>
  <c r="B95" i="24"/>
  <c r="F95" i="24"/>
  <c r="M95" i="24" s="1"/>
  <c r="G95" i="24"/>
  <c r="H95" i="24"/>
  <c r="I95" i="24"/>
  <c r="J95" i="24"/>
  <c r="K95" i="24"/>
  <c r="L95" i="24"/>
  <c r="O95" i="24"/>
  <c r="P95" i="24"/>
  <c r="N95" i="24" s="1"/>
  <c r="Q95" i="24"/>
  <c r="BL95" i="24"/>
  <c r="A96" i="24"/>
  <c r="B96" i="24"/>
  <c r="F96" i="24"/>
  <c r="M96" i="24" s="1"/>
  <c r="G96" i="24"/>
  <c r="H96" i="24"/>
  <c r="I96" i="24"/>
  <c r="J96" i="24"/>
  <c r="K96" i="24"/>
  <c r="L96" i="24"/>
  <c r="O96" i="24"/>
  <c r="P96" i="24"/>
  <c r="N96" i="24" s="1"/>
  <c r="Q96" i="24"/>
  <c r="BL96" i="24"/>
  <c r="A97" i="24"/>
  <c r="B97" i="24"/>
  <c r="F97" i="24"/>
  <c r="M97" i="24" s="1"/>
  <c r="G97" i="24"/>
  <c r="H97" i="24"/>
  <c r="I97" i="24"/>
  <c r="J97" i="24"/>
  <c r="K97" i="24"/>
  <c r="L97" i="24"/>
  <c r="O97" i="24"/>
  <c r="P97" i="24"/>
  <c r="N97" i="24" s="1"/>
  <c r="Q97" i="24"/>
  <c r="BL97" i="24"/>
  <c r="A98" i="24"/>
  <c r="B98" i="24"/>
  <c r="F98" i="24"/>
  <c r="M98" i="24" s="1"/>
  <c r="G98" i="24"/>
  <c r="H98" i="24"/>
  <c r="I98" i="24"/>
  <c r="J98" i="24"/>
  <c r="K98" i="24"/>
  <c r="L98" i="24"/>
  <c r="O98" i="24"/>
  <c r="P98" i="24"/>
  <c r="N98" i="24" s="1"/>
  <c r="Q98" i="24"/>
  <c r="BL98" i="24"/>
  <c r="BL49" i="24"/>
  <c r="Q49" i="24"/>
  <c r="P49" i="24"/>
  <c r="N49" i="24" s="1"/>
  <c r="O49" i="24"/>
  <c r="L49" i="24"/>
  <c r="K49" i="24"/>
  <c r="J49" i="24"/>
  <c r="I49" i="24"/>
  <c r="H49" i="24"/>
  <c r="G49" i="24"/>
  <c r="F49" i="24"/>
  <c r="M49" i="24" s="1"/>
  <c r="R49" i="24" s="1"/>
  <c r="B49" i="24"/>
  <c r="A49" i="24"/>
  <c r="A40" i="24"/>
  <c r="B40" i="24"/>
  <c r="F40" i="24"/>
  <c r="M40" i="24" s="1"/>
  <c r="R40" i="24" s="1"/>
  <c r="G40" i="24"/>
  <c r="H40" i="24"/>
  <c r="I40" i="24"/>
  <c r="J40" i="24"/>
  <c r="K40" i="24"/>
  <c r="L40" i="24"/>
  <c r="O40" i="24"/>
  <c r="N40" i="24" s="1"/>
  <c r="P40" i="24"/>
  <c r="Q40" i="24"/>
  <c r="BL40" i="24"/>
  <c r="A41" i="24"/>
  <c r="B41" i="24"/>
  <c r="F41" i="24"/>
  <c r="M41" i="24" s="1"/>
  <c r="R41" i="24" s="1"/>
  <c r="G41" i="24"/>
  <c r="H41" i="24"/>
  <c r="I41" i="24"/>
  <c r="J41" i="24"/>
  <c r="K41" i="24"/>
  <c r="L41" i="24"/>
  <c r="O41" i="24"/>
  <c r="N41" i="24" s="1"/>
  <c r="P41" i="24"/>
  <c r="Q41" i="24"/>
  <c r="BL41" i="24"/>
  <c r="A42" i="24"/>
  <c r="B42" i="24"/>
  <c r="F42" i="24"/>
  <c r="M42" i="24" s="1"/>
  <c r="G42" i="24"/>
  <c r="H42" i="24"/>
  <c r="I42" i="24"/>
  <c r="J42" i="24"/>
  <c r="K42" i="24"/>
  <c r="L42" i="24"/>
  <c r="O42" i="24"/>
  <c r="N42" i="24" s="1"/>
  <c r="P42" i="24"/>
  <c r="Q42" i="24"/>
  <c r="BL42" i="24"/>
  <c r="A43" i="24"/>
  <c r="B43" i="24"/>
  <c r="F43" i="24"/>
  <c r="M43" i="24" s="1"/>
  <c r="G43" i="24"/>
  <c r="H43" i="24"/>
  <c r="I43" i="24"/>
  <c r="J43" i="24"/>
  <c r="K43" i="24"/>
  <c r="L43" i="24"/>
  <c r="O43" i="24"/>
  <c r="N43" i="24" s="1"/>
  <c r="P43" i="24"/>
  <c r="Q43" i="24"/>
  <c r="BL43" i="24"/>
  <c r="BL39" i="24"/>
  <c r="Q39" i="24"/>
  <c r="P39" i="24"/>
  <c r="O39" i="24"/>
  <c r="N39" i="24" s="1"/>
  <c r="L39" i="24"/>
  <c r="K39" i="24"/>
  <c r="J39" i="24"/>
  <c r="I39" i="24"/>
  <c r="H39" i="24"/>
  <c r="G39" i="24"/>
  <c r="F39" i="24"/>
  <c r="M39" i="24" s="1"/>
  <c r="B39" i="24"/>
  <c r="A39" i="24"/>
  <c r="A26" i="24"/>
  <c r="B26" i="24"/>
  <c r="F26" i="24"/>
  <c r="G26" i="24"/>
  <c r="H26" i="24"/>
  <c r="I26" i="24"/>
  <c r="J26" i="24"/>
  <c r="K26" i="24"/>
  <c r="L26" i="24"/>
  <c r="M26" i="24"/>
  <c r="O26" i="24"/>
  <c r="N26" i="24" s="1"/>
  <c r="R26" i="24" s="1"/>
  <c r="P26" i="24"/>
  <c r="Q26" i="24"/>
  <c r="BL26" i="24"/>
  <c r="A27" i="24"/>
  <c r="B27" i="24"/>
  <c r="F27" i="24"/>
  <c r="M27" i="24" s="1"/>
  <c r="G27" i="24"/>
  <c r="H27" i="24"/>
  <c r="I27" i="24"/>
  <c r="J27" i="24"/>
  <c r="K27" i="24"/>
  <c r="L27" i="24"/>
  <c r="O27" i="24"/>
  <c r="N27" i="24" s="1"/>
  <c r="P27" i="24"/>
  <c r="Q27" i="24"/>
  <c r="BL27" i="24"/>
  <c r="A28" i="24"/>
  <c r="B28" i="24"/>
  <c r="F28" i="24"/>
  <c r="G28" i="24"/>
  <c r="H28" i="24"/>
  <c r="I28" i="24"/>
  <c r="J28" i="24"/>
  <c r="K28" i="24"/>
  <c r="L28" i="24"/>
  <c r="M28" i="24"/>
  <c r="O28" i="24"/>
  <c r="N28" i="24" s="1"/>
  <c r="R28" i="24" s="1"/>
  <c r="P28" i="24"/>
  <c r="Q28" i="24"/>
  <c r="BL28" i="24"/>
  <c r="A29" i="24"/>
  <c r="B29" i="24"/>
  <c r="F29" i="24"/>
  <c r="G29" i="24"/>
  <c r="H29" i="24"/>
  <c r="I29" i="24"/>
  <c r="J29" i="24"/>
  <c r="K29" i="24"/>
  <c r="L29" i="24"/>
  <c r="M29" i="24"/>
  <c r="O29" i="24"/>
  <c r="N29" i="24" s="1"/>
  <c r="R29" i="24" s="1"/>
  <c r="P29" i="24"/>
  <c r="Q29" i="24"/>
  <c r="BL29" i="24"/>
  <c r="A30" i="24"/>
  <c r="B30" i="24"/>
  <c r="F30" i="24"/>
  <c r="G30" i="24"/>
  <c r="H30" i="24"/>
  <c r="I30" i="24"/>
  <c r="J30" i="24"/>
  <c r="K30" i="24"/>
  <c r="L30" i="24"/>
  <c r="M30" i="24"/>
  <c r="O30" i="24"/>
  <c r="N30" i="24" s="1"/>
  <c r="P30" i="24"/>
  <c r="Q30" i="24"/>
  <c r="BL30" i="24"/>
  <c r="A31" i="24"/>
  <c r="B31" i="24"/>
  <c r="F31" i="24"/>
  <c r="G31" i="24"/>
  <c r="H31" i="24"/>
  <c r="I31" i="24"/>
  <c r="J31" i="24"/>
  <c r="K31" i="24"/>
  <c r="L31" i="24"/>
  <c r="M31" i="24"/>
  <c r="O31" i="24"/>
  <c r="N31" i="24" s="1"/>
  <c r="R31" i="24" s="1"/>
  <c r="P31" i="24"/>
  <c r="Q31" i="24"/>
  <c r="BL31" i="24"/>
  <c r="A32" i="24"/>
  <c r="B32" i="24"/>
  <c r="F32" i="24"/>
  <c r="G32" i="24"/>
  <c r="H32" i="24"/>
  <c r="I32" i="24"/>
  <c r="J32" i="24"/>
  <c r="K32" i="24"/>
  <c r="L32" i="24"/>
  <c r="M32" i="24"/>
  <c r="O32" i="24"/>
  <c r="N32" i="24" s="1"/>
  <c r="R32" i="24" s="1"/>
  <c r="P32" i="24"/>
  <c r="Q32" i="24"/>
  <c r="BL32" i="24"/>
  <c r="A33" i="24"/>
  <c r="B33" i="24"/>
  <c r="F33" i="24"/>
  <c r="G33" i="24"/>
  <c r="H33" i="24"/>
  <c r="I33" i="24"/>
  <c r="J33" i="24"/>
  <c r="K33" i="24"/>
  <c r="L33" i="24"/>
  <c r="M33" i="24"/>
  <c r="O33" i="24"/>
  <c r="N33" i="24" s="1"/>
  <c r="R33" i="24" s="1"/>
  <c r="P33" i="24"/>
  <c r="Q33" i="24"/>
  <c r="BL33" i="24"/>
  <c r="A34" i="24"/>
  <c r="B34" i="24"/>
  <c r="F34" i="24"/>
  <c r="G34" i="24"/>
  <c r="H34" i="24"/>
  <c r="I34" i="24"/>
  <c r="J34" i="24"/>
  <c r="K34" i="24"/>
  <c r="L34" i="24"/>
  <c r="M34" i="24"/>
  <c r="O34" i="24"/>
  <c r="N34" i="24" s="1"/>
  <c r="P34" i="24"/>
  <c r="Q34" i="24"/>
  <c r="BL34" i="24"/>
  <c r="A35" i="24"/>
  <c r="B35" i="24"/>
  <c r="F35" i="24"/>
  <c r="G35" i="24"/>
  <c r="H35" i="24"/>
  <c r="I35" i="24"/>
  <c r="J35" i="24"/>
  <c r="K35" i="24"/>
  <c r="L35" i="24"/>
  <c r="M35" i="24"/>
  <c r="O35" i="24"/>
  <c r="N35" i="24" s="1"/>
  <c r="P35" i="24"/>
  <c r="Q35" i="24"/>
  <c r="BL35" i="24"/>
  <c r="A36" i="24"/>
  <c r="B36" i="24"/>
  <c r="F36" i="24"/>
  <c r="G36" i="24"/>
  <c r="H36" i="24"/>
  <c r="I36" i="24"/>
  <c r="J36" i="24"/>
  <c r="K36" i="24"/>
  <c r="L36" i="24"/>
  <c r="M36" i="24"/>
  <c r="O36" i="24"/>
  <c r="N36" i="24" s="1"/>
  <c r="R36" i="24" s="1"/>
  <c r="P36" i="24"/>
  <c r="Q36" i="24"/>
  <c r="BL36" i="24"/>
  <c r="BL25" i="24"/>
  <c r="Q25" i="24"/>
  <c r="P25" i="24"/>
  <c r="O25" i="24"/>
  <c r="N25" i="24"/>
  <c r="L25" i="24"/>
  <c r="K25" i="24"/>
  <c r="J25" i="24"/>
  <c r="I25" i="24"/>
  <c r="H25" i="24"/>
  <c r="G25" i="24"/>
  <c r="F25" i="24"/>
  <c r="M25" i="24" s="1"/>
  <c r="R25" i="24" s="1"/>
  <c r="B25" i="24"/>
  <c r="A25" i="24"/>
  <c r="A9" i="24"/>
  <c r="B9" i="24"/>
  <c r="F9" i="24"/>
  <c r="M9" i="24" s="1"/>
  <c r="R9" i="24" s="1"/>
  <c r="G9" i="24"/>
  <c r="H9" i="24"/>
  <c r="I9" i="24"/>
  <c r="J9" i="24"/>
  <c r="K9" i="24"/>
  <c r="L9" i="24"/>
  <c r="O9" i="24"/>
  <c r="N9" i="24" s="1"/>
  <c r="P9" i="24"/>
  <c r="Q9" i="24"/>
  <c r="BL9" i="24"/>
  <c r="A10" i="24"/>
  <c r="B10" i="24"/>
  <c r="F10" i="24"/>
  <c r="M10" i="24" s="1"/>
  <c r="R10" i="24" s="1"/>
  <c r="G10" i="24"/>
  <c r="H10" i="24"/>
  <c r="I10" i="24"/>
  <c r="J10" i="24"/>
  <c r="K10" i="24"/>
  <c r="L10" i="24"/>
  <c r="O10" i="24"/>
  <c r="N10" i="24" s="1"/>
  <c r="P10" i="24"/>
  <c r="Q10" i="24"/>
  <c r="BL10" i="24"/>
  <c r="A11" i="24"/>
  <c r="B11" i="24"/>
  <c r="F11" i="24"/>
  <c r="M11" i="24" s="1"/>
  <c r="G11" i="24"/>
  <c r="H11" i="24"/>
  <c r="I11" i="24"/>
  <c r="J11" i="24"/>
  <c r="K11" i="24"/>
  <c r="L11" i="24"/>
  <c r="O11" i="24"/>
  <c r="N11" i="24" s="1"/>
  <c r="P11" i="24"/>
  <c r="Q11" i="24"/>
  <c r="BL11" i="24"/>
  <c r="A12" i="24"/>
  <c r="B12" i="24"/>
  <c r="F12" i="24"/>
  <c r="M12" i="24" s="1"/>
  <c r="G12" i="24"/>
  <c r="H12" i="24"/>
  <c r="I12" i="24"/>
  <c r="J12" i="24"/>
  <c r="K12" i="24"/>
  <c r="L12" i="24"/>
  <c r="O12" i="24"/>
  <c r="N12" i="24" s="1"/>
  <c r="P12" i="24"/>
  <c r="Q12" i="24"/>
  <c r="BL12" i="24"/>
  <c r="A13" i="24"/>
  <c r="B13" i="24"/>
  <c r="F13" i="24"/>
  <c r="M13" i="24" s="1"/>
  <c r="R13" i="24" s="1"/>
  <c r="G13" i="24"/>
  <c r="H13" i="24"/>
  <c r="I13" i="24"/>
  <c r="J13" i="24"/>
  <c r="K13" i="24"/>
  <c r="L13" i="24"/>
  <c r="O13" i="24"/>
  <c r="N13" i="24" s="1"/>
  <c r="P13" i="24"/>
  <c r="Q13" i="24"/>
  <c r="BL13" i="24"/>
  <c r="A14" i="24"/>
  <c r="B14" i="24"/>
  <c r="F14" i="24"/>
  <c r="M14" i="24" s="1"/>
  <c r="R14" i="24" s="1"/>
  <c r="G14" i="24"/>
  <c r="H14" i="24"/>
  <c r="I14" i="24"/>
  <c r="J14" i="24"/>
  <c r="K14" i="24"/>
  <c r="L14" i="24"/>
  <c r="O14" i="24"/>
  <c r="N14" i="24" s="1"/>
  <c r="P14" i="24"/>
  <c r="Q14" i="24"/>
  <c r="BL14" i="24"/>
  <c r="A15" i="24"/>
  <c r="B15" i="24"/>
  <c r="F15" i="24"/>
  <c r="M15" i="24" s="1"/>
  <c r="G15" i="24"/>
  <c r="H15" i="24"/>
  <c r="I15" i="24"/>
  <c r="J15" i="24"/>
  <c r="K15" i="24"/>
  <c r="L15" i="24"/>
  <c r="O15" i="24"/>
  <c r="N15" i="24" s="1"/>
  <c r="P15" i="24"/>
  <c r="Q15" i="24"/>
  <c r="BL15" i="24"/>
  <c r="A16" i="24"/>
  <c r="B16" i="24"/>
  <c r="F16" i="24"/>
  <c r="M16" i="24" s="1"/>
  <c r="G16" i="24"/>
  <c r="H16" i="24"/>
  <c r="I16" i="24"/>
  <c r="J16" i="24"/>
  <c r="K16" i="24"/>
  <c r="L16" i="24"/>
  <c r="O16" i="24"/>
  <c r="N16" i="24" s="1"/>
  <c r="P16" i="24"/>
  <c r="Q16" i="24"/>
  <c r="BL16" i="24"/>
  <c r="A17" i="24"/>
  <c r="B17" i="24"/>
  <c r="F17" i="24"/>
  <c r="M17" i="24" s="1"/>
  <c r="R17" i="24" s="1"/>
  <c r="G17" i="24"/>
  <c r="H17" i="24"/>
  <c r="I17" i="24"/>
  <c r="J17" i="24"/>
  <c r="K17" i="24"/>
  <c r="L17" i="24"/>
  <c r="O17" i="24"/>
  <c r="N17" i="24" s="1"/>
  <c r="P17" i="24"/>
  <c r="Q17" i="24"/>
  <c r="BL17" i="24"/>
  <c r="A18" i="24"/>
  <c r="B18" i="24"/>
  <c r="F18" i="24"/>
  <c r="M18" i="24" s="1"/>
  <c r="R18" i="24" s="1"/>
  <c r="G18" i="24"/>
  <c r="H18" i="24"/>
  <c r="I18" i="24"/>
  <c r="J18" i="24"/>
  <c r="K18" i="24"/>
  <c r="L18" i="24"/>
  <c r="O18" i="24"/>
  <c r="N18" i="24" s="1"/>
  <c r="P18" i="24"/>
  <c r="Q18" i="24"/>
  <c r="BL18" i="24"/>
  <c r="A19" i="24"/>
  <c r="B19" i="24"/>
  <c r="F19" i="24"/>
  <c r="M19" i="24" s="1"/>
  <c r="G19" i="24"/>
  <c r="H19" i="24"/>
  <c r="I19" i="24"/>
  <c r="J19" i="24"/>
  <c r="K19" i="24"/>
  <c r="L19" i="24"/>
  <c r="O19" i="24"/>
  <c r="N19" i="24" s="1"/>
  <c r="P19" i="24"/>
  <c r="Q19" i="24"/>
  <c r="BL19" i="24"/>
  <c r="A20" i="24"/>
  <c r="B20" i="24"/>
  <c r="F20" i="24"/>
  <c r="M20" i="24" s="1"/>
  <c r="G20" i="24"/>
  <c r="H20" i="24"/>
  <c r="I20" i="24"/>
  <c r="J20" i="24"/>
  <c r="K20" i="24"/>
  <c r="L20" i="24"/>
  <c r="O20" i="24"/>
  <c r="N20" i="24" s="1"/>
  <c r="P20" i="24"/>
  <c r="Q20" i="24"/>
  <c r="BL20" i="24"/>
  <c r="A21" i="24"/>
  <c r="B21" i="24"/>
  <c r="F21" i="24"/>
  <c r="M21" i="24" s="1"/>
  <c r="R21" i="24" s="1"/>
  <c r="G21" i="24"/>
  <c r="H21" i="24"/>
  <c r="I21" i="24"/>
  <c r="J21" i="24"/>
  <c r="K21" i="24"/>
  <c r="L21" i="24"/>
  <c r="O21" i="24"/>
  <c r="N21" i="24" s="1"/>
  <c r="P21" i="24"/>
  <c r="Q21" i="24"/>
  <c r="BL21" i="24"/>
  <c r="A22" i="24"/>
  <c r="B22" i="24"/>
  <c r="F22" i="24"/>
  <c r="M22" i="24" s="1"/>
  <c r="R22" i="24" s="1"/>
  <c r="G22" i="24"/>
  <c r="H22" i="24"/>
  <c r="I22" i="24"/>
  <c r="J22" i="24"/>
  <c r="K22" i="24"/>
  <c r="L22" i="24"/>
  <c r="O22" i="24"/>
  <c r="N22" i="24" s="1"/>
  <c r="P22" i="24"/>
  <c r="Q22" i="24"/>
  <c r="BL22" i="24"/>
  <c r="K221" i="22"/>
  <c r="C221" i="22"/>
  <c r="B214" i="20"/>
  <c r="C214" i="20"/>
  <c r="H214" i="20"/>
  <c r="K214" i="20"/>
  <c r="J214" i="20" s="1"/>
  <c r="I214" i="20" s="1"/>
  <c r="L214" i="20"/>
  <c r="M214" i="20"/>
  <c r="B215" i="20"/>
  <c r="C215" i="20"/>
  <c r="H215" i="20"/>
  <c r="K215" i="20"/>
  <c r="J215" i="20" s="1"/>
  <c r="I215" i="20" s="1"/>
  <c r="L215" i="20"/>
  <c r="M215" i="20"/>
  <c r="C213" i="20"/>
  <c r="B206" i="20"/>
  <c r="C206" i="20"/>
  <c r="H206" i="20"/>
  <c r="I206" i="20"/>
  <c r="N206" i="20" s="1"/>
  <c r="K206" i="20"/>
  <c r="J206" i="20" s="1"/>
  <c r="L206" i="20"/>
  <c r="M206" i="20"/>
  <c r="B207" i="20"/>
  <c r="C207" i="20"/>
  <c r="H207" i="20"/>
  <c r="I207" i="20"/>
  <c r="N207" i="20" s="1"/>
  <c r="K207" i="20"/>
  <c r="J207" i="20" s="1"/>
  <c r="L207" i="20"/>
  <c r="M207" i="20"/>
  <c r="B208" i="20"/>
  <c r="C208" i="20"/>
  <c r="H208" i="20"/>
  <c r="I208" i="20"/>
  <c r="N208" i="20" s="1"/>
  <c r="K208" i="20"/>
  <c r="J208" i="20" s="1"/>
  <c r="L208" i="20"/>
  <c r="M208" i="20"/>
  <c r="B193" i="20"/>
  <c r="C193" i="20"/>
  <c r="H193" i="20"/>
  <c r="I193" i="20"/>
  <c r="N193" i="20" s="1"/>
  <c r="K193" i="20"/>
  <c r="J193" i="20" s="1"/>
  <c r="L193" i="20"/>
  <c r="M193" i="20"/>
  <c r="B194" i="20"/>
  <c r="C194" i="20"/>
  <c r="H194" i="20"/>
  <c r="I194" i="20"/>
  <c r="K194" i="20"/>
  <c r="J194" i="20" s="1"/>
  <c r="N194" i="20" s="1"/>
  <c r="L194" i="20"/>
  <c r="M194" i="20"/>
  <c r="B195" i="20"/>
  <c r="C195" i="20"/>
  <c r="H195" i="20"/>
  <c r="I195" i="20"/>
  <c r="N195" i="20" s="1"/>
  <c r="K195" i="20"/>
  <c r="J195" i="20" s="1"/>
  <c r="L195" i="20"/>
  <c r="M195" i="20"/>
  <c r="B196" i="20"/>
  <c r="C196" i="20"/>
  <c r="H196" i="20"/>
  <c r="I196" i="20"/>
  <c r="K196" i="20"/>
  <c r="J196" i="20" s="1"/>
  <c r="N196" i="20" s="1"/>
  <c r="L196" i="20"/>
  <c r="M196" i="20"/>
  <c r="B197" i="20"/>
  <c r="C197" i="20"/>
  <c r="H197" i="20"/>
  <c r="I197" i="20"/>
  <c r="N197" i="20" s="1"/>
  <c r="K197" i="20"/>
  <c r="J197" i="20" s="1"/>
  <c r="L197" i="20"/>
  <c r="M197" i="20"/>
  <c r="B198" i="20"/>
  <c r="C198" i="20"/>
  <c r="H198" i="20"/>
  <c r="I198" i="20"/>
  <c r="K198" i="20"/>
  <c r="J198" i="20" s="1"/>
  <c r="N198" i="20" s="1"/>
  <c r="L198" i="20"/>
  <c r="M198" i="20"/>
  <c r="B199" i="20"/>
  <c r="C199" i="20"/>
  <c r="H199" i="20"/>
  <c r="I199" i="20"/>
  <c r="N199" i="20" s="1"/>
  <c r="K199" i="20"/>
  <c r="J199" i="20" s="1"/>
  <c r="L199" i="20"/>
  <c r="M199" i="20"/>
  <c r="C200" i="20"/>
  <c r="H200" i="20"/>
  <c r="I200" i="20"/>
  <c r="K200" i="20"/>
  <c r="J200" i="20" s="1"/>
  <c r="N200" i="20" s="1"/>
  <c r="L200" i="20"/>
  <c r="M200" i="20"/>
  <c r="B148" i="20"/>
  <c r="C148" i="20"/>
  <c r="H148" i="20"/>
  <c r="I148" i="20"/>
  <c r="N148" i="20" s="1"/>
  <c r="K148" i="20"/>
  <c r="J148" i="20" s="1"/>
  <c r="L148" i="20"/>
  <c r="M148" i="20"/>
  <c r="B149" i="20"/>
  <c r="C149" i="20"/>
  <c r="H149" i="20"/>
  <c r="I149" i="20"/>
  <c r="N149" i="20" s="1"/>
  <c r="K149" i="20"/>
  <c r="J149" i="20" s="1"/>
  <c r="L149" i="20"/>
  <c r="M149" i="20"/>
  <c r="B150" i="20"/>
  <c r="C150" i="20"/>
  <c r="H150" i="20"/>
  <c r="I150" i="20"/>
  <c r="N150" i="20" s="1"/>
  <c r="K150" i="20"/>
  <c r="J150" i="20" s="1"/>
  <c r="L150" i="20"/>
  <c r="M150" i="20"/>
  <c r="B151" i="20"/>
  <c r="C151" i="20"/>
  <c r="H151" i="20"/>
  <c r="I151" i="20"/>
  <c r="N151" i="20" s="1"/>
  <c r="K151" i="20"/>
  <c r="J151" i="20" s="1"/>
  <c r="L151" i="20"/>
  <c r="M151" i="20"/>
  <c r="B152" i="20"/>
  <c r="C152" i="20"/>
  <c r="H152" i="20"/>
  <c r="I152" i="20"/>
  <c r="N152" i="20" s="1"/>
  <c r="K152" i="20"/>
  <c r="J152" i="20" s="1"/>
  <c r="L152" i="20"/>
  <c r="M152" i="20"/>
  <c r="B153" i="20"/>
  <c r="C153" i="20"/>
  <c r="H153" i="20"/>
  <c r="I153" i="20"/>
  <c r="N153" i="20" s="1"/>
  <c r="K153" i="20"/>
  <c r="J153" i="20" s="1"/>
  <c r="L153" i="20"/>
  <c r="M153" i="20"/>
  <c r="B154" i="20"/>
  <c r="C154" i="20"/>
  <c r="H154" i="20"/>
  <c r="I154" i="20"/>
  <c r="N154" i="20" s="1"/>
  <c r="K154" i="20"/>
  <c r="J154" i="20" s="1"/>
  <c r="L154" i="20"/>
  <c r="M154" i="20"/>
  <c r="B155" i="20"/>
  <c r="C155" i="20"/>
  <c r="H155" i="20"/>
  <c r="I155" i="20"/>
  <c r="N155" i="20" s="1"/>
  <c r="K155" i="20"/>
  <c r="J155" i="20" s="1"/>
  <c r="L155" i="20"/>
  <c r="M155" i="20"/>
  <c r="B156" i="20"/>
  <c r="C156" i="20"/>
  <c r="H156" i="20"/>
  <c r="I156" i="20"/>
  <c r="N156" i="20" s="1"/>
  <c r="K156" i="20"/>
  <c r="J156" i="20" s="1"/>
  <c r="L156" i="20"/>
  <c r="M156" i="20"/>
  <c r="B157" i="20"/>
  <c r="C157" i="20"/>
  <c r="H157" i="20"/>
  <c r="I157" i="20"/>
  <c r="N157" i="20" s="1"/>
  <c r="K157" i="20"/>
  <c r="J157" i="20" s="1"/>
  <c r="L157" i="20"/>
  <c r="M157" i="20"/>
  <c r="B158" i="20"/>
  <c r="C158" i="20"/>
  <c r="H158" i="20"/>
  <c r="I158" i="20"/>
  <c r="N158" i="20" s="1"/>
  <c r="K158" i="20"/>
  <c r="J158" i="20" s="1"/>
  <c r="L158" i="20"/>
  <c r="M158" i="20"/>
  <c r="B159" i="20"/>
  <c r="C159" i="20"/>
  <c r="H159" i="20"/>
  <c r="I159" i="20"/>
  <c r="N159" i="20" s="1"/>
  <c r="K159" i="20"/>
  <c r="J159" i="20" s="1"/>
  <c r="L159" i="20"/>
  <c r="M159" i="20"/>
  <c r="B160" i="20"/>
  <c r="C160" i="20"/>
  <c r="H160" i="20"/>
  <c r="I160" i="20"/>
  <c r="N160" i="20" s="1"/>
  <c r="K160" i="20"/>
  <c r="J160" i="20" s="1"/>
  <c r="L160" i="20"/>
  <c r="M160" i="20"/>
  <c r="B161" i="20"/>
  <c r="C161" i="20"/>
  <c r="H161" i="20"/>
  <c r="I161" i="20"/>
  <c r="N161" i="20" s="1"/>
  <c r="K161" i="20"/>
  <c r="J161" i="20" s="1"/>
  <c r="L161" i="20"/>
  <c r="M161" i="20"/>
  <c r="B162" i="20"/>
  <c r="C162" i="20"/>
  <c r="H162" i="20"/>
  <c r="I162" i="20"/>
  <c r="N162" i="20" s="1"/>
  <c r="K162" i="20"/>
  <c r="J162" i="20" s="1"/>
  <c r="L162" i="20"/>
  <c r="M162" i="20"/>
  <c r="B163" i="20"/>
  <c r="C163" i="20"/>
  <c r="H163" i="20"/>
  <c r="I163" i="20"/>
  <c r="N163" i="20" s="1"/>
  <c r="K163" i="20"/>
  <c r="J163" i="20" s="1"/>
  <c r="L163" i="20"/>
  <c r="M163" i="20"/>
  <c r="B164" i="20"/>
  <c r="C164" i="20"/>
  <c r="H164" i="20"/>
  <c r="I164" i="20"/>
  <c r="N164" i="20" s="1"/>
  <c r="K164" i="20"/>
  <c r="J164" i="20" s="1"/>
  <c r="L164" i="20"/>
  <c r="M164" i="20"/>
  <c r="B165" i="20"/>
  <c r="C165" i="20"/>
  <c r="H165" i="20"/>
  <c r="I165" i="20"/>
  <c r="N165" i="20" s="1"/>
  <c r="K165" i="20"/>
  <c r="J165" i="20" s="1"/>
  <c r="L165" i="20"/>
  <c r="M165" i="20"/>
  <c r="B166" i="20"/>
  <c r="C166" i="20"/>
  <c r="H166" i="20"/>
  <c r="I166" i="20"/>
  <c r="N166" i="20" s="1"/>
  <c r="K166" i="20"/>
  <c r="J166" i="20" s="1"/>
  <c r="L166" i="20"/>
  <c r="M166" i="20"/>
  <c r="B114" i="20"/>
  <c r="C114" i="20"/>
  <c r="H114" i="20"/>
  <c r="I114" i="20"/>
  <c r="N114" i="20" s="1"/>
  <c r="K114" i="20"/>
  <c r="L114" i="20"/>
  <c r="M114" i="20"/>
  <c r="J114" i="20" s="1"/>
  <c r="B115" i="20"/>
  <c r="C115" i="20"/>
  <c r="H115" i="20"/>
  <c r="I115" i="20" s="1"/>
  <c r="K115" i="20"/>
  <c r="J115" i="20" s="1"/>
  <c r="L115" i="20"/>
  <c r="M115" i="20"/>
  <c r="B116" i="20"/>
  <c r="C116" i="20"/>
  <c r="H116" i="20"/>
  <c r="I116" i="20"/>
  <c r="N116" i="20" s="1"/>
  <c r="K116" i="20"/>
  <c r="L116" i="20"/>
  <c r="M116" i="20"/>
  <c r="J116" i="20" s="1"/>
  <c r="B117" i="20"/>
  <c r="C117" i="20"/>
  <c r="H117" i="20"/>
  <c r="I117" i="20" s="1"/>
  <c r="K117" i="20"/>
  <c r="J117" i="20" s="1"/>
  <c r="L117" i="20"/>
  <c r="M117" i="20"/>
  <c r="B118" i="20"/>
  <c r="C118" i="20"/>
  <c r="H118" i="20"/>
  <c r="I118" i="20"/>
  <c r="K118" i="20"/>
  <c r="L118" i="20"/>
  <c r="M118" i="20"/>
  <c r="J118" i="20" s="1"/>
  <c r="B119" i="20"/>
  <c r="C119" i="20"/>
  <c r="H119" i="20"/>
  <c r="I119" i="20" s="1"/>
  <c r="N119" i="20" s="1"/>
  <c r="K119" i="20"/>
  <c r="J119" i="20" s="1"/>
  <c r="L119" i="20"/>
  <c r="M119" i="20"/>
  <c r="B120" i="20"/>
  <c r="C120" i="20"/>
  <c r="H120" i="20"/>
  <c r="I120" i="20"/>
  <c r="K120" i="20"/>
  <c r="L120" i="20"/>
  <c r="M120" i="20"/>
  <c r="J120" i="20" s="1"/>
  <c r="B121" i="20"/>
  <c r="C121" i="20"/>
  <c r="H121" i="20"/>
  <c r="I121" i="20" s="1"/>
  <c r="N121" i="20" s="1"/>
  <c r="K121" i="20"/>
  <c r="J121" i="20" s="1"/>
  <c r="L121" i="20"/>
  <c r="M121" i="20"/>
  <c r="B122" i="20"/>
  <c r="C122" i="20"/>
  <c r="H122" i="20"/>
  <c r="I122" i="20"/>
  <c r="N122" i="20" s="1"/>
  <c r="K122" i="20"/>
  <c r="J122" i="20" s="1"/>
  <c r="L122" i="20"/>
  <c r="M122" i="20"/>
  <c r="B123" i="20"/>
  <c r="C123" i="20"/>
  <c r="H123" i="20"/>
  <c r="I123" i="20" s="1"/>
  <c r="K123" i="20"/>
  <c r="J123" i="20" s="1"/>
  <c r="L123" i="20"/>
  <c r="M123" i="20"/>
  <c r="B124" i="20"/>
  <c r="C124" i="20"/>
  <c r="H124" i="20"/>
  <c r="I124" i="20"/>
  <c r="K124" i="20"/>
  <c r="J124" i="20" s="1"/>
  <c r="L124" i="20"/>
  <c r="M124" i="20"/>
  <c r="B125" i="20"/>
  <c r="C125" i="20"/>
  <c r="H125" i="20"/>
  <c r="I125" i="20"/>
  <c r="K125" i="20"/>
  <c r="J125" i="20" s="1"/>
  <c r="L125" i="20"/>
  <c r="M125" i="20"/>
  <c r="B126" i="20"/>
  <c r="C126" i="20"/>
  <c r="H126" i="20"/>
  <c r="I126" i="20"/>
  <c r="K126" i="20"/>
  <c r="J126" i="20" s="1"/>
  <c r="L126" i="20"/>
  <c r="M126" i="20"/>
  <c r="B127" i="20"/>
  <c r="C127" i="20"/>
  <c r="H127" i="20"/>
  <c r="I127" i="20"/>
  <c r="K127" i="20"/>
  <c r="J127" i="20" s="1"/>
  <c r="L127" i="20"/>
  <c r="M127" i="20"/>
  <c r="B128" i="20"/>
  <c r="C128" i="20"/>
  <c r="H128" i="20"/>
  <c r="I128" i="20"/>
  <c r="K128" i="20"/>
  <c r="J128" i="20" s="1"/>
  <c r="L128" i="20"/>
  <c r="M128" i="20"/>
  <c r="B129" i="20"/>
  <c r="C129" i="20"/>
  <c r="H129" i="20"/>
  <c r="I129" i="20"/>
  <c r="K129" i="20"/>
  <c r="J129" i="20" s="1"/>
  <c r="L129" i="20"/>
  <c r="M129" i="20"/>
  <c r="B130" i="20"/>
  <c r="C130" i="20"/>
  <c r="H130" i="20"/>
  <c r="I130" i="20"/>
  <c r="K130" i="20"/>
  <c r="J130" i="20" s="1"/>
  <c r="L130" i="20"/>
  <c r="M130" i="20"/>
  <c r="B131" i="20"/>
  <c r="C131" i="20"/>
  <c r="H131" i="20"/>
  <c r="I131" i="20"/>
  <c r="K131" i="20"/>
  <c r="J131" i="20" s="1"/>
  <c r="L131" i="20"/>
  <c r="M131" i="20"/>
  <c r="B132" i="20"/>
  <c r="C132" i="20"/>
  <c r="H132" i="20"/>
  <c r="I132" i="20"/>
  <c r="K132" i="20"/>
  <c r="J132" i="20" s="1"/>
  <c r="L132" i="20"/>
  <c r="M132" i="20"/>
  <c r="B133" i="20"/>
  <c r="C133" i="20"/>
  <c r="H133" i="20"/>
  <c r="I133" i="20"/>
  <c r="K133" i="20"/>
  <c r="J133" i="20" s="1"/>
  <c r="L133" i="20"/>
  <c r="M133" i="20"/>
  <c r="B134" i="20"/>
  <c r="C134" i="20"/>
  <c r="H134" i="20"/>
  <c r="I134" i="20"/>
  <c r="K134" i="20"/>
  <c r="J134" i="20" s="1"/>
  <c r="L134" i="20"/>
  <c r="M134" i="20"/>
  <c r="B135" i="20"/>
  <c r="C135" i="20"/>
  <c r="H135" i="20"/>
  <c r="I135" i="20"/>
  <c r="K135" i="20"/>
  <c r="J135" i="20" s="1"/>
  <c r="L135" i="20"/>
  <c r="M135" i="20"/>
  <c r="B136" i="20"/>
  <c r="C136" i="20"/>
  <c r="H136" i="20"/>
  <c r="I136" i="20"/>
  <c r="K136" i="20"/>
  <c r="J136" i="20" s="1"/>
  <c r="L136" i="20"/>
  <c r="M136" i="20"/>
  <c r="B137" i="20"/>
  <c r="C137" i="20"/>
  <c r="H137" i="20"/>
  <c r="I137" i="20"/>
  <c r="K137" i="20"/>
  <c r="J137" i="20" s="1"/>
  <c r="L137" i="20"/>
  <c r="M137" i="20"/>
  <c r="B138" i="20"/>
  <c r="C138" i="20"/>
  <c r="H138" i="20"/>
  <c r="I138" i="20"/>
  <c r="K138" i="20"/>
  <c r="J138" i="20" s="1"/>
  <c r="L138" i="20"/>
  <c r="M138" i="20"/>
  <c r="B139" i="20"/>
  <c r="C139" i="20"/>
  <c r="H139" i="20"/>
  <c r="I139" i="20"/>
  <c r="K139" i="20"/>
  <c r="J139" i="20" s="1"/>
  <c r="L139" i="20"/>
  <c r="M139" i="20"/>
  <c r="B140" i="20"/>
  <c r="C140" i="20"/>
  <c r="H140" i="20"/>
  <c r="I140" i="20"/>
  <c r="K140" i="20"/>
  <c r="J140" i="20" s="1"/>
  <c r="L140" i="20"/>
  <c r="M140" i="20"/>
  <c r="B141" i="20"/>
  <c r="C141" i="20"/>
  <c r="H141" i="20"/>
  <c r="I141" i="20"/>
  <c r="K141" i="20"/>
  <c r="J141" i="20" s="1"/>
  <c r="L141" i="20"/>
  <c r="M141" i="20"/>
  <c r="B142" i="20"/>
  <c r="C142" i="20"/>
  <c r="H142" i="20"/>
  <c r="I142" i="20"/>
  <c r="K142" i="20"/>
  <c r="J142" i="20" s="1"/>
  <c r="L142" i="20"/>
  <c r="M142" i="20"/>
  <c r="B60" i="20"/>
  <c r="C60" i="20"/>
  <c r="H60" i="20"/>
  <c r="I60" i="20"/>
  <c r="N60" i="20" s="1"/>
  <c r="K60" i="20"/>
  <c r="J60" i="20" s="1"/>
  <c r="L60" i="20"/>
  <c r="M60" i="20"/>
  <c r="B61" i="20"/>
  <c r="C61" i="20"/>
  <c r="H61" i="20"/>
  <c r="I61" i="20"/>
  <c r="N61" i="20" s="1"/>
  <c r="K61" i="20"/>
  <c r="J61" i="20" s="1"/>
  <c r="L61" i="20"/>
  <c r="M61" i="20"/>
  <c r="B62" i="20"/>
  <c r="C62" i="20"/>
  <c r="H62" i="20"/>
  <c r="I62" i="20"/>
  <c r="N62" i="20" s="1"/>
  <c r="K62" i="20"/>
  <c r="J62" i="20" s="1"/>
  <c r="L62" i="20"/>
  <c r="M62" i="20"/>
  <c r="B63" i="20"/>
  <c r="C63" i="20"/>
  <c r="H63" i="20"/>
  <c r="I63" i="20"/>
  <c r="N63" i="20" s="1"/>
  <c r="K63" i="20"/>
  <c r="J63" i="20" s="1"/>
  <c r="L63" i="20"/>
  <c r="M63" i="20"/>
  <c r="B64" i="20"/>
  <c r="C64" i="20"/>
  <c r="H64" i="20"/>
  <c r="I64" i="20"/>
  <c r="N64" i="20" s="1"/>
  <c r="K64" i="20"/>
  <c r="J64" i="20" s="1"/>
  <c r="L64" i="20"/>
  <c r="M64" i="20"/>
  <c r="B65" i="20"/>
  <c r="C65" i="20"/>
  <c r="H65" i="20"/>
  <c r="I65" i="20"/>
  <c r="N65" i="20" s="1"/>
  <c r="K65" i="20"/>
  <c r="J65" i="20" s="1"/>
  <c r="L65" i="20"/>
  <c r="M65" i="20"/>
  <c r="B66" i="20"/>
  <c r="C66" i="20"/>
  <c r="H66" i="20"/>
  <c r="I66" i="20"/>
  <c r="N66" i="20" s="1"/>
  <c r="K66" i="20"/>
  <c r="J66" i="20" s="1"/>
  <c r="L66" i="20"/>
  <c r="M66" i="20"/>
  <c r="B67" i="20"/>
  <c r="C67" i="20"/>
  <c r="H67" i="20"/>
  <c r="I67" i="20"/>
  <c r="N67" i="20" s="1"/>
  <c r="K67" i="20"/>
  <c r="J67" i="20" s="1"/>
  <c r="L67" i="20"/>
  <c r="M67" i="20"/>
  <c r="B68" i="20"/>
  <c r="C68" i="20"/>
  <c r="H68" i="20"/>
  <c r="I68" i="20"/>
  <c r="N68" i="20" s="1"/>
  <c r="K68" i="20"/>
  <c r="J68" i="20" s="1"/>
  <c r="L68" i="20"/>
  <c r="M68" i="20"/>
  <c r="B69" i="20"/>
  <c r="C69" i="20"/>
  <c r="H69" i="20"/>
  <c r="I69" i="20"/>
  <c r="N69" i="20" s="1"/>
  <c r="K69" i="20"/>
  <c r="J69" i="20" s="1"/>
  <c r="L69" i="20"/>
  <c r="M69" i="20"/>
  <c r="B70" i="20"/>
  <c r="C70" i="20"/>
  <c r="H70" i="20"/>
  <c r="I70" i="20"/>
  <c r="N70" i="20" s="1"/>
  <c r="K70" i="20"/>
  <c r="J70" i="20" s="1"/>
  <c r="L70" i="20"/>
  <c r="M70" i="20"/>
  <c r="B71" i="20"/>
  <c r="C71" i="20"/>
  <c r="H71" i="20"/>
  <c r="I71" i="20"/>
  <c r="N71" i="20" s="1"/>
  <c r="K71" i="20"/>
  <c r="J71" i="20" s="1"/>
  <c r="L71" i="20"/>
  <c r="M71" i="20"/>
  <c r="B72" i="20"/>
  <c r="C72" i="20"/>
  <c r="H72" i="20"/>
  <c r="I72" i="20"/>
  <c r="N72" i="20" s="1"/>
  <c r="K72" i="20"/>
  <c r="J72" i="20" s="1"/>
  <c r="L72" i="20"/>
  <c r="M72" i="20"/>
  <c r="B73" i="20"/>
  <c r="C73" i="20"/>
  <c r="H73" i="20"/>
  <c r="I73" i="20"/>
  <c r="N73" i="20" s="1"/>
  <c r="K73" i="20"/>
  <c r="J73" i="20" s="1"/>
  <c r="L73" i="20"/>
  <c r="M73" i="20"/>
  <c r="B74" i="20"/>
  <c r="C74" i="20"/>
  <c r="H74" i="20"/>
  <c r="I74" i="20"/>
  <c r="N74" i="20" s="1"/>
  <c r="K74" i="20"/>
  <c r="J74" i="20" s="1"/>
  <c r="L74" i="20"/>
  <c r="M74" i="20"/>
  <c r="B75" i="20"/>
  <c r="C75" i="20"/>
  <c r="H75" i="20"/>
  <c r="I75" i="20"/>
  <c r="N75" i="20" s="1"/>
  <c r="K75" i="20"/>
  <c r="J75" i="20" s="1"/>
  <c r="L75" i="20"/>
  <c r="M75" i="20"/>
  <c r="B76" i="20"/>
  <c r="C76" i="20"/>
  <c r="H76" i="20"/>
  <c r="I76" i="20"/>
  <c r="N76" i="20" s="1"/>
  <c r="K76" i="20"/>
  <c r="J76" i="20" s="1"/>
  <c r="L76" i="20"/>
  <c r="M76" i="20"/>
  <c r="B77" i="20"/>
  <c r="C77" i="20"/>
  <c r="H77" i="20"/>
  <c r="I77" i="20"/>
  <c r="N77" i="20" s="1"/>
  <c r="K77" i="20"/>
  <c r="J77" i="20" s="1"/>
  <c r="L77" i="20"/>
  <c r="M77" i="20"/>
  <c r="B78" i="20"/>
  <c r="C78" i="20"/>
  <c r="H78" i="20"/>
  <c r="I78" i="20"/>
  <c r="N78" i="20" s="1"/>
  <c r="K78" i="20"/>
  <c r="J78" i="20" s="1"/>
  <c r="L78" i="20"/>
  <c r="M78" i="20"/>
  <c r="B79" i="20"/>
  <c r="C79" i="20"/>
  <c r="H79" i="20"/>
  <c r="I79" i="20"/>
  <c r="N79" i="20" s="1"/>
  <c r="K79" i="20"/>
  <c r="J79" i="20" s="1"/>
  <c r="L79" i="20"/>
  <c r="M79" i="20"/>
  <c r="B80" i="20"/>
  <c r="C80" i="20"/>
  <c r="H80" i="20"/>
  <c r="I80" i="20"/>
  <c r="N80" i="20" s="1"/>
  <c r="K80" i="20"/>
  <c r="J80" i="20" s="1"/>
  <c r="L80" i="20"/>
  <c r="M80" i="20"/>
  <c r="B81" i="20"/>
  <c r="C81" i="20"/>
  <c r="H81" i="20"/>
  <c r="I81" i="20"/>
  <c r="N81" i="20" s="1"/>
  <c r="K81" i="20"/>
  <c r="J81" i="20" s="1"/>
  <c r="L81" i="20"/>
  <c r="M81" i="20"/>
  <c r="B82" i="20"/>
  <c r="C82" i="20"/>
  <c r="H82" i="20"/>
  <c r="I82" i="20"/>
  <c r="N82" i="20" s="1"/>
  <c r="K82" i="20"/>
  <c r="J82" i="20" s="1"/>
  <c r="L82" i="20"/>
  <c r="M82" i="20"/>
  <c r="B83" i="20"/>
  <c r="C83" i="20"/>
  <c r="H83" i="20"/>
  <c r="I83" i="20"/>
  <c r="N83" i="20" s="1"/>
  <c r="K83" i="20"/>
  <c r="J83" i="20" s="1"/>
  <c r="L83" i="20"/>
  <c r="M83" i="20"/>
  <c r="B84" i="20"/>
  <c r="C84" i="20"/>
  <c r="H84" i="20"/>
  <c r="I84" i="20"/>
  <c r="N84" i="20" s="1"/>
  <c r="K84" i="20"/>
  <c r="J84" i="20" s="1"/>
  <c r="L84" i="20"/>
  <c r="M84" i="20"/>
  <c r="B85" i="20"/>
  <c r="C85" i="20"/>
  <c r="H85" i="20"/>
  <c r="I85" i="20"/>
  <c r="N85" i="20" s="1"/>
  <c r="K85" i="20"/>
  <c r="J85" i="20" s="1"/>
  <c r="L85" i="20"/>
  <c r="M85" i="20"/>
  <c r="B86" i="20"/>
  <c r="C86" i="20"/>
  <c r="H86" i="20"/>
  <c r="I86" i="20"/>
  <c r="N86" i="20" s="1"/>
  <c r="K86" i="20"/>
  <c r="J86" i="20" s="1"/>
  <c r="L86" i="20"/>
  <c r="M86" i="20"/>
  <c r="B87" i="20"/>
  <c r="C87" i="20"/>
  <c r="H87" i="20"/>
  <c r="I87" i="20"/>
  <c r="N87" i="20" s="1"/>
  <c r="K87" i="20"/>
  <c r="J87" i="20" s="1"/>
  <c r="L87" i="20"/>
  <c r="M87" i="20"/>
  <c r="B88" i="20"/>
  <c r="C88" i="20"/>
  <c r="H88" i="20"/>
  <c r="I88" i="20"/>
  <c r="N88" i="20" s="1"/>
  <c r="K88" i="20"/>
  <c r="J88" i="20" s="1"/>
  <c r="L88" i="20"/>
  <c r="M88" i="20"/>
  <c r="B89" i="20"/>
  <c r="C89" i="20"/>
  <c r="H89" i="20"/>
  <c r="I89" i="20"/>
  <c r="N89" i="20" s="1"/>
  <c r="K89" i="20"/>
  <c r="J89" i="20" s="1"/>
  <c r="L89" i="20"/>
  <c r="M89" i="20"/>
  <c r="B90" i="20"/>
  <c r="C90" i="20"/>
  <c r="H90" i="20"/>
  <c r="I90" i="20"/>
  <c r="N90" i="20" s="1"/>
  <c r="K90" i="20"/>
  <c r="J90" i="20" s="1"/>
  <c r="L90" i="20"/>
  <c r="M90" i="20"/>
  <c r="B91" i="20"/>
  <c r="C91" i="20"/>
  <c r="H91" i="20"/>
  <c r="I91" i="20"/>
  <c r="N91" i="20" s="1"/>
  <c r="K91" i="20"/>
  <c r="J91" i="20" s="1"/>
  <c r="L91" i="20"/>
  <c r="M91" i="20"/>
  <c r="B92" i="20"/>
  <c r="C92" i="20"/>
  <c r="H92" i="20"/>
  <c r="I92" i="20"/>
  <c r="N92" i="20" s="1"/>
  <c r="K92" i="20"/>
  <c r="J92" i="20" s="1"/>
  <c r="L92" i="20"/>
  <c r="M92" i="20"/>
  <c r="B93" i="20"/>
  <c r="C93" i="20"/>
  <c r="H93" i="20"/>
  <c r="I93" i="20"/>
  <c r="N93" i="20" s="1"/>
  <c r="K93" i="20"/>
  <c r="J93" i="20" s="1"/>
  <c r="L93" i="20"/>
  <c r="M93" i="20"/>
  <c r="B94" i="20"/>
  <c r="C94" i="20"/>
  <c r="H94" i="20"/>
  <c r="I94" i="20"/>
  <c r="N94" i="20" s="1"/>
  <c r="K94" i="20"/>
  <c r="J94" i="20" s="1"/>
  <c r="L94" i="20"/>
  <c r="M94" i="20"/>
  <c r="B95" i="20"/>
  <c r="C95" i="20"/>
  <c r="H95" i="20"/>
  <c r="I95" i="20"/>
  <c r="N95" i="20" s="1"/>
  <c r="K95" i="20"/>
  <c r="J95" i="20" s="1"/>
  <c r="L95" i="20"/>
  <c r="M95" i="20"/>
  <c r="B96" i="20"/>
  <c r="C96" i="20"/>
  <c r="H96" i="20"/>
  <c r="I96" i="20"/>
  <c r="N96" i="20" s="1"/>
  <c r="K96" i="20"/>
  <c r="J96" i="20" s="1"/>
  <c r="L96" i="20"/>
  <c r="M96" i="20"/>
  <c r="B97" i="20"/>
  <c r="C97" i="20"/>
  <c r="H97" i="20"/>
  <c r="I97" i="20"/>
  <c r="N97" i="20" s="1"/>
  <c r="K97" i="20"/>
  <c r="J97" i="20" s="1"/>
  <c r="L97" i="20"/>
  <c r="M97" i="20"/>
  <c r="B98" i="20"/>
  <c r="C98" i="20"/>
  <c r="H98" i="20"/>
  <c r="I98" i="20"/>
  <c r="N98" i="20" s="1"/>
  <c r="K98" i="20"/>
  <c r="J98" i="20" s="1"/>
  <c r="L98" i="20"/>
  <c r="M98" i="20"/>
  <c r="B99" i="20"/>
  <c r="C99" i="20"/>
  <c r="H99" i="20"/>
  <c r="I99" i="20"/>
  <c r="N99" i="20" s="1"/>
  <c r="K99" i="20"/>
  <c r="J99" i="20" s="1"/>
  <c r="L99" i="20"/>
  <c r="M99" i="20"/>
  <c r="B100" i="20"/>
  <c r="C100" i="20"/>
  <c r="H100" i="20"/>
  <c r="I100" i="20"/>
  <c r="N100" i="20" s="1"/>
  <c r="K100" i="20"/>
  <c r="J100" i="20" s="1"/>
  <c r="L100" i="20"/>
  <c r="M100" i="20"/>
  <c r="B101" i="20"/>
  <c r="C101" i="20"/>
  <c r="H101" i="20"/>
  <c r="I101" i="20"/>
  <c r="N101" i="20" s="1"/>
  <c r="K101" i="20"/>
  <c r="J101" i="20" s="1"/>
  <c r="L101" i="20"/>
  <c r="M101" i="20"/>
  <c r="B102" i="20"/>
  <c r="C102" i="20"/>
  <c r="H102" i="20"/>
  <c r="I102" i="20"/>
  <c r="N102" i="20" s="1"/>
  <c r="K102" i="20"/>
  <c r="J102" i="20" s="1"/>
  <c r="L102" i="20"/>
  <c r="M102" i="20"/>
  <c r="B103" i="20"/>
  <c r="C103" i="20"/>
  <c r="H103" i="20"/>
  <c r="I103" i="20"/>
  <c r="N103" i="20" s="1"/>
  <c r="K103" i="20"/>
  <c r="J103" i="20" s="1"/>
  <c r="L103" i="20"/>
  <c r="M103" i="20"/>
  <c r="B104" i="20"/>
  <c r="C104" i="20"/>
  <c r="H104" i="20"/>
  <c r="I104" i="20"/>
  <c r="N104" i="20" s="1"/>
  <c r="K104" i="20"/>
  <c r="J104" i="20" s="1"/>
  <c r="L104" i="20"/>
  <c r="M104" i="20"/>
  <c r="B105" i="20"/>
  <c r="C105" i="20"/>
  <c r="H105" i="20"/>
  <c r="I105" i="20"/>
  <c r="N105" i="20" s="1"/>
  <c r="K105" i="20"/>
  <c r="J105" i="20" s="1"/>
  <c r="L105" i="20"/>
  <c r="M105" i="20"/>
  <c r="B106" i="20"/>
  <c r="C106" i="20"/>
  <c r="H106" i="20"/>
  <c r="I106" i="20"/>
  <c r="N106" i="20" s="1"/>
  <c r="K106" i="20"/>
  <c r="J106" i="20" s="1"/>
  <c r="L106" i="20"/>
  <c r="M106" i="20"/>
  <c r="B107" i="20"/>
  <c r="C107" i="20"/>
  <c r="H107" i="20"/>
  <c r="I107" i="20"/>
  <c r="N107" i="20" s="1"/>
  <c r="K107" i="20"/>
  <c r="J107" i="20" s="1"/>
  <c r="L107" i="20"/>
  <c r="M107" i="20"/>
  <c r="B108" i="20"/>
  <c r="C108" i="20"/>
  <c r="H108" i="20"/>
  <c r="I108" i="20"/>
  <c r="N108" i="20" s="1"/>
  <c r="K108" i="20"/>
  <c r="J108" i="20" s="1"/>
  <c r="L108" i="20"/>
  <c r="M108" i="20"/>
  <c r="B44" i="20"/>
  <c r="C44" i="20"/>
  <c r="H44" i="20"/>
  <c r="I44" i="20"/>
  <c r="K44" i="20"/>
  <c r="J44" i="20" s="1"/>
  <c r="L44" i="20"/>
  <c r="M44" i="20"/>
  <c r="B45" i="20"/>
  <c r="C45" i="20"/>
  <c r="H45" i="20"/>
  <c r="I45" i="20"/>
  <c r="K45" i="20"/>
  <c r="J45" i="20" s="1"/>
  <c r="L45" i="20"/>
  <c r="M45" i="20"/>
  <c r="B46" i="20"/>
  <c r="C46" i="20"/>
  <c r="H46" i="20"/>
  <c r="I46" i="20"/>
  <c r="K46" i="20"/>
  <c r="J46" i="20" s="1"/>
  <c r="L46" i="20"/>
  <c r="M46" i="20"/>
  <c r="B47" i="20"/>
  <c r="C47" i="20"/>
  <c r="H47" i="20"/>
  <c r="I47" i="20"/>
  <c r="K47" i="20"/>
  <c r="J47" i="20" s="1"/>
  <c r="L47" i="20"/>
  <c r="M47" i="20"/>
  <c r="B28" i="20"/>
  <c r="C28" i="20"/>
  <c r="H28" i="20"/>
  <c r="I28" i="20"/>
  <c r="N28" i="20" s="1"/>
  <c r="K28" i="20"/>
  <c r="J28" i="20" s="1"/>
  <c r="L28" i="20"/>
  <c r="M28" i="20"/>
  <c r="B29" i="20"/>
  <c r="C29" i="20"/>
  <c r="H29" i="20"/>
  <c r="I29" i="20"/>
  <c r="K29" i="20"/>
  <c r="J29" i="20" s="1"/>
  <c r="N29" i="20" s="1"/>
  <c r="L29" i="20"/>
  <c r="M29" i="20"/>
  <c r="B30" i="20"/>
  <c r="C30" i="20"/>
  <c r="H30" i="20"/>
  <c r="I30" i="20"/>
  <c r="N30" i="20" s="1"/>
  <c r="K30" i="20"/>
  <c r="J30" i="20" s="1"/>
  <c r="L30" i="20"/>
  <c r="M30" i="20"/>
  <c r="B31" i="20"/>
  <c r="C31" i="20"/>
  <c r="H31" i="20"/>
  <c r="I31" i="20"/>
  <c r="K31" i="20"/>
  <c r="J31" i="20" s="1"/>
  <c r="N31" i="20" s="1"/>
  <c r="L31" i="20"/>
  <c r="M31" i="20"/>
  <c r="B32" i="20"/>
  <c r="C32" i="20"/>
  <c r="H32" i="20"/>
  <c r="I32" i="20"/>
  <c r="N32" i="20" s="1"/>
  <c r="K32" i="20"/>
  <c r="J32" i="20" s="1"/>
  <c r="L32" i="20"/>
  <c r="M32" i="20"/>
  <c r="B33" i="20"/>
  <c r="C33" i="20"/>
  <c r="H33" i="20"/>
  <c r="I33" i="20"/>
  <c r="K33" i="20"/>
  <c r="J33" i="20" s="1"/>
  <c r="N33" i="20" s="1"/>
  <c r="L33" i="20"/>
  <c r="M33" i="20"/>
  <c r="B34" i="20"/>
  <c r="C34" i="20"/>
  <c r="H34" i="20"/>
  <c r="I34" i="20"/>
  <c r="N34" i="20" s="1"/>
  <c r="K34" i="20"/>
  <c r="J34" i="20" s="1"/>
  <c r="L34" i="20"/>
  <c r="M34" i="20"/>
  <c r="B35" i="20"/>
  <c r="C35" i="20"/>
  <c r="H35" i="20"/>
  <c r="I35" i="20"/>
  <c r="N35" i="20" s="1"/>
  <c r="K35" i="20"/>
  <c r="J35" i="20" s="1"/>
  <c r="L35" i="20"/>
  <c r="M35" i="20"/>
  <c r="B36" i="20"/>
  <c r="C36" i="20"/>
  <c r="H36" i="20"/>
  <c r="I36" i="20"/>
  <c r="N36" i="20" s="1"/>
  <c r="K36" i="20"/>
  <c r="J36" i="20" s="1"/>
  <c r="L36" i="20"/>
  <c r="M36" i="20"/>
  <c r="B37" i="20"/>
  <c r="C37" i="20"/>
  <c r="H37" i="20"/>
  <c r="I37" i="20"/>
  <c r="N37" i="20" s="1"/>
  <c r="K37" i="20"/>
  <c r="J37" i="20" s="1"/>
  <c r="L37" i="20"/>
  <c r="M37" i="20"/>
  <c r="B38" i="20"/>
  <c r="C38" i="20"/>
  <c r="H38" i="20"/>
  <c r="I38" i="20"/>
  <c r="N38" i="20" s="1"/>
  <c r="K38" i="20"/>
  <c r="J38" i="20" s="1"/>
  <c r="L38" i="20"/>
  <c r="M38" i="20"/>
  <c r="B27" i="20"/>
  <c r="C27" i="20"/>
  <c r="H27" i="20"/>
  <c r="I27" i="20"/>
  <c r="J27" i="20"/>
  <c r="N27" i="20" s="1"/>
  <c r="K27" i="20"/>
  <c r="L27" i="20"/>
  <c r="M27" i="20"/>
  <c r="B9" i="20"/>
  <c r="C9" i="20"/>
  <c r="H9" i="20"/>
  <c r="I9" i="20"/>
  <c r="N9" i="20" s="1"/>
  <c r="K9" i="20"/>
  <c r="J9" i="20" s="1"/>
  <c r="L9" i="20"/>
  <c r="M9" i="20"/>
  <c r="B10" i="20"/>
  <c r="C10" i="20"/>
  <c r="H10" i="20"/>
  <c r="I10" i="20"/>
  <c r="K10" i="20"/>
  <c r="J10" i="20" s="1"/>
  <c r="N10" i="20" s="1"/>
  <c r="L10" i="20"/>
  <c r="M10" i="20"/>
  <c r="B11" i="20"/>
  <c r="C11" i="20"/>
  <c r="H11" i="20"/>
  <c r="I11" i="20"/>
  <c r="N11" i="20" s="1"/>
  <c r="K11" i="20"/>
  <c r="J11" i="20" s="1"/>
  <c r="L11" i="20"/>
  <c r="M11" i="20"/>
  <c r="B12" i="20"/>
  <c r="C12" i="20"/>
  <c r="H12" i="20"/>
  <c r="I12" i="20"/>
  <c r="K12" i="20"/>
  <c r="J12" i="20" s="1"/>
  <c r="N12" i="20" s="1"/>
  <c r="L12" i="20"/>
  <c r="M12" i="20"/>
  <c r="B13" i="20"/>
  <c r="C13" i="20"/>
  <c r="H13" i="20"/>
  <c r="I13" i="20"/>
  <c r="N13" i="20" s="1"/>
  <c r="K13" i="20"/>
  <c r="J13" i="20" s="1"/>
  <c r="L13" i="20"/>
  <c r="M13" i="20"/>
  <c r="B14" i="20"/>
  <c r="C14" i="20"/>
  <c r="H14" i="20"/>
  <c r="I14" i="20"/>
  <c r="K14" i="20"/>
  <c r="J14" i="20" s="1"/>
  <c r="N14" i="20" s="1"/>
  <c r="L14" i="20"/>
  <c r="M14" i="20"/>
  <c r="B15" i="20"/>
  <c r="C15" i="20"/>
  <c r="H15" i="20"/>
  <c r="I15" i="20"/>
  <c r="N15" i="20" s="1"/>
  <c r="K15" i="20"/>
  <c r="J15" i="20" s="1"/>
  <c r="L15" i="20"/>
  <c r="M15" i="20"/>
  <c r="B16" i="20"/>
  <c r="C16" i="20"/>
  <c r="H16" i="20"/>
  <c r="I16" i="20"/>
  <c r="K16" i="20"/>
  <c r="J16" i="20" s="1"/>
  <c r="N16" i="20" s="1"/>
  <c r="L16" i="20"/>
  <c r="M16" i="20"/>
  <c r="B17" i="20"/>
  <c r="C17" i="20"/>
  <c r="H17" i="20"/>
  <c r="I17" i="20"/>
  <c r="N17" i="20" s="1"/>
  <c r="K17" i="20"/>
  <c r="J17" i="20" s="1"/>
  <c r="L17" i="20"/>
  <c r="M17" i="20"/>
  <c r="B18" i="20"/>
  <c r="C18" i="20"/>
  <c r="H18" i="20"/>
  <c r="I18" i="20"/>
  <c r="K18" i="20"/>
  <c r="J18" i="20" s="1"/>
  <c r="N18" i="20" s="1"/>
  <c r="L18" i="20"/>
  <c r="M18" i="20"/>
  <c r="B19" i="20"/>
  <c r="C19" i="20"/>
  <c r="H19" i="20"/>
  <c r="I19" i="20"/>
  <c r="N19" i="20" s="1"/>
  <c r="K19" i="20"/>
  <c r="J19" i="20" s="1"/>
  <c r="L19" i="20"/>
  <c r="M19" i="20"/>
  <c r="B20" i="20"/>
  <c r="C20" i="20"/>
  <c r="H20" i="20"/>
  <c r="I20" i="20"/>
  <c r="K20" i="20"/>
  <c r="J20" i="20" s="1"/>
  <c r="N20" i="20" s="1"/>
  <c r="L20" i="20"/>
  <c r="M20" i="20"/>
  <c r="B21" i="20"/>
  <c r="C21" i="20"/>
  <c r="H21" i="20"/>
  <c r="I21" i="20"/>
  <c r="N21" i="20" s="1"/>
  <c r="K21" i="20"/>
  <c r="J21" i="20" s="1"/>
  <c r="L21" i="20"/>
  <c r="M21" i="20"/>
  <c r="B22" i="20"/>
  <c r="C22" i="20"/>
  <c r="H22" i="20"/>
  <c r="I22" i="20"/>
  <c r="K22" i="20"/>
  <c r="J22" i="20" s="1"/>
  <c r="N22" i="20" s="1"/>
  <c r="L22" i="20"/>
  <c r="M22" i="20"/>
  <c r="J183" i="15"/>
  <c r="B183" i="15"/>
  <c r="S205" i="27" l="1"/>
  <c r="S196" i="27"/>
  <c r="S198" i="27"/>
  <c r="S192" i="27"/>
  <c r="S163" i="27"/>
  <c r="S161" i="27"/>
  <c r="S151" i="27"/>
  <c r="S153" i="27"/>
  <c r="S135" i="27"/>
  <c r="S127" i="27"/>
  <c r="S133" i="27"/>
  <c r="S117" i="27"/>
  <c r="S121" i="27"/>
  <c r="S119" i="27"/>
  <c r="S113" i="27"/>
  <c r="S83" i="27"/>
  <c r="S81" i="27"/>
  <c r="S75" i="27"/>
  <c r="S73" i="27"/>
  <c r="S107" i="27"/>
  <c r="S103" i="27"/>
  <c r="S99" i="27"/>
  <c r="S97" i="27"/>
  <c r="S79" i="27"/>
  <c r="S63" i="27"/>
  <c r="S93" i="27"/>
  <c r="S65" i="27"/>
  <c r="S59" i="27"/>
  <c r="S47" i="27"/>
  <c r="S43" i="27"/>
  <c r="S38" i="27"/>
  <c r="S31" i="27"/>
  <c r="S33" i="27"/>
  <c r="S27" i="27"/>
  <c r="S20" i="27"/>
  <c r="O18" i="27"/>
  <c r="S18" i="27" s="1"/>
  <c r="O15" i="27"/>
  <c r="S15" i="27" s="1"/>
  <c r="O10" i="27"/>
  <c r="S10" i="27" s="1"/>
  <c r="O19" i="27"/>
  <c r="O14" i="27"/>
  <c r="O22" i="27"/>
  <c r="S22" i="27" s="1"/>
  <c r="O17" i="27"/>
  <c r="S17" i="27" s="1"/>
  <c r="O16" i="27"/>
  <c r="S19" i="27"/>
  <c r="O21" i="27"/>
  <c r="S21" i="27" s="1"/>
  <c r="S11" i="27"/>
  <c r="O9" i="27"/>
  <c r="S9" i="27" s="1"/>
  <c r="S14" i="27"/>
  <c r="S12" i="27"/>
  <c r="S16" i="27"/>
  <c r="R179" i="24"/>
  <c r="R170" i="24"/>
  <c r="R166" i="24"/>
  <c r="R169" i="24"/>
  <c r="R165" i="24"/>
  <c r="R162" i="24"/>
  <c r="R150" i="24"/>
  <c r="R101" i="24"/>
  <c r="R96" i="24"/>
  <c r="R95" i="24"/>
  <c r="R98" i="24"/>
  <c r="R94" i="24"/>
  <c r="R97" i="24"/>
  <c r="R93" i="24"/>
  <c r="N92" i="24"/>
  <c r="R92" i="24" s="1"/>
  <c r="N90" i="24"/>
  <c r="R90" i="24" s="1"/>
  <c r="N88" i="24"/>
  <c r="R88" i="24" s="1"/>
  <c r="N86" i="24"/>
  <c r="R91" i="24"/>
  <c r="R89" i="24"/>
  <c r="R87" i="24"/>
  <c r="R86" i="24"/>
  <c r="N91" i="24"/>
  <c r="N89" i="24"/>
  <c r="N87" i="24"/>
  <c r="N85" i="24"/>
  <c r="R85" i="24" s="1"/>
  <c r="R43" i="24"/>
  <c r="R42" i="24"/>
  <c r="R39" i="24"/>
  <c r="R35" i="24"/>
  <c r="R34" i="24"/>
  <c r="R30" i="24"/>
  <c r="R27" i="24"/>
  <c r="R20" i="24"/>
  <c r="R16" i="24"/>
  <c r="R12" i="24"/>
  <c r="R19" i="24"/>
  <c r="R15" i="24"/>
  <c r="R11" i="24"/>
  <c r="N142" i="20"/>
  <c r="N141" i="20"/>
  <c r="N140" i="20"/>
  <c r="N139" i="20"/>
  <c r="N138" i="20"/>
  <c r="N137" i="20"/>
  <c r="N136" i="20"/>
  <c r="N135" i="20"/>
  <c r="N134" i="20"/>
  <c r="N133" i="20"/>
  <c r="N132" i="20"/>
  <c r="N131" i="20"/>
  <c r="N130" i="20"/>
  <c r="N129" i="20"/>
  <c r="N128" i="20"/>
  <c r="N127" i="20"/>
  <c r="N126" i="20"/>
  <c r="N125" i="20"/>
  <c r="N124" i="20"/>
  <c r="N123" i="20"/>
  <c r="N115" i="20"/>
  <c r="N118" i="20"/>
  <c r="N117" i="20"/>
  <c r="N120" i="20"/>
  <c r="N47" i="20"/>
  <c r="N46" i="20"/>
  <c r="N45" i="20"/>
  <c r="N44" i="20"/>
  <c r="Q37" i="13" l="1"/>
  <c r="N37" i="13"/>
  <c r="K37" i="13"/>
  <c r="F37" i="13"/>
  <c r="C37" i="13"/>
  <c r="Q36" i="13"/>
  <c r="N36" i="13"/>
  <c r="K36" i="13"/>
  <c r="F36" i="13"/>
  <c r="C36" i="13"/>
  <c r="R8" i="27" l="1"/>
  <c r="Q8" i="27"/>
  <c r="P8" i="27"/>
  <c r="G8" i="27"/>
  <c r="BG4" i="27"/>
  <c r="BF4" i="27"/>
  <c r="BE4" i="27"/>
  <c r="BD4" i="27"/>
  <c r="AY4" i="27"/>
  <c r="AX4" i="27"/>
  <c r="AW4" i="27"/>
  <c r="AV4" i="27"/>
  <c r="AZ2" i="27"/>
  <c r="AR2" i="27"/>
  <c r="AZ1" i="27"/>
  <c r="AR1" i="27"/>
  <c r="AQ4" i="27"/>
  <c r="AP4" i="27"/>
  <c r="AO4" i="27"/>
  <c r="AN4" i="27"/>
  <c r="AJ2" i="27"/>
  <c r="AJ1" i="27"/>
  <c r="AI4" i="27"/>
  <c r="AH4" i="27"/>
  <c r="AG4" i="27"/>
  <c r="AF4" i="27"/>
  <c r="AB2" i="27"/>
  <c r="AB1" i="27"/>
  <c r="U3" i="27"/>
  <c r="Y3" i="27" s="1"/>
  <c r="AC3" i="27" s="1"/>
  <c r="AG3" i="27" s="1"/>
  <c r="AK3" i="27" s="1"/>
  <c r="AO3" i="27" s="1"/>
  <c r="AS3" i="27" s="1"/>
  <c r="AW3" i="27" s="1"/>
  <c r="BA3" i="27" s="1"/>
  <c r="BE3" i="27" s="1"/>
  <c r="T3" i="27"/>
  <c r="X3" i="27" s="1"/>
  <c r="AB3" i="27" s="1"/>
  <c r="AF3" i="27" s="1"/>
  <c r="AJ3" i="27" s="1"/>
  <c r="AN3" i="27" s="1"/>
  <c r="AR3" i="27" s="1"/>
  <c r="AV3" i="27" s="1"/>
  <c r="AZ3" i="27" s="1"/>
  <c r="BD3" i="27" s="1"/>
  <c r="T2" i="27"/>
  <c r="T1" i="27"/>
  <c r="K233" i="27"/>
  <c r="C233" i="27"/>
  <c r="K232" i="27"/>
  <c r="C232" i="27"/>
  <c r="K231" i="27"/>
  <c r="C231" i="27"/>
  <c r="K230" i="27"/>
  <c r="C230" i="27"/>
  <c r="K229" i="27"/>
  <c r="C229" i="27"/>
  <c r="K228" i="27"/>
  <c r="C228" i="27"/>
  <c r="K227" i="27"/>
  <c r="C227" i="27"/>
  <c r="K226" i="27"/>
  <c r="C226" i="27"/>
  <c r="K225" i="27"/>
  <c r="C225" i="27"/>
  <c r="K224" i="27"/>
  <c r="C224" i="27"/>
  <c r="K223" i="27"/>
  <c r="C223" i="27"/>
  <c r="K222" i="27"/>
  <c r="C222" i="27"/>
  <c r="F219" i="27"/>
  <c r="B219" i="27"/>
  <c r="F218" i="27"/>
  <c r="B218" i="27"/>
  <c r="BM217" i="27"/>
  <c r="BL217" i="27"/>
  <c r="BK217" i="27"/>
  <c r="B216" i="27"/>
  <c r="B214" i="27" s="1"/>
  <c r="BM215" i="27"/>
  <c r="BL215" i="27"/>
  <c r="BK215" i="27"/>
  <c r="BM213" i="27"/>
  <c r="BL213" i="27"/>
  <c r="BK213" i="27"/>
  <c r="F211" i="27"/>
  <c r="E211" i="27"/>
  <c r="D211" i="27"/>
  <c r="B211" i="27"/>
  <c r="BM204" i="27"/>
  <c r="BL204" i="27"/>
  <c r="BK204" i="27"/>
  <c r="B204" i="27"/>
  <c r="F203" i="27"/>
  <c r="E203" i="27"/>
  <c r="D203" i="27"/>
  <c r="B203" i="27"/>
  <c r="B201" i="27" s="1"/>
  <c r="BM191" i="27"/>
  <c r="BL191" i="27"/>
  <c r="BK191" i="27"/>
  <c r="B191" i="27"/>
  <c r="B190" i="27"/>
  <c r="B189" i="27" s="1"/>
  <c r="B187" i="27"/>
  <c r="BJ184" i="27"/>
  <c r="BI184" i="27"/>
  <c r="BH184" i="27"/>
  <c r="B184" i="27"/>
  <c r="BJ183" i="27"/>
  <c r="BI183" i="27"/>
  <c r="BH183" i="27"/>
  <c r="F183" i="27"/>
  <c r="E183" i="27"/>
  <c r="D183" i="27"/>
  <c r="B183" i="27"/>
  <c r="BJ182" i="27"/>
  <c r="BI182" i="27"/>
  <c r="BH182" i="27"/>
  <c r="F182" i="27"/>
  <c r="E182" i="27"/>
  <c r="D182" i="27"/>
  <c r="B182" i="27"/>
  <c r="BJ181" i="27"/>
  <c r="BI181" i="27"/>
  <c r="BH181" i="27"/>
  <c r="B181" i="27"/>
  <c r="B180" i="27" s="1"/>
  <c r="BJ180" i="27"/>
  <c r="BI180" i="27"/>
  <c r="BH180" i="27"/>
  <c r="F180" i="27"/>
  <c r="E180" i="27"/>
  <c r="D180" i="27"/>
  <c r="BJ179" i="27"/>
  <c r="BI179" i="27"/>
  <c r="BH179" i="27"/>
  <c r="F179" i="27"/>
  <c r="E179" i="27"/>
  <c r="D179" i="27"/>
  <c r="BJ178" i="27"/>
  <c r="BI178" i="27"/>
  <c r="BH178" i="27"/>
  <c r="B178" i="27"/>
  <c r="B177" i="27" s="1"/>
  <c r="BJ177" i="27"/>
  <c r="BI177" i="27"/>
  <c r="BH177" i="27"/>
  <c r="F177" i="27"/>
  <c r="E177" i="27"/>
  <c r="D177" i="27"/>
  <c r="BJ176" i="27"/>
  <c r="BI176" i="27"/>
  <c r="BH176" i="27"/>
  <c r="F176" i="27"/>
  <c r="E176" i="27"/>
  <c r="D176" i="27"/>
  <c r="B175" i="27"/>
  <c r="B174" i="27" s="1"/>
  <c r="B172" i="27"/>
  <c r="F171" i="27"/>
  <c r="F174" i="27" s="1"/>
  <c r="E171" i="27"/>
  <c r="E174" i="27" s="1"/>
  <c r="D171" i="27"/>
  <c r="D174" i="27" s="1"/>
  <c r="B171" i="27"/>
  <c r="F170" i="27"/>
  <c r="F173" i="27" s="1"/>
  <c r="E170" i="27"/>
  <c r="E173" i="27" s="1"/>
  <c r="D170" i="27"/>
  <c r="D173" i="27" s="1"/>
  <c r="B170" i="27"/>
  <c r="F169" i="27"/>
  <c r="E169" i="27"/>
  <c r="D169" i="27"/>
  <c r="B169" i="27"/>
  <c r="BC168" i="27"/>
  <c r="BM146" i="27"/>
  <c r="BL146" i="27"/>
  <c r="BK146" i="27"/>
  <c r="F145" i="27"/>
  <c r="E145" i="27"/>
  <c r="D145" i="27"/>
  <c r="B145" i="27"/>
  <c r="BM112" i="27"/>
  <c r="BL112" i="27"/>
  <c r="BK112" i="27"/>
  <c r="B112" i="27"/>
  <c r="F111" i="27"/>
  <c r="E111" i="27"/>
  <c r="D111" i="27"/>
  <c r="B111" i="27"/>
  <c r="AY109" i="27"/>
  <c r="BM58" i="27"/>
  <c r="BL58" i="27"/>
  <c r="BK58" i="27"/>
  <c r="B58" i="27"/>
  <c r="BM57" i="27"/>
  <c r="BL57" i="27"/>
  <c r="BK57" i="27"/>
  <c r="B57" i="27"/>
  <c r="B56" i="27"/>
  <c r="B53" i="27"/>
  <c r="B52" i="27" s="1"/>
  <c r="F52" i="27"/>
  <c r="F55" i="27" s="1"/>
  <c r="F214" i="27" s="1"/>
  <c r="E52" i="27"/>
  <c r="E55" i="27" s="1"/>
  <c r="D52" i="27"/>
  <c r="D55" i="27" s="1"/>
  <c r="F51" i="27"/>
  <c r="F54" i="27" s="1"/>
  <c r="E51" i="27"/>
  <c r="E54" i="27" s="1"/>
  <c r="D51" i="27"/>
  <c r="D54" i="27" s="1"/>
  <c r="F50" i="27"/>
  <c r="F184" i="27" s="1"/>
  <c r="E50" i="27"/>
  <c r="E184" i="27" s="1"/>
  <c r="D50" i="27"/>
  <c r="B50" i="27"/>
  <c r="BM42" i="27"/>
  <c r="BL42" i="27"/>
  <c r="BK42" i="27"/>
  <c r="B42" i="27"/>
  <c r="F41" i="27"/>
  <c r="F181" i="27" s="1"/>
  <c r="E41" i="27"/>
  <c r="D41" i="27"/>
  <c r="D181" i="27" s="1"/>
  <c r="B41" i="27"/>
  <c r="BM26" i="27"/>
  <c r="BL26" i="27"/>
  <c r="BK26" i="27"/>
  <c r="B26" i="27"/>
  <c r="F25" i="27"/>
  <c r="E25" i="27"/>
  <c r="D25" i="27"/>
  <c r="D178" i="27" s="1"/>
  <c r="B25" i="27"/>
  <c r="A8" i="27"/>
  <c r="B7" i="27"/>
  <c r="B6" i="27"/>
  <c r="A5" i="27"/>
  <c r="AA4" i="27"/>
  <c r="Z4" i="27"/>
  <c r="Y4" i="27"/>
  <c r="X4" i="27"/>
  <c r="BI1" i="27"/>
  <c r="A1" i="27"/>
  <c r="AD167" i="27" l="1"/>
  <c r="BG144" i="27"/>
  <c r="AY40" i="27"/>
  <c r="AY24" i="27"/>
  <c r="BG110" i="27"/>
  <c r="AY143" i="27"/>
  <c r="AY49" i="27"/>
  <c r="BG24" i="27"/>
  <c r="AV209" i="27"/>
  <c r="AY23" i="27"/>
  <c r="AY176" i="27" s="1"/>
  <c r="AY39" i="27"/>
  <c r="AY48" i="27"/>
  <c r="AY167" i="27"/>
  <c r="BG40" i="27"/>
  <c r="BG180" i="27" s="1"/>
  <c r="E181" i="27"/>
  <c r="BC110" i="27"/>
  <c r="BC144" i="27"/>
  <c r="BC171" i="27" s="1"/>
  <c r="BG23" i="27"/>
  <c r="BG39" i="27"/>
  <c r="BG48" i="27"/>
  <c r="BG109" i="27"/>
  <c r="BG111" i="27" s="1"/>
  <c r="BG143" i="27"/>
  <c r="BG145" i="27" s="1"/>
  <c r="AR168" i="27"/>
  <c r="BG49" i="27"/>
  <c r="AY110" i="27"/>
  <c r="AY144" i="27"/>
  <c r="AP24" i="27"/>
  <c r="BF24" i="27"/>
  <c r="BB24" i="27"/>
  <c r="AX24" i="27"/>
  <c r="AT24" i="27"/>
  <c r="BF23" i="27"/>
  <c r="BB23" i="27"/>
  <c r="AX23" i="27"/>
  <c r="AT23" i="27"/>
  <c r="BE24" i="27"/>
  <c r="BA24" i="27"/>
  <c r="AW24" i="27"/>
  <c r="AS24" i="27"/>
  <c r="BE23" i="27"/>
  <c r="BA23" i="27"/>
  <c r="AW23" i="27"/>
  <c r="AS23" i="27"/>
  <c r="AP40" i="27"/>
  <c r="BF40" i="27"/>
  <c r="BB40" i="27"/>
  <c r="AX40" i="27"/>
  <c r="AT40" i="27"/>
  <c r="BF39" i="27"/>
  <c r="BB39" i="27"/>
  <c r="AX39" i="27"/>
  <c r="AT39" i="27"/>
  <c r="BE40" i="27"/>
  <c r="BA40" i="27"/>
  <c r="AW40" i="27"/>
  <c r="AS40" i="27"/>
  <c r="BE39" i="27"/>
  <c r="BA39" i="27"/>
  <c r="AW39" i="27"/>
  <c r="AS39" i="27"/>
  <c r="AJ40" i="27"/>
  <c r="BF49" i="27"/>
  <c r="BB49" i="27"/>
  <c r="AX49" i="27"/>
  <c r="AT49" i="27"/>
  <c r="BF48" i="27"/>
  <c r="BB48" i="27"/>
  <c r="AX48" i="27"/>
  <c r="AT48" i="27"/>
  <c r="BE49" i="27"/>
  <c r="BA49" i="27"/>
  <c r="AW49" i="27"/>
  <c r="AS49" i="27"/>
  <c r="BE48" i="27"/>
  <c r="BA48" i="27"/>
  <c r="AW48" i="27"/>
  <c r="AS48" i="27"/>
  <c r="AR23" i="27"/>
  <c r="AZ23" i="27"/>
  <c r="AR24" i="27"/>
  <c r="AZ24" i="27"/>
  <c r="AR39" i="27"/>
  <c r="AZ39" i="27"/>
  <c r="AR40" i="27"/>
  <c r="AZ40" i="27"/>
  <c r="AR48" i="27"/>
  <c r="AZ48" i="27"/>
  <c r="AR49" i="27"/>
  <c r="AZ49" i="27"/>
  <c r="AR109" i="27"/>
  <c r="AZ109" i="27"/>
  <c r="AR110" i="27"/>
  <c r="AZ110" i="27"/>
  <c r="AR143" i="27"/>
  <c r="AZ143" i="27"/>
  <c r="AR144" i="27"/>
  <c r="AZ144" i="27"/>
  <c r="AR167" i="27"/>
  <c r="AZ167" i="27"/>
  <c r="AT168" i="27"/>
  <c r="BD168" i="27"/>
  <c r="B55" i="27"/>
  <c r="B54" i="27"/>
  <c r="AL202" i="27"/>
  <c r="BF202" i="27"/>
  <c r="BB202" i="27"/>
  <c r="AX202" i="27"/>
  <c r="AT202" i="27"/>
  <c r="BF201" i="27"/>
  <c r="BF203" i="27" s="1"/>
  <c r="BB201" i="27"/>
  <c r="BB203" i="27" s="1"/>
  <c r="AX201" i="27"/>
  <c r="AX203" i="27" s="1"/>
  <c r="AT201" i="27"/>
  <c r="AT203" i="27" s="1"/>
  <c r="BE202" i="27"/>
  <c r="BA202" i="27"/>
  <c r="AW202" i="27"/>
  <c r="AS202" i="27"/>
  <c r="BE201" i="27"/>
  <c r="BE203" i="27" s="1"/>
  <c r="BA201" i="27"/>
  <c r="BA203" i="27" s="1"/>
  <c r="AW201" i="27"/>
  <c r="AW203" i="27" s="1"/>
  <c r="AS201" i="27"/>
  <c r="AS203" i="27" s="1"/>
  <c r="BC202" i="27"/>
  <c r="AU202" i="27"/>
  <c r="BC201" i="27"/>
  <c r="AU201" i="27"/>
  <c r="AZ202" i="27"/>
  <c r="AR202" i="27"/>
  <c r="AZ201" i="27"/>
  <c r="BG202" i="27"/>
  <c r="BG201" i="27"/>
  <c r="AR201" i="27"/>
  <c r="AR203" i="27" s="1"/>
  <c r="BD202" i="27"/>
  <c r="BD201" i="27"/>
  <c r="BD203" i="27" s="1"/>
  <c r="AY201" i="27"/>
  <c r="AY202" i="27"/>
  <c r="AY210" i="27"/>
  <c r="BD210" i="27"/>
  <c r="BD209" i="27"/>
  <c r="AY209" i="27"/>
  <c r="AU23" i="27"/>
  <c r="BC23" i="27"/>
  <c r="AU24" i="27"/>
  <c r="BC24" i="27"/>
  <c r="AU39" i="27"/>
  <c r="BC39" i="27"/>
  <c r="AU40" i="27"/>
  <c r="BC40" i="27"/>
  <c r="AU48" i="27"/>
  <c r="BC48" i="27"/>
  <c r="AU49" i="27"/>
  <c r="BC49" i="27"/>
  <c r="BC183" i="27" s="1"/>
  <c r="AU109" i="27"/>
  <c r="BC109" i="27"/>
  <c r="AU110" i="27"/>
  <c r="AU143" i="27"/>
  <c r="BC143" i="27"/>
  <c r="AU144" i="27"/>
  <c r="AU167" i="27"/>
  <c r="BC167" i="27"/>
  <c r="BC169" i="27" s="1"/>
  <c r="AX168" i="27"/>
  <c r="AV201" i="27"/>
  <c r="AV210" i="27"/>
  <c r="AV211" i="27" s="1"/>
  <c r="AY41" i="27"/>
  <c r="AY50" i="27"/>
  <c r="B49" i="27"/>
  <c r="B48" i="27"/>
  <c r="AL110" i="27"/>
  <c r="BF110" i="27"/>
  <c r="BB110" i="27"/>
  <c r="AX110" i="27"/>
  <c r="AT110" i="27"/>
  <c r="BF109" i="27"/>
  <c r="BB109" i="27"/>
  <c r="AX109" i="27"/>
  <c r="AT109" i="27"/>
  <c r="BE110" i="27"/>
  <c r="BA110" i="27"/>
  <c r="AW110" i="27"/>
  <c r="AS110" i="27"/>
  <c r="BE109" i="27"/>
  <c r="BA109" i="27"/>
  <c r="AW109" i="27"/>
  <c r="AS109" i="27"/>
  <c r="AP109" i="27"/>
  <c r="AL144" i="27"/>
  <c r="BF144" i="27"/>
  <c r="BB144" i="27"/>
  <c r="AX144" i="27"/>
  <c r="AX171" i="27" s="1"/>
  <c r="AT144" i="27"/>
  <c r="AT171" i="27" s="1"/>
  <c r="BF143" i="27"/>
  <c r="BB143" i="27"/>
  <c r="AX143" i="27"/>
  <c r="AT143" i="27"/>
  <c r="BE144" i="27"/>
  <c r="BA144" i="27"/>
  <c r="AW144" i="27"/>
  <c r="AS144" i="27"/>
  <c r="BE143" i="27"/>
  <c r="BA143" i="27"/>
  <c r="AW143" i="27"/>
  <c r="AS143" i="27"/>
  <c r="AV23" i="27"/>
  <c r="BD23" i="27"/>
  <c r="AV24" i="27"/>
  <c r="BD24" i="27"/>
  <c r="AV39" i="27"/>
  <c r="BD39" i="27"/>
  <c r="AV40" i="27"/>
  <c r="BD40" i="27"/>
  <c r="AV48" i="27"/>
  <c r="BD48" i="27"/>
  <c r="AV49" i="27"/>
  <c r="BD49" i="27"/>
  <c r="BD183" i="27" s="1"/>
  <c r="AV109" i="27"/>
  <c r="BD109" i="27"/>
  <c r="AV110" i="27"/>
  <c r="BD110" i="27"/>
  <c r="AV143" i="27"/>
  <c r="BD143" i="27"/>
  <c r="AV144" i="27"/>
  <c r="BD144" i="27"/>
  <c r="BD171" i="27" s="1"/>
  <c r="AV167" i="27"/>
  <c r="BD167" i="27"/>
  <c r="BD169" i="27" s="1"/>
  <c r="AY168" i="27"/>
  <c r="AY183" i="27" s="1"/>
  <c r="AV202" i="27"/>
  <c r="BE168" i="27"/>
  <c r="BA168" i="27"/>
  <c r="AW168" i="27"/>
  <c r="AS168" i="27"/>
  <c r="BE167" i="27"/>
  <c r="BE169" i="27" s="1"/>
  <c r="AS167" i="27"/>
  <c r="AW167" i="27"/>
  <c r="AW169" i="27" s="1"/>
  <c r="BA167" i="27"/>
  <c r="BF167" i="27"/>
  <c r="AU168" i="27"/>
  <c r="AZ168" i="27"/>
  <c r="BF168" i="27"/>
  <c r="AE24" i="27"/>
  <c r="F212" i="27"/>
  <c r="AQ143" i="27"/>
  <c r="AO24" i="27"/>
  <c r="AO40" i="27"/>
  <c r="AK49" i="27"/>
  <c r="AQ109" i="27"/>
  <c r="BG210" i="27"/>
  <c r="BF210" i="27"/>
  <c r="BB210" i="27"/>
  <c r="AX210" i="27"/>
  <c r="AT210" i="27"/>
  <c r="BF209" i="27"/>
  <c r="BF211" i="27" s="1"/>
  <c r="BB209" i="27"/>
  <c r="BB211" i="27" s="1"/>
  <c r="AX209" i="27"/>
  <c r="AX211" i="27" s="1"/>
  <c r="AT209" i="27"/>
  <c r="AT211" i="27" s="1"/>
  <c r="BE210" i="27"/>
  <c r="BA210" i="27"/>
  <c r="AW210" i="27"/>
  <c r="AS210" i="27"/>
  <c r="BE209" i="27"/>
  <c r="BE211" i="27" s="1"/>
  <c r="BA209" i="27"/>
  <c r="BA211" i="27" s="1"/>
  <c r="AW209" i="27"/>
  <c r="AW211" i="27" s="1"/>
  <c r="AS209" i="27"/>
  <c r="BC210" i="27"/>
  <c r="AU210" i="27"/>
  <c r="BC209" i="27"/>
  <c r="AU209" i="27"/>
  <c r="AZ210" i="27"/>
  <c r="AR210" i="27"/>
  <c r="AZ209" i="27"/>
  <c r="AR209" i="27"/>
  <c r="AT167" i="27"/>
  <c r="AT169" i="27" s="1"/>
  <c r="AX167" i="27"/>
  <c r="BB167" i="27"/>
  <c r="BG167" i="27"/>
  <c r="AV168" i="27"/>
  <c r="BB168" i="27"/>
  <c r="BG168" i="27"/>
  <c r="BG183" i="27" s="1"/>
  <c r="BG209" i="27"/>
  <c r="BG211" i="27" s="1"/>
  <c r="AO210" i="27"/>
  <c r="AK210" i="27"/>
  <c r="AO209" i="27"/>
  <c r="AK209" i="27"/>
  <c r="AN210" i="27"/>
  <c r="AJ210" i="27"/>
  <c r="AN209" i="27"/>
  <c r="AJ209" i="27"/>
  <c r="AJ211" i="27" s="1"/>
  <c r="AJ23" i="27"/>
  <c r="AN24" i="27"/>
  <c r="AN39" i="27"/>
  <c r="AN40" i="27"/>
  <c r="AN48" i="27"/>
  <c r="AN49" i="27"/>
  <c r="AP110" i="27"/>
  <c r="AP143" i="27"/>
  <c r="AP167" i="27"/>
  <c r="AP201" i="27"/>
  <c r="AP209" i="27"/>
  <c r="AH143" i="27"/>
  <c r="B176" i="27"/>
  <c r="B179" i="27"/>
  <c r="AK23" i="27"/>
  <c r="AO39" i="27"/>
  <c r="AO48" i="27"/>
  <c r="AO49" i="27"/>
  <c r="AQ110" i="27"/>
  <c r="AQ144" i="27"/>
  <c r="AQ168" i="27"/>
  <c r="AQ209" i="27"/>
  <c r="AH49" i="27"/>
  <c r="AD144" i="27"/>
  <c r="AH167" i="27"/>
  <c r="AO168" i="27"/>
  <c r="AK168" i="27"/>
  <c r="AO167" i="27"/>
  <c r="AK167" i="27"/>
  <c r="AN168" i="27"/>
  <c r="AJ168" i="27"/>
  <c r="AN167" i="27"/>
  <c r="AJ167" i="27"/>
  <c r="AH168" i="27"/>
  <c r="AD210" i="27"/>
  <c r="AL23" i="27"/>
  <c r="AP23" i="27"/>
  <c r="AL24" i="27"/>
  <c r="AL39" i="27"/>
  <c r="AP39" i="27"/>
  <c r="AL40" i="27"/>
  <c r="AL48" i="27"/>
  <c r="AP48" i="27"/>
  <c r="AL49" i="27"/>
  <c r="AP49" i="27"/>
  <c r="AL109" i="27"/>
  <c r="AL143" i="27"/>
  <c r="AL167" i="27"/>
  <c r="AL168" i="27"/>
  <c r="AL201" i="27"/>
  <c r="AL209" i="27"/>
  <c r="AL210" i="27"/>
  <c r="AO202" i="27"/>
  <c r="AK202" i="27"/>
  <c r="AO201" i="27"/>
  <c r="AK201" i="27"/>
  <c r="AN202" i="27"/>
  <c r="AJ202" i="27"/>
  <c r="AN201" i="27"/>
  <c r="AJ201" i="27"/>
  <c r="AN23" i="27"/>
  <c r="AJ24" i="27"/>
  <c r="AJ39" i="27"/>
  <c r="AJ48" i="27"/>
  <c r="AJ49" i="27"/>
  <c r="AP144" i="27"/>
  <c r="AP168" i="27"/>
  <c r="AP202" i="27"/>
  <c r="AP210" i="27"/>
  <c r="AB24" i="27"/>
  <c r="AF40" i="27"/>
  <c r="AO23" i="27"/>
  <c r="AK24" i="27"/>
  <c r="AK39" i="27"/>
  <c r="AK40" i="27"/>
  <c r="AK48" i="27"/>
  <c r="AQ167" i="27"/>
  <c r="AQ169" i="27" s="1"/>
  <c r="AQ201" i="27"/>
  <c r="AQ202" i="27"/>
  <c r="AQ210" i="27"/>
  <c r="AH24" i="27"/>
  <c r="AH40" i="27"/>
  <c r="AE40" i="27"/>
  <c r="AO110" i="27"/>
  <c r="AK110" i="27"/>
  <c r="AO109" i="27"/>
  <c r="AK109" i="27"/>
  <c r="AN110" i="27"/>
  <c r="AJ110" i="27"/>
  <c r="AN109" i="27"/>
  <c r="AJ109" i="27"/>
  <c r="AH144" i="27"/>
  <c r="AO144" i="27"/>
  <c r="AK144" i="27"/>
  <c r="AO143" i="27"/>
  <c r="AK143" i="27"/>
  <c r="AN144" i="27"/>
  <c r="AJ144" i="27"/>
  <c r="AN143" i="27"/>
  <c r="AJ143" i="27"/>
  <c r="B202" i="27"/>
  <c r="AH202" i="27"/>
  <c r="AM23" i="27"/>
  <c r="AQ23" i="27"/>
  <c r="AM24" i="27"/>
  <c r="AQ24" i="27"/>
  <c r="AM39" i="27"/>
  <c r="AQ39" i="27"/>
  <c r="AM40" i="27"/>
  <c r="AQ40" i="27"/>
  <c r="AM48" i="27"/>
  <c r="AQ48" i="27"/>
  <c r="AM49" i="27"/>
  <c r="AQ49" i="27"/>
  <c r="AM109" i="27"/>
  <c r="AM110" i="27"/>
  <c r="AM143" i="27"/>
  <c r="AM144" i="27"/>
  <c r="AM167" i="27"/>
  <c r="AM168" i="27"/>
  <c r="AM201" i="27"/>
  <c r="AM202" i="27"/>
  <c r="AM209" i="27"/>
  <c r="AM210" i="27"/>
  <c r="AG110" i="27"/>
  <c r="AC110" i="27"/>
  <c r="AG109" i="27"/>
  <c r="AC109" i="27"/>
  <c r="AF110" i="27"/>
  <c r="AB110" i="27"/>
  <c r="AB177" i="27" s="1"/>
  <c r="AF109" i="27"/>
  <c r="AB109" i="27"/>
  <c r="AI110" i="27"/>
  <c r="AE110" i="27"/>
  <c r="B212" i="27"/>
  <c r="AI23" i="27"/>
  <c r="AI24" i="27"/>
  <c r="AI39" i="27"/>
  <c r="AI40" i="27"/>
  <c r="AI48" i="27"/>
  <c r="AI49" i="27"/>
  <c r="AH110" i="27"/>
  <c r="AH177" i="27" s="1"/>
  <c r="B51" i="27"/>
  <c r="AG202" i="27"/>
  <c r="AC202" i="27"/>
  <c r="AG201" i="27"/>
  <c r="AC201" i="27"/>
  <c r="AF202" i="27"/>
  <c r="AB202" i="27"/>
  <c r="AF201" i="27"/>
  <c r="AB201" i="27"/>
  <c r="AI202" i="27"/>
  <c r="AE202" i="27"/>
  <c r="AI201" i="27"/>
  <c r="AE201" i="27"/>
  <c r="AF23" i="27"/>
  <c r="AF24" i="27"/>
  <c r="AF39" i="27"/>
  <c r="AB40" i="27"/>
  <c r="AF48" i="27"/>
  <c r="AF49" i="27"/>
  <c r="AH109" i="27"/>
  <c r="AD201" i="27"/>
  <c r="AG210" i="27"/>
  <c r="AC210" i="27"/>
  <c r="AG209" i="27"/>
  <c r="AC209" i="27"/>
  <c r="AF210" i="27"/>
  <c r="AB210" i="27"/>
  <c r="AF209" i="27"/>
  <c r="AB209" i="27"/>
  <c r="AI210" i="27"/>
  <c r="AE210" i="27"/>
  <c r="AI209" i="27"/>
  <c r="AE209" i="27"/>
  <c r="AC23" i="27"/>
  <c r="AG23" i="27"/>
  <c r="AC24" i="27"/>
  <c r="AG24" i="27"/>
  <c r="AC39" i="27"/>
  <c r="AG39" i="27"/>
  <c r="AC40" i="27"/>
  <c r="AG40" i="27"/>
  <c r="AC48" i="27"/>
  <c r="AG48" i="27"/>
  <c r="AC49" i="27"/>
  <c r="AG49" i="27"/>
  <c r="AI109" i="27"/>
  <c r="AH201" i="27"/>
  <c r="AH210" i="27"/>
  <c r="AE23" i="27"/>
  <c r="AE39" i="27"/>
  <c r="AE48" i="27"/>
  <c r="AE49" i="27"/>
  <c r="AE109" i="27"/>
  <c r="AH209" i="27"/>
  <c r="AB23" i="27"/>
  <c r="AB39" i="27"/>
  <c r="AB48" i="27"/>
  <c r="AB49" i="27"/>
  <c r="AG144" i="27"/>
  <c r="AC144" i="27"/>
  <c r="AG143" i="27"/>
  <c r="AC143" i="27"/>
  <c r="AF144" i="27"/>
  <c r="AB144" i="27"/>
  <c r="AF143" i="27"/>
  <c r="AB143" i="27"/>
  <c r="AI144" i="27"/>
  <c r="AE144" i="27"/>
  <c r="AI143" i="27"/>
  <c r="AE143" i="27"/>
  <c r="K40" i="27"/>
  <c r="E212" i="27"/>
  <c r="E214" i="27"/>
  <c r="AG168" i="27"/>
  <c r="AC168" i="27"/>
  <c r="AG167" i="27"/>
  <c r="AC167" i="27"/>
  <c r="AF168" i="27"/>
  <c r="AB168" i="27"/>
  <c r="AF167" i="27"/>
  <c r="AB167" i="27"/>
  <c r="AI168" i="27"/>
  <c r="AE168" i="27"/>
  <c r="AI167" i="27"/>
  <c r="AI169" i="27" s="1"/>
  <c r="AE167" i="27"/>
  <c r="E185" i="27"/>
  <c r="E188" i="27" s="1"/>
  <c r="BJ185" i="27"/>
  <c r="E186" i="27"/>
  <c r="E189" i="27" s="1"/>
  <c r="BJ186" i="27"/>
  <c r="BJ189" i="27" s="1"/>
  <c r="BI187" i="27"/>
  <c r="T210" i="27"/>
  <c r="AD23" i="27"/>
  <c r="AH23" i="27"/>
  <c r="AD24" i="27"/>
  <c r="AD39" i="27"/>
  <c r="AH39" i="27"/>
  <c r="AD40" i="27"/>
  <c r="AD48" i="27"/>
  <c r="AH48" i="27"/>
  <c r="AD49" i="27"/>
  <c r="AD109" i="27"/>
  <c r="AD110" i="27"/>
  <c r="AD143" i="27"/>
  <c r="AD168" i="27"/>
  <c r="AD202" i="27"/>
  <c r="AD209" i="27"/>
  <c r="AA40" i="27"/>
  <c r="B24" i="27"/>
  <c r="B23" i="27"/>
  <c r="T39" i="27"/>
  <c r="B110" i="27"/>
  <c r="B109" i="27"/>
  <c r="E178" i="27"/>
  <c r="S40" i="27"/>
  <c r="B173" i="27"/>
  <c r="B188" i="27"/>
  <c r="F187" i="27"/>
  <c r="F172" i="27"/>
  <c r="F175" i="27" s="1"/>
  <c r="D185" i="27"/>
  <c r="BI185" i="27"/>
  <c r="BI188" i="27" s="1"/>
  <c r="BI186" i="27"/>
  <c r="BI189" i="27" s="1"/>
  <c r="BH187" i="27"/>
  <c r="Y24" i="27"/>
  <c r="X39" i="27"/>
  <c r="O40" i="27"/>
  <c r="BH190" i="27"/>
  <c r="BH185" i="27"/>
  <c r="BH188" i="27" s="1"/>
  <c r="X167" i="27"/>
  <c r="Z202" i="27"/>
  <c r="O201" i="27"/>
  <c r="B209" i="27"/>
  <c r="B210" i="27"/>
  <c r="O24" i="27"/>
  <c r="O8" i="27"/>
  <c r="P39" i="27"/>
  <c r="G40" i="27"/>
  <c r="W40" i="27"/>
  <c r="B186" i="27"/>
  <c r="B185" i="27"/>
  <c r="X201" i="27"/>
  <c r="P210" i="27"/>
  <c r="U209" i="27"/>
  <c r="X210" i="27"/>
  <c r="P143" i="27"/>
  <c r="E172" i="27"/>
  <c r="E175" i="27" s="1"/>
  <c r="BJ187" i="27"/>
  <c r="BJ190" i="27" s="1"/>
  <c r="G202" i="27"/>
  <c r="V202" i="27"/>
  <c r="Q209" i="27"/>
  <c r="Y209" i="27"/>
  <c r="F178" i="27"/>
  <c r="D184" i="27"/>
  <c r="D187" i="27" s="1"/>
  <c r="D190" i="27" s="1"/>
  <c r="D212" i="27"/>
  <c r="D214" i="27"/>
  <c r="D172" i="27"/>
  <c r="D175" i="27" s="1"/>
  <c r="F185" i="27"/>
  <c r="F188" i="27" s="1"/>
  <c r="F186" i="27"/>
  <c r="F189" i="27" s="1"/>
  <c r="J23" i="27"/>
  <c r="BK23" i="27" s="1"/>
  <c r="AA24" i="27"/>
  <c r="N23" i="27"/>
  <c r="Y23" i="27"/>
  <c r="H24" i="27"/>
  <c r="S24" i="27"/>
  <c r="P23" i="27"/>
  <c r="Z23" i="27"/>
  <c r="I24" i="27"/>
  <c r="BM24" i="27" s="1"/>
  <c r="T24" i="27"/>
  <c r="U23" i="27"/>
  <c r="I23" i="27"/>
  <c r="BM23" i="27" s="1"/>
  <c r="T23" i="27"/>
  <c r="T25" i="27" s="1"/>
  <c r="M24" i="27"/>
  <c r="B40" i="27"/>
  <c r="B39" i="27"/>
  <c r="X49" i="27"/>
  <c r="T49" i="27"/>
  <c r="P49" i="27"/>
  <c r="L49" i="27"/>
  <c r="H49" i="27"/>
  <c r="Y48" i="27"/>
  <c r="U48" i="27"/>
  <c r="Q48" i="27"/>
  <c r="M48" i="27"/>
  <c r="I48" i="27"/>
  <c r="AA49" i="27"/>
  <c r="W49" i="27"/>
  <c r="S49" i="27"/>
  <c r="O49" i="27"/>
  <c r="K49" i="27"/>
  <c r="G49" i="27"/>
  <c r="X48" i="27"/>
  <c r="T48" i="27"/>
  <c r="P48" i="27"/>
  <c r="L48" i="27"/>
  <c r="H48" i="27"/>
  <c r="Z49" i="27"/>
  <c r="V49" i="27"/>
  <c r="R49" i="27"/>
  <c r="N49" i="27"/>
  <c r="J49" i="27"/>
  <c r="AA48" i="27"/>
  <c r="W48" i="27"/>
  <c r="S48" i="27"/>
  <c r="O48" i="27"/>
  <c r="K48" i="27"/>
  <c r="G48" i="27"/>
  <c r="Z48" i="27"/>
  <c r="Y49" i="27"/>
  <c r="L23" i="27"/>
  <c r="Q23" i="27"/>
  <c r="V23" i="27"/>
  <c r="K24" i="27"/>
  <c r="P24" i="27"/>
  <c r="U24" i="27"/>
  <c r="N48" i="27"/>
  <c r="M49" i="27"/>
  <c r="E53" i="27"/>
  <c r="E56" i="27" s="1"/>
  <c r="T109" i="27"/>
  <c r="B168" i="27"/>
  <c r="B167" i="27"/>
  <c r="J48" i="27"/>
  <c r="I49" i="27"/>
  <c r="X24" i="27"/>
  <c r="Z24" i="27"/>
  <c r="V24" i="27"/>
  <c r="R24" i="27"/>
  <c r="N24" i="27"/>
  <c r="J24" i="27"/>
  <c r="AA23" i="27"/>
  <c r="W23" i="27"/>
  <c r="S23" i="27"/>
  <c r="O23" i="27"/>
  <c r="K23" i="27"/>
  <c r="G23" i="27"/>
  <c r="H23" i="27"/>
  <c r="M23" i="27"/>
  <c r="R23" i="27"/>
  <c r="X23" i="27"/>
  <c r="G24" i="27"/>
  <c r="L24" i="27"/>
  <c r="Q24" i="27"/>
  <c r="W24" i="27"/>
  <c r="R48" i="27"/>
  <c r="Q49" i="27"/>
  <c r="AA110" i="27"/>
  <c r="V48" i="27"/>
  <c r="U49" i="27"/>
  <c r="Q39" i="27"/>
  <c r="U39" i="27"/>
  <c r="Y39" i="27"/>
  <c r="H40" i="27"/>
  <c r="L40" i="27"/>
  <c r="P40" i="27"/>
  <c r="T40" i="27"/>
  <c r="X40" i="27"/>
  <c r="F53" i="27"/>
  <c r="F56" i="27" s="1"/>
  <c r="F216" i="27" s="1"/>
  <c r="V109" i="27"/>
  <c r="U110" i="27"/>
  <c r="O144" i="27"/>
  <c r="T143" i="27"/>
  <c r="R39" i="27"/>
  <c r="V39" i="27"/>
  <c r="Z39" i="27"/>
  <c r="I40" i="27"/>
  <c r="M40" i="27"/>
  <c r="Q40" i="27"/>
  <c r="U40" i="27"/>
  <c r="Y40" i="27"/>
  <c r="E187" i="27"/>
  <c r="X110" i="27"/>
  <c r="T110" i="27"/>
  <c r="P110" i="27"/>
  <c r="Y109" i="27"/>
  <c r="U109" i="27"/>
  <c r="Q109" i="27"/>
  <c r="Z110" i="27"/>
  <c r="V110" i="27"/>
  <c r="R110" i="27"/>
  <c r="AA109" i="27"/>
  <c r="W109" i="27"/>
  <c r="O109" i="27"/>
  <c r="G109" i="27"/>
  <c r="P109" i="27"/>
  <c r="X109" i="27"/>
  <c r="G110" i="27"/>
  <c r="O110" i="27"/>
  <c r="W110" i="27"/>
  <c r="Z144" i="27"/>
  <c r="V144" i="27"/>
  <c r="R144" i="27"/>
  <c r="AA143" i="27"/>
  <c r="W143" i="27"/>
  <c r="G143" i="27"/>
  <c r="Y144" i="27"/>
  <c r="U144" i="27"/>
  <c r="Q144" i="27"/>
  <c r="Z143" i="27"/>
  <c r="V143" i="27"/>
  <c r="R143" i="27"/>
  <c r="X144" i="27"/>
  <c r="T144" i="27"/>
  <c r="P144" i="27"/>
  <c r="Y143" i="27"/>
  <c r="U143" i="27"/>
  <c r="Q143" i="27"/>
  <c r="X143" i="27"/>
  <c r="G144" i="27"/>
  <c r="W144" i="27"/>
  <c r="B144" i="27"/>
  <c r="B143" i="27"/>
  <c r="Z168" i="27"/>
  <c r="V168" i="27"/>
  <c r="R168" i="27"/>
  <c r="AA167" i="27"/>
  <c r="W167" i="27"/>
  <c r="G167" i="27"/>
  <c r="Y168" i="27"/>
  <c r="U168" i="27"/>
  <c r="Q168" i="27"/>
  <c r="Z167" i="27"/>
  <c r="V167" i="27"/>
  <c r="R167" i="27"/>
  <c r="X168" i="27"/>
  <c r="T168" i="27"/>
  <c r="P168" i="27"/>
  <c r="Y167" i="27"/>
  <c r="U167" i="27"/>
  <c r="Q167" i="27"/>
  <c r="Q169" i="27" s="1"/>
  <c r="T167" i="27"/>
  <c r="P167" i="27"/>
  <c r="AA168" i="27"/>
  <c r="G168" i="27"/>
  <c r="G39" i="27"/>
  <c r="O39" i="27"/>
  <c r="W39" i="27"/>
  <c r="AA39" i="27"/>
  <c r="J40" i="27"/>
  <c r="N40" i="27"/>
  <c r="R40" i="27"/>
  <c r="V40" i="27"/>
  <c r="Z40" i="27"/>
  <c r="D53" i="27"/>
  <c r="D56" i="27" s="1"/>
  <c r="R109" i="27"/>
  <c r="Z109" i="27"/>
  <c r="Q110" i="27"/>
  <c r="Y110" i="27"/>
  <c r="AA144" i="27"/>
  <c r="W168" i="27"/>
  <c r="BI190" i="27"/>
  <c r="O168" i="27"/>
  <c r="D188" i="27"/>
  <c r="BJ188" i="27"/>
  <c r="AA201" i="27"/>
  <c r="D186" i="27"/>
  <c r="D189" i="27" s="1"/>
  <c r="BH186" i="27"/>
  <c r="BH189" i="27" s="1"/>
  <c r="T201" i="27"/>
  <c r="Y202" i="27"/>
  <c r="U202" i="27"/>
  <c r="Q202" i="27"/>
  <c r="Z201" i="27"/>
  <c r="X202" i="27"/>
  <c r="T202" i="27"/>
  <c r="P202" i="27"/>
  <c r="Y201" i="27"/>
  <c r="U201" i="27"/>
  <c r="Q201" i="27"/>
  <c r="AA202" i="27"/>
  <c r="W202" i="27"/>
  <c r="P201" i="27"/>
  <c r="V201" i="27"/>
  <c r="G201" i="27"/>
  <c r="R201" i="27"/>
  <c r="W201" i="27"/>
  <c r="R202" i="27"/>
  <c r="R209" i="27"/>
  <c r="V209" i="27"/>
  <c r="Z209" i="27"/>
  <c r="Q210" i="27"/>
  <c r="U210" i="27"/>
  <c r="Y210" i="27"/>
  <c r="G209" i="27"/>
  <c r="O209" i="27"/>
  <c r="W209" i="27"/>
  <c r="AA209" i="27"/>
  <c r="R210" i="27"/>
  <c r="V210" i="27"/>
  <c r="Z210" i="27"/>
  <c r="P209" i="27"/>
  <c r="T209" i="27"/>
  <c r="X209" i="27"/>
  <c r="G210" i="27"/>
  <c r="O210" i="27"/>
  <c r="W210" i="27"/>
  <c r="AA210" i="27"/>
  <c r="AC12" i="26"/>
  <c r="F36" i="26"/>
  <c r="C35" i="26"/>
  <c r="AV33" i="26"/>
  <c r="AO33" i="26"/>
  <c r="AV32" i="26"/>
  <c r="W32" i="26"/>
  <c r="R26" i="26" s="1"/>
  <c r="AV30" i="26"/>
  <c r="AO30" i="26"/>
  <c r="AK30" i="26"/>
  <c r="AJ30" i="26"/>
  <c r="BA30" i="26" s="1"/>
  <c r="W30" i="26"/>
  <c r="S30" i="26"/>
  <c r="Q30" i="26"/>
  <c r="N30" i="26"/>
  <c r="K30" i="26"/>
  <c r="I30" i="26"/>
  <c r="F30" i="26"/>
  <c r="C30" i="26"/>
  <c r="A30" i="26"/>
  <c r="AM29" i="26"/>
  <c r="W29" i="26"/>
  <c r="A29" i="26"/>
  <c r="AB28" i="26"/>
  <c r="Q28" i="26"/>
  <c r="B28" i="26"/>
  <c r="A28" i="26"/>
  <c r="C33" i="26" s="1"/>
  <c r="AB27" i="26"/>
  <c r="Q27" i="26"/>
  <c r="G27" i="26"/>
  <c r="F27" i="26"/>
  <c r="B27" i="26"/>
  <c r="A27" i="26"/>
  <c r="Q36" i="26" s="1"/>
  <c r="AN26" i="26"/>
  <c r="AM26" i="26"/>
  <c r="N35" i="26" s="1"/>
  <c r="AB26" i="26"/>
  <c r="Q26" i="26"/>
  <c r="V32" i="26" s="1"/>
  <c r="G26" i="26"/>
  <c r="F26" i="26"/>
  <c r="AM25" i="26"/>
  <c r="AB25" i="26"/>
  <c r="Q25" i="26"/>
  <c r="G25" i="26"/>
  <c r="F25" i="26"/>
  <c r="C36" i="26" s="1"/>
  <c r="A25" i="26"/>
  <c r="A15" i="26"/>
  <c r="P13" i="26"/>
  <c r="P12" i="26"/>
  <c r="P11" i="26"/>
  <c r="AC10" i="26"/>
  <c r="P10" i="26"/>
  <c r="AC9" i="26"/>
  <c r="P9" i="26"/>
  <c r="A9" i="26"/>
  <c r="AC8" i="26"/>
  <c r="P8" i="26"/>
  <c r="AC7" i="26"/>
  <c r="P7" i="26"/>
  <c r="A7" i="26"/>
  <c r="AC6" i="26"/>
  <c r="P6" i="26"/>
  <c r="A6" i="26"/>
  <c r="A5" i="26"/>
  <c r="L4" i="26"/>
  <c r="L3" i="26"/>
  <c r="L2" i="26"/>
  <c r="L1" i="26"/>
  <c r="C37" i="25"/>
  <c r="C36" i="25"/>
  <c r="AX169" i="27" l="1"/>
  <c r="AR169" i="27"/>
  <c r="AD171" i="27"/>
  <c r="AL171" i="27"/>
  <c r="AL174" i="27" s="1"/>
  <c r="AP180" i="27"/>
  <c r="AE52" i="27"/>
  <c r="AE55" i="27" s="1"/>
  <c r="AS211" i="27"/>
  <c r="AI211" i="27"/>
  <c r="AF211" i="27"/>
  <c r="AG211" i="27"/>
  <c r="AJ203" i="27"/>
  <c r="AK203" i="27"/>
  <c r="AR171" i="27"/>
  <c r="R169" i="27"/>
  <c r="AN171" i="27"/>
  <c r="AO171" i="27"/>
  <c r="AH171" i="27"/>
  <c r="AN169" i="27"/>
  <c r="AO169" i="27"/>
  <c r="BA169" i="27"/>
  <c r="AR183" i="27"/>
  <c r="AE169" i="27"/>
  <c r="AB169" i="27"/>
  <c r="AC169" i="27"/>
  <c r="V169" i="27"/>
  <c r="AY170" i="27"/>
  <c r="AY173" i="27" s="1"/>
  <c r="AY179" i="27"/>
  <c r="AY180" i="27"/>
  <c r="AY186" i="27" s="1"/>
  <c r="AY145" i="27"/>
  <c r="AY181" i="27" s="1"/>
  <c r="BG177" i="27"/>
  <c r="AF52" i="27"/>
  <c r="AK183" i="27"/>
  <c r="AY51" i="27"/>
  <c r="BG51" i="27"/>
  <c r="BG54" i="27" s="1"/>
  <c r="BG52" i="27"/>
  <c r="BG55" i="27" s="1"/>
  <c r="AY52" i="27"/>
  <c r="AY55" i="27" s="1"/>
  <c r="AH52" i="27"/>
  <c r="AY177" i="27"/>
  <c r="AQ145" i="27"/>
  <c r="BG169" i="27"/>
  <c r="BG172" i="27" s="1"/>
  <c r="BG175" i="27" s="1"/>
  <c r="AJ171" i="27"/>
  <c r="AK171" i="27"/>
  <c r="AS169" i="27"/>
  <c r="AZ203" i="27"/>
  <c r="BC203" i="27"/>
  <c r="T169" i="27"/>
  <c r="AY211" i="27"/>
  <c r="BF183" i="27"/>
  <c r="BG176" i="27"/>
  <c r="P41" i="27"/>
  <c r="K52" i="27"/>
  <c r="K55" i="27" s="1"/>
  <c r="Y203" i="27"/>
  <c r="F190" i="27"/>
  <c r="AF169" i="27"/>
  <c r="AG169" i="27"/>
  <c r="AH203" i="27"/>
  <c r="AO52" i="27"/>
  <c r="AO55" i="27" s="1"/>
  <c r="BG186" i="27"/>
  <c r="BG189" i="27" s="1"/>
  <c r="BG182" i="27"/>
  <c r="O202" i="27"/>
  <c r="O203" i="27" s="1"/>
  <c r="Y169" i="27"/>
  <c r="AD211" i="27"/>
  <c r="AE171" i="27"/>
  <c r="AB171" i="27"/>
  <c r="AB174" i="27" s="1"/>
  <c r="AC171" i="27"/>
  <c r="AC174" i="27" s="1"/>
  <c r="AH211" i="27"/>
  <c r="AJ183" i="27"/>
  <c r="AJ169" i="27"/>
  <c r="AK169" i="27"/>
  <c r="AV171" i="27"/>
  <c r="AV174" i="27" s="1"/>
  <c r="AV183" i="27"/>
  <c r="AY54" i="27"/>
  <c r="AV203" i="27"/>
  <c r="AU171" i="27"/>
  <c r="AU174" i="27" s="1"/>
  <c r="AU203" i="27"/>
  <c r="BG25" i="27"/>
  <c r="BG178" i="27" s="1"/>
  <c r="BG50" i="27"/>
  <c r="BC174" i="27"/>
  <c r="AY182" i="27"/>
  <c r="AY111" i="27"/>
  <c r="BE183" i="27"/>
  <c r="P179" i="27"/>
  <c r="AH145" i="27"/>
  <c r="AK211" i="27"/>
  <c r="BG179" i="27"/>
  <c r="AY25" i="27"/>
  <c r="BG41" i="27"/>
  <c r="AV177" i="27"/>
  <c r="AX145" i="27"/>
  <c r="AX172" i="27" s="1"/>
  <c r="AX170" i="27"/>
  <c r="AX173" i="27" s="1"/>
  <c r="BE111" i="27"/>
  <c r="AY53" i="27"/>
  <c r="AY56" i="27" s="1"/>
  <c r="BC111" i="27"/>
  <c r="BC25" i="27"/>
  <c r="BC176" i="27"/>
  <c r="AR111" i="27"/>
  <c r="AR176" i="27"/>
  <c r="AR25" i="27"/>
  <c r="BF182" i="27"/>
  <c r="BF50" i="27"/>
  <c r="BA180" i="27"/>
  <c r="BA52" i="27"/>
  <c r="BA55" i="27" s="1"/>
  <c r="AW176" i="27"/>
  <c r="AW25" i="27"/>
  <c r="AX177" i="27"/>
  <c r="AY169" i="27"/>
  <c r="AY172" i="27" s="1"/>
  <c r="Y25" i="27"/>
  <c r="AA52" i="27"/>
  <c r="AA55" i="27" s="1"/>
  <c r="AI171" i="27"/>
  <c r="AF171" i="27"/>
  <c r="AF174" i="27" s="1"/>
  <c r="AG171" i="27"/>
  <c r="AG174" i="27" s="1"/>
  <c r="AG183" i="27"/>
  <c r="AD203" i="27"/>
  <c r="AJ180" i="27"/>
  <c r="BD145" i="27"/>
  <c r="BD172" i="27" s="1"/>
  <c r="BD170" i="27"/>
  <c r="BD173" i="27" s="1"/>
  <c r="BD111" i="27"/>
  <c r="BD182" i="27"/>
  <c r="BD50" i="27"/>
  <c r="BD184" i="27" s="1"/>
  <c r="BD179" i="27"/>
  <c r="BD51" i="27"/>
  <c r="BD54" i="27" s="1"/>
  <c r="BD41" i="27"/>
  <c r="BD176" i="27"/>
  <c r="BD25" i="27"/>
  <c r="BA170" i="27"/>
  <c r="BA145" i="27"/>
  <c r="BA172" i="27" s="1"/>
  <c r="BA171" i="27"/>
  <c r="BB170" i="27"/>
  <c r="BB173" i="27" s="1"/>
  <c r="BB145" i="27"/>
  <c r="BB171" i="27"/>
  <c r="BB174" i="27" s="1"/>
  <c r="AS111" i="27"/>
  <c r="AT111" i="27"/>
  <c r="AT174" i="27"/>
  <c r="BC170" i="27"/>
  <c r="BC173" i="27" s="1"/>
  <c r="BC145" i="27"/>
  <c r="BC172" i="27" s="1"/>
  <c r="AU111" i="27"/>
  <c r="AU182" i="27"/>
  <c r="AU50" i="27"/>
  <c r="AU179" i="27"/>
  <c r="AU51" i="27"/>
  <c r="AU54" i="27" s="1"/>
  <c r="AU41" i="27"/>
  <c r="AU176" i="27"/>
  <c r="AU25" i="27"/>
  <c r="AZ171" i="27"/>
  <c r="AZ174" i="27" s="1"/>
  <c r="AZ183" i="27"/>
  <c r="AZ180" i="27"/>
  <c r="AZ52" i="27"/>
  <c r="AZ55" i="27" s="1"/>
  <c r="AZ177" i="27"/>
  <c r="AS182" i="27"/>
  <c r="AS50" i="27"/>
  <c r="AS183" i="27"/>
  <c r="AT182" i="27"/>
  <c r="AT50" i="27"/>
  <c r="AT184" i="27" s="1"/>
  <c r="AT183" i="27"/>
  <c r="BE179" i="27"/>
  <c r="BE51" i="27"/>
  <c r="BE41" i="27"/>
  <c r="BE180" i="27"/>
  <c r="BE52" i="27"/>
  <c r="BE55" i="27" s="1"/>
  <c r="BF179" i="27"/>
  <c r="BF51" i="27"/>
  <c r="BF54" i="27" s="1"/>
  <c r="BF41" i="27"/>
  <c r="BF180" i="27"/>
  <c r="BF52" i="27"/>
  <c r="BF55" i="27" s="1"/>
  <c r="BA176" i="27"/>
  <c r="BA25" i="27"/>
  <c r="BA177" i="27"/>
  <c r="BB176" i="27"/>
  <c r="BB25" i="27"/>
  <c r="BB177" i="27"/>
  <c r="BG171" i="27"/>
  <c r="BG174" i="27" s="1"/>
  <c r="BG214" i="27" s="1"/>
  <c r="AW171" i="27"/>
  <c r="AW174" i="27" s="1"/>
  <c r="BF111" i="27"/>
  <c r="BC182" i="27"/>
  <c r="BC50" i="27"/>
  <c r="BC184" i="27" s="1"/>
  <c r="AR179" i="27"/>
  <c r="AR51" i="27"/>
  <c r="AR54" i="27" s="1"/>
  <c r="AR41" i="27"/>
  <c r="BA179" i="27"/>
  <c r="BA51" i="27"/>
  <c r="BA54" i="27" s="1"/>
  <c r="BA41" i="27"/>
  <c r="BB180" i="27"/>
  <c r="BB52" i="27"/>
  <c r="BB55" i="27" s="1"/>
  <c r="AW177" i="27"/>
  <c r="X169" i="27"/>
  <c r="J25" i="27"/>
  <c r="Z25" i="27"/>
  <c r="AL203" i="27"/>
  <c r="AR211" i="27"/>
  <c r="AU211" i="27"/>
  <c r="BF169" i="27"/>
  <c r="AV169" i="27"/>
  <c r="AV170" i="27"/>
  <c r="AV173" i="27" s="1"/>
  <c r="AV145" i="27"/>
  <c r="AV111" i="27"/>
  <c r="AV182" i="27"/>
  <c r="AV50" i="27"/>
  <c r="AV179" i="27"/>
  <c r="AV51" i="27"/>
  <c r="AV54" i="27" s="1"/>
  <c r="AV41" i="27"/>
  <c r="AV176" i="27"/>
  <c r="AV25" i="27"/>
  <c r="BE170" i="27"/>
  <c r="BE173" i="27" s="1"/>
  <c r="BE145" i="27"/>
  <c r="BE172" i="27" s="1"/>
  <c r="BE171" i="27"/>
  <c r="BE174" i="27" s="1"/>
  <c r="BF145" i="27"/>
  <c r="BF170" i="27"/>
  <c r="BF173" i="27" s="1"/>
  <c r="BF171" i="27"/>
  <c r="BF174" i="27" s="1"/>
  <c r="AW111" i="27"/>
  <c r="AX111" i="27"/>
  <c r="AX174" i="27"/>
  <c r="AU170" i="27"/>
  <c r="AU173" i="27" s="1"/>
  <c r="AU145" i="27"/>
  <c r="BC180" i="27"/>
  <c r="BC186" i="27" s="1"/>
  <c r="BC52" i="27"/>
  <c r="BC55" i="27" s="1"/>
  <c r="BC177" i="27"/>
  <c r="AR174" i="27"/>
  <c r="AR180" i="27"/>
  <c r="AR186" i="27" s="1"/>
  <c r="AR52" i="27"/>
  <c r="AR55" i="27" s="1"/>
  <c r="AR177" i="27"/>
  <c r="AW182" i="27"/>
  <c r="AW50" i="27"/>
  <c r="AW184" i="27" s="1"/>
  <c r="AW183" i="27"/>
  <c r="AX182" i="27"/>
  <c r="AX50" i="27"/>
  <c r="AX184" i="27" s="1"/>
  <c r="AX183" i="27"/>
  <c r="AS179" i="27"/>
  <c r="AS51" i="27"/>
  <c r="AS54" i="27" s="1"/>
  <c r="AS41" i="27"/>
  <c r="AS180" i="27"/>
  <c r="AS52" i="27"/>
  <c r="AS55" i="27" s="1"/>
  <c r="AT51" i="27"/>
  <c r="AT54" i="27" s="1"/>
  <c r="AT41" i="27"/>
  <c r="AT179" i="27"/>
  <c r="AT185" i="27" s="1"/>
  <c r="AT180" i="27"/>
  <c r="AT52" i="27"/>
  <c r="AT55" i="27" s="1"/>
  <c r="BE176" i="27"/>
  <c r="BE54" i="27"/>
  <c r="BE25" i="27"/>
  <c r="BE177" i="27"/>
  <c r="BF25" i="27"/>
  <c r="BF176" i="27"/>
  <c r="BF177" i="27"/>
  <c r="AV180" i="27"/>
  <c r="AV52" i="27"/>
  <c r="AV55" i="27" s="1"/>
  <c r="AW170" i="27"/>
  <c r="AW173" i="27" s="1"/>
  <c r="AW145" i="27"/>
  <c r="AW172" i="27" s="1"/>
  <c r="BC179" i="27"/>
  <c r="BC51" i="27"/>
  <c r="BC54" i="27" s="1"/>
  <c r="BC41" i="27"/>
  <c r="AR145" i="27"/>
  <c r="AR170" i="27"/>
  <c r="AR173" i="27" s="1"/>
  <c r="AR182" i="27"/>
  <c r="AR50" i="27"/>
  <c r="AR184" i="27" s="1"/>
  <c r="BE182" i="27"/>
  <c r="BE50" i="27"/>
  <c r="BE184" i="27" s="1"/>
  <c r="BB179" i="27"/>
  <c r="BB51" i="27"/>
  <c r="BB54" i="27" s="1"/>
  <c r="BB41" i="27"/>
  <c r="AX25" i="27"/>
  <c r="AX176" i="27"/>
  <c r="AY171" i="27"/>
  <c r="AY174" i="27" s="1"/>
  <c r="P211" i="27"/>
  <c r="AH170" i="27"/>
  <c r="AP183" i="27"/>
  <c r="AP186" i="27" s="1"/>
  <c r="AH169" i="27"/>
  <c r="AH172" i="27" s="1"/>
  <c r="AP169" i="27"/>
  <c r="AO180" i="27"/>
  <c r="BB169" i="27"/>
  <c r="AZ211" i="27"/>
  <c r="BC211" i="27"/>
  <c r="BD174" i="27"/>
  <c r="BD180" i="27"/>
  <c r="BD186" i="27" s="1"/>
  <c r="BD52" i="27"/>
  <c r="BD55" i="27" s="1"/>
  <c r="BD177" i="27"/>
  <c r="AS170" i="27"/>
  <c r="AS173" i="27" s="1"/>
  <c r="AS145" i="27"/>
  <c r="AS171" i="27"/>
  <c r="AS174" i="27" s="1"/>
  <c r="AT145" i="27"/>
  <c r="AT172" i="27" s="1"/>
  <c r="AT170" i="27"/>
  <c r="AT173" i="27" s="1"/>
  <c r="BA173" i="27"/>
  <c r="BA111" i="27"/>
  <c r="BA174" i="27"/>
  <c r="BB111" i="27"/>
  <c r="AU169" i="27"/>
  <c r="AU183" i="27"/>
  <c r="AU180" i="27"/>
  <c r="AU52" i="27"/>
  <c r="AU55" i="27" s="1"/>
  <c r="AU177" i="27"/>
  <c r="BD211" i="27"/>
  <c r="AY203" i="27"/>
  <c r="BG203" i="27"/>
  <c r="BG170" i="27"/>
  <c r="BG173" i="27" s="1"/>
  <c r="AZ169" i="27"/>
  <c r="AZ170" i="27"/>
  <c r="AZ173" i="27" s="1"/>
  <c r="AZ145" i="27"/>
  <c r="AZ111" i="27"/>
  <c r="AZ182" i="27"/>
  <c r="AZ50" i="27"/>
  <c r="AZ179" i="27"/>
  <c r="AZ51" i="27"/>
  <c r="AZ54" i="27" s="1"/>
  <c r="AZ41" i="27"/>
  <c r="AZ176" i="27"/>
  <c r="AZ25" i="27"/>
  <c r="BA182" i="27"/>
  <c r="BA50" i="27"/>
  <c r="BA183" i="27"/>
  <c r="BB182" i="27"/>
  <c r="BB50" i="27"/>
  <c r="BB183" i="27"/>
  <c r="AW179" i="27"/>
  <c r="AW51" i="27"/>
  <c r="AW54" i="27" s="1"/>
  <c r="AW41" i="27"/>
  <c r="AW180" i="27"/>
  <c r="AW52" i="27"/>
  <c r="AW55" i="27" s="1"/>
  <c r="AX51" i="27"/>
  <c r="AX54" i="27" s="1"/>
  <c r="AX41" i="27"/>
  <c r="AX179" i="27"/>
  <c r="AX180" i="27"/>
  <c r="AX52" i="27"/>
  <c r="AX55" i="27" s="1"/>
  <c r="AS176" i="27"/>
  <c r="AS25" i="27"/>
  <c r="AS177" i="27"/>
  <c r="AT25" i="27"/>
  <c r="AT176" i="27"/>
  <c r="AT177" i="27"/>
  <c r="AQ50" i="27"/>
  <c r="AQ184" i="27" s="1"/>
  <c r="AQ182" i="27"/>
  <c r="AJ170" i="27"/>
  <c r="AJ173" i="27" s="1"/>
  <c r="AJ145" i="27"/>
  <c r="AJ111" i="27"/>
  <c r="AK177" i="27"/>
  <c r="AN176" i="27"/>
  <c r="AN25" i="27"/>
  <c r="AP176" i="27"/>
  <c r="AP25" i="27"/>
  <c r="AO182" i="27"/>
  <c r="AO50" i="27"/>
  <c r="AO184" i="27" s="1"/>
  <c r="AN182" i="27"/>
  <c r="AN50" i="27"/>
  <c r="AJ52" i="27"/>
  <c r="AJ55" i="27" s="1"/>
  <c r="AM211" i="27"/>
  <c r="AM111" i="27"/>
  <c r="AM179" i="27"/>
  <c r="AM51" i="27"/>
  <c r="AM54" i="27" s="1"/>
  <c r="AM41" i="27"/>
  <c r="AN170" i="27"/>
  <c r="AN173" i="27" s="1"/>
  <c r="AN145" i="27"/>
  <c r="AO111" i="27"/>
  <c r="AK182" i="27"/>
  <c r="AK50" i="27"/>
  <c r="AO176" i="27"/>
  <c r="AO25" i="27"/>
  <c r="AJ182" i="27"/>
  <c r="AJ50" i="27"/>
  <c r="AL183" i="27"/>
  <c r="AL176" i="27"/>
  <c r="AL25" i="27"/>
  <c r="AQ171" i="27"/>
  <c r="AN180" i="27"/>
  <c r="AN52" i="27"/>
  <c r="AN55" i="27" s="1"/>
  <c r="AP52" i="27"/>
  <c r="AP55" i="27" s="1"/>
  <c r="AH180" i="27"/>
  <c r="AM171" i="27"/>
  <c r="AM174" i="27" s="1"/>
  <c r="AQ183" i="27"/>
  <c r="AQ52" i="27"/>
  <c r="AQ55" i="27" s="1"/>
  <c r="AQ180" i="27"/>
  <c r="AQ177" i="27"/>
  <c r="AJ174" i="27"/>
  <c r="AK174" i="27"/>
  <c r="AK180" i="27"/>
  <c r="AK52" i="27"/>
  <c r="AK55" i="27" s="1"/>
  <c r="AJ179" i="27"/>
  <c r="AJ51" i="27"/>
  <c r="AJ54" i="27" s="1"/>
  <c r="AJ41" i="27"/>
  <c r="AN203" i="27"/>
  <c r="AO203" i="27"/>
  <c r="AL211" i="27"/>
  <c r="AL170" i="27"/>
  <c r="AL173" i="27" s="1"/>
  <c r="AL145" i="27"/>
  <c r="AP50" i="27"/>
  <c r="AP182" i="27"/>
  <c r="AL179" i="27"/>
  <c r="AL51" i="27"/>
  <c r="AL54" i="27" s="1"/>
  <c r="AL41" i="27"/>
  <c r="AH183" i="27"/>
  <c r="AQ174" i="27"/>
  <c r="AK176" i="27"/>
  <c r="AK25" i="27"/>
  <c r="AP211" i="27"/>
  <c r="AN179" i="27"/>
  <c r="AN51" i="27"/>
  <c r="AN54" i="27" s="1"/>
  <c r="AN41" i="27"/>
  <c r="AN211" i="27"/>
  <c r="AO211" i="27"/>
  <c r="AQ111" i="27"/>
  <c r="AP177" i="27"/>
  <c r="AQ51" i="27"/>
  <c r="AQ54" i="27" s="1"/>
  <c r="AQ41" i="27"/>
  <c r="AQ179" i="27"/>
  <c r="AQ25" i="27"/>
  <c r="AQ176" i="27"/>
  <c r="AK170" i="27"/>
  <c r="AK173" i="27" s="1"/>
  <c r="AK145" i="27"/>
  <c r="AK111" i="27"/>
  <c r="AL180" i="27"/>
  <c r="AL52" i="27"/>
  <c r="AL55" i="27" s="1"/>
  <c r="AL214" i="27" s="1"/>
  <c r="AJ176" i="27"/>
  <c r="AJ25" i="27"/>
  <c r="AQ172" i="27"/>
  <c r="AM169" i="27"/>
  <c r="AM182" i="27"/>
  <c r="AM50" i="27"/>
  <c r="AM176" i="27"/>
  <c r="AM25" i="27"/>
  <c r="AO170" i="27"/>
  <c r="AO173" i="27" s="1"/>
  <c r="AO145" i="27"/>
  <c r="AO172" i="27" s="1"/>
  <c r="AN111" i="27"/>
  <c r="AL169" i="27"/>
  <c r="AP179" i="27"/>
  <c r="AP51" i="27"/>
  <c r="AP54" i="27" s="1"/>
  <c r="AP41" i="27"/>
  <c r="AO179" i="27"/>
  <c r="AO51" i="27"/>
  <c r="AO54" i="27" s="1"/>
  <c r="AO41" i="27"/>
  <c r="AP170" i="27"/>
  <c r="AP173" i="27" s="1"/>
  <c r="AP145" i="27"/>
  <c r="AQ170" i="27"/>
  <c r="AQ173" i="27" s="1"/>
  <c r="T211" i="27"/>
  <c r="Y211" i="27"/>
  <c r="R203" i="27"/>
  <c r="T177" i="27"/>
  <c r="AH55" i="27"/>
  <c r="AM203" i="27"/>
  <c r="AM170" i="27"/>
  <c r="AM173" i="27" s="1"/>
  <c r="AM145" i="27"/>
  <c r="AM183" i="27"/>
  <c r="AM180" i="27"/>
  <c r="AM52" i="27"/>
  <c r="AM55" i="27" s="1"/>
  <c r="AM177" i="27"/>
  <c r="AN174" i="27"/>
  <c r="AO174" i="27"/>
  <c r="AQ203" i="27"/>
  <c r="AK179" i="27"/>
  <c r="AK41" i="27"/>
  <c r="AK51" i="27"/>
  <c r="AK54" i="27" s="1"/>
  <c r="AP171" i="27"/>
  <c r="AP174" i="27" s="1"/>
  <c r="AJ177" i="27"/>
  <c r="AL111" i="27"/>
  <c r="AL182" i="27"/>
  <c r="AL50" i="27"/>
  <c r="AL184" i="27" s="1"/>
  <c r="AL177" i="27"/>
  <c r="AQ211" i="27"/>
  <c r="AO183" i="27"/>
  <c r="AP203" i="27"/>
  <c r="AN183" i="27"/>
  <c r="AN177" i="27"/>
  <c r="AP111" i="27"/>
  <c r="AO177" i="27"/>
  <c r="AH51" i="27"/>
  <c r="AH41" i="27"/>
  <c r="AH179" i="27"/>
  <c r="AB179" i="27"/>
  <c r="AB51" i="27"/>
  <c r="AB41" i="27"/>
  <c r="AI111" i="27"/>
  <c r="AC179" i="27"/>
  <c r="AC51" i="27"/>
  <c r="AC54" i="27" s="1"/>
  <c r="AC41" i="27"/>
  <c r="AF176" i="27"/>
  <c r="AF25" i="27"/>
  <c r="AF111" i="27"/>
  <c r="AH50" i="27"/>
  <c r="AH182" i="27"/>
  <c r="AB176" i="27"/>
  <c r="AB54" i="27"/>
  <c r="AB25" i="27"/>
  <c r="AE176" i="27"/>
  <c r="AE25" i="27"/>
  <c r="AG180" i="27"/>
  <c r="AG52" i="27"/>
  <c r="AG55" i="27" s="1"/>
  <c r="AH174" i="27"/>
  <c r="AE174" i="27"/>
  <c r="AE214" i="27" s="1"/>
  <c r="T51" i="27"/>
  <c r="T54" i="27" s="1"/>
  <c r="AD174" i="27"/>
  <c r="AD182" i="27"/>
  <c r="AD50" i="27"/>
  <c r="AD177" i="27"/>
  <c r="AE170" i="27"/>
  <c r="AE173" i="27" s="1"/>
  <c r="AE145" i="27"/>
  <c r="AE172" i="27" s="1"/>
  <c r="AB170" i="27"/>
  <c r="AB173" i="27" s="1"/>
  <c r="AB145" i="27"/>
  <c r="AB172" i="27" s="1"/>
  <c r="AC170" i="27"/>
  <c r="AC173" i="27" s="1"/>
  <c r="AC145" i="27"/>
  <c r="AB183" i="27"/>
  <c r="AE183" i="27"/>
  <c r="AC183" i="27"/>
  <c r="AC180" i="27"/>
  <c r="AC52" i="27"/>
  <c r="AC55" i="27" s="1"/>
  <c r="AC177" i="27"/>
  <c r="AH173" i="27"/>
  <c r="AH111" i="27"/>
  <c r="AF179" i="27"/>
  <c r="AF51" i="27"/>
  <c r="AF54" i="27" s="1"/>
  <c r="AF41" i="27"/>
  <c r="AE203" i="27"/>
  <c r="AB203" i="27"/>
  <c r="AC203" i="27"/>
  <c r="AI183" i="27"/>
  <c r="AI177" i="27"/>
  <c r="AI174" i="27"/>
  <c r="AF180" i="27"/>
  <c r="AE180" i="27"/>
  <c r="AD183" i="27"/>
  <c r="AD176" i="27"/>
  <c r="AD25" i="27"/>
  <c r="AE179" i="27"/>
  <c r="AE41" i="27"/>
  <c r="AE51" i="27"/>
  <c r="AE54" i="27" s="1"/>
  <c r="AC182" i="27"/>
  <c r="AC50" i="27"/>
  <c r="AC176" i="27"/>
  <c r="AC25" i="27"/>
  <c r="AF182" i="27"/>
  <c r="AF50" i="27"/>
  <c r="AI180" i="27"/>
  <c r="AI52" i="27"/>
  <c r="AI55" i="27" s="1"/>
  <c r="AG111" i="27"/>
  <c r="AD170" i="27"/>
  <c r="AD145" i="27"/>
  <c r="AD51" i="27"/>
  <c r="AD54" i="27" s="1"/>
  <c r="AD41" i="27"/>
  <c r="AD179" i="27"/>
  <c r="AE111" i="27"/>
  <c r="AG177" i="27"/>
  <c r="AB180" i="27"/>
  <c r="AB52" i="27"/>
  <c r="AB55" i="27" s="1"/>
  <c r="AI179" i="27"/>
  <c r="AI51" i="27"/>
  <c r="AI54" i="27" s="1"/>
  <c r="AI41" i="27"/>
  <c r="AD169" i="27"/>
  <c r="X211" i="27"/>
  <c r="Q211" i="27"/>
  <c r="G203" i="27"/>
  <c r="Z176" i="27"/>
  <c r="X179" i="27"/>
  <c r="E190" i="27"/>
  <c r="X51" i="27"/>
  <c r="X54" i="27" s="1"/>
  <c r="AD173" i="27"/>
  <c r="AD111" i="27"/>
  <c r="AD180" i="27"/>
  <c r="AD52" i="27"/>
  <c r="AD55" i="27" s="1"/>
  <c r="AH25" i="27"/>
  <c r="AH54" i="27"/>
  <c r="AH176" i="27"/>
  <c r="AI170" i="27"/>
  <c r="AI173" i="27" s="1"/>
  <c r="AI145" i="27"/>
  <c r="AI172" i="27" s="1"/>
  <c r="AF170" i="27"/>
  <c r="AF173" i="27" s="1"/>
  <c r="AF145" i="27"/>
  <c r="AG170" i="27"/>
  <c r="AG173" i="27" s="1"/>
  <c r="AG145" i="27"/>
  <c r="AG172" i="27" s="1"/>
  <c r="AB182" i="27"/>
  <c r="AB50" i="27"/>
  <c r="AB184" i="27" s="1"/>
  <c r="AE182" i="27"/>
  <c r="AE50" i="27"/>
  <c r="AG182" i="27"/>
  <c r="AG50" i="27"/>
  <c r="AG184" i="27" s="1"/>
  <c r="AG179" i="27"/>
  <c r="AG51" i="27"/>
  <c r="AG54" i="27" s="1"/>
  <c r="AG41" i="27"/>
  <c r="AG176" i="27"/>
  <c r="AG25" i="27"/>
  <c r="AE211" i="27"/>
  <c r="AB211" i="27"/>
  <c r="AC211" i="27"/>
  <c r="AF183" i="27"/>
  <c r="AF177" i="27"/>
  <c r="AF55" i="27"/>
  <c r="AI203" i="27"/>
  <c r="AF203" i="27"/>
  <c r="AG203" i="27"/>
  <c r="AI182" i="27"/>
  <c r="AI50" i="27"/>
  <c r="AI184" i="27" s="1"/>
  <c r="AI176" i="27"/>
  <c r="AI25" i="27"/>
  <c r="AB111" i="27"/>
  <c r="AC111" i="27"/>
  <c r="AE177" i="27"/>
  <c r="X171" i="27"/>
  <c r="X174" i="27" s="1"/>
  <c r="P176" i="27"/>
  <c r="O180" i="27"/>
  <c r="G169" i="27"/>
  <c r="U211" i="27"/>
  <c r="Z203" i="27"/>
  <c r="P169" i="27"/>
  <c r="V203" i="27"/>
  <c r="Q171" i="27"/>
  <c r="Q174" i="27" s="1"/>
  <c r="O52" i="27"/>
  <c r="O55" i="27" s="1"/>
  <c r="E216" i="27"/>
  <c r="W52" i="27"/>
  <c r="X203" i="27"/>
  <c r="U25" i="27"/>
  <c r="T203" i="27"/>
  <c r="D216" i="27"/>
  <c r="T176" i="27"/>
  <c r="Q183" i="27"/>
  <c r="P170" i="27"/>
  <c r="P173" i="27" s="1"/>
  <c r="AA171" i="27"/>
  <c r="AA174" i="27" s="1"/>
  <c r="W211" i="27"/>
  <c r="G211" i="27"/>
  <c r="R211" i="27"/>
  <c r="W203" i="27"/>
  <c r="O143" i="27"/>
  <c r="O179" i="27" s="1"/>
  <c r="V171" i="27"/>
  <c r="V174" i="27" s="1"/>
  <c r="AA177" i="27"/>
  <c r="X183" i="27"/>
  <c r="I25" i="27"/>
  <c r="BM25" i="27" s="1"/>
  <c r="AA179" i="27"/>
  <c r="AA51" i="27"/>
  <c r="AA54" i="27" s="1"/>
  <c r="AA41" i="27"/>
  <c r="W169" i="27"/>
  <c r="U111" i="27"/>
  <c r="U179" i="27"/>
  <c r="U41" i="27"/>
  <c r="U51" i="27"/>
  <c r="U54" i="27" s="1"/>
  <c r="K25" i="27"/>
  <c r="BL23" i="27"/>
  <c r="U177" i="27"/>
  <c r="AA182" i="27"/>
  <c r="AA50" i="27"/>
  <c r="P182" i="27"/>
  <c r="P50" i="27"/>
  <c r="Z111" i="27"/>
  <c r="Z180" i="27"/>
  <c r="Z52" i="27"/>
  <c r="Z55" i="27" s="1"/>
  <c r="J52" i="27"/>
  <c r="BK52" i="27" s="1"/>
  <c r="BK40" i="27"/>
  <c r="W179" i="27"/>
  <c r="W51" i="27"/>
  <c r="W54" i="27" s="1"/>
  <c r="W41" i="27"/>
  <c r="G179" i="27"/>
  <c r="G51" i="27"/>
  <c r="G54" i="27" s="1"/>
  <c r="G41" i="27"/>
  <c r="AA169" i="27"/>
  <c r="W171" i="27"/>
  <c r="W174" i="27" s="1"/>
  <c r="Y170" i="27"/>
  <c r="Y173" i="27" s="1"/>
  <c r="Y145" i="27"/>
  <c r="R170" i="27"/>
  <c r="R173" i="27" s="1"/>
  <c r="R145" i="27"/>
  <c r="U171" i="27"/>
  <c r="U174" i="27" s="1"/>
  <c r="G170" i="27"/>
  <c r="G173" i="27" s="1"/>
  <c r="G145" i="27"/>
  <c r="W170" i="27"/>
  <c r="W173" i="27" s="1"/>
  <c r="W145" i="27"/>
  <c r="W172" i="27" s="1"/>
  <c r="Z171" i="27"/>
  <c r="Z174" i="27" s="1"/>
  <c r="X111" i="27"/>
  <c r="Y111" i="27"/>
  <c r="M52" i="27"/>
  <c r="M55" i="27" s="1"/>
  <c r="Z179" i="27"/>
  <c r="Z41" i="27"/>
  <c r="Z51" i="27"/>
  <c r="Z54" i="27" s="1"/>
  <c r="T180" i="27"/>
  <c r="T52" i="27"/>
  <c r="T55" i="27" s="1"/>
  <c r="Q179" i="27"/>
  <c r="Q41" i="27"/>
  <c r="Q51" i="27"/>
  <c r="Q54" i="27" s="1"/>
  <c r="U183" i="27"/>
  <c r="T41" i="27"/>
  <c r="Y177" i="27"/>
  <c r="P51" i="27"/>
  <c r="P54" i="27" s="1"/>
  <c r="W177" i="27"/>
  <c r="W55" i="27"/>
  <c r="M25" i="27"/>
  <c r="O176" i="27"/>
  <c r="O25" i="27"/>
  <c r="R177" i="27"/>
  <c r="W180" i="27"/>
  <c r="U176" i="27"/>
  <c r="BK25" i="27"/>
  <c r="P177" i="27"/>
  <c r="V176" i="27"/>
  <c r="V25" i="27"/>
  <c r="Y183" i="27"/>
  <c r="O50" i="27"/>
  <c r="R183" i="27"/>
  <c r="T182" i="27"/>
  <c r="T50" i="27"/>
  <c r="G183" i="27"/>
  <c r="W183" i="27"/>
  <c r="BM48" i="27"/>
  <c r="I50" i="27"/>
  <c r="Y182" i="27"/>
  <c r="Y50" i="27"/>
  <c r="G52" i="27"/>
  <c r="G55" i="27" s="1"/>
  <c r="N52" i="27"/>
  <c r="N55" i="27" s="1"/>
  <c r="Q180" i="27"/>
  <c r="Q52" i="27"/>
  <c r="Q55" i="27" s="1"/>
  <c r="V111" i="27"/>
  <c r="X180" i="27"/>
  <c r="X52" i="27"/>
  <c r="X55" i="27" s="1"/>
  <c r="G177" i="27"/>
  <c r="AA176" i="27"/>
  <c r="AA25" i="27"/>
  <c r="X177" i="27"/>
  <c r="BL48" i="27"/>
  <c r="K50" i="27"/>
  <c r="O211" i="27"/>
  <c r="Z211" i="27"/>
  <c r="Q203" i="27"/>
  <c r="AA203" i="27"/>
  <c r="R111" i="27"/>
  <c r="V180" i="27"/>
  <c r="V52" i="27"/>
  <c r="V55" i="27" s="1"/>
  <c r="Z169" i="27"/>
  <c r="O167" i="27"/>
  <c r="O169" i="27" s="1"/>
  <c r="G171" i="27"/>
  <c r="G174" i="27" s="1"/>
  <c r="P171" i="27"/>
  <c r="P174" i="27" s="1"/>
  <c r="V170" i="27"/>
  <c r="V173" i="27" s="1"/>
  <c r="V145" i="27"/>
  <c r="V172" i="27" s="1"/>
  <c r="Y171" i="27"/>
  <c r="Y174" i="27" s="1"/>
  <c r="AA170" i="27"/>
  <c r="AA173" i="27" s="1"/>
  <c r="AA145" i="27"/>
  <c r="P111" i="27"/>
  <c r="G111" i="27"/>
  <c r="W111" i="27"/>
  <c r="Y180" i="27"/>
  <c r="Y52" i="27"/>
  <c r="Y55" i="27" s="1"/>
  <c r="BM40" i="27"/>
  <c r="I52" i="27"/>
  <c r="V179" i="27"/>
  <c r="V41" i="27"/>
  <c r="V51" i="27"/>
  <c r="V54" i="27" s="1"/>
  <c r="T170" i="27"/>
  <c r="T173" i="27" s="1"/>
  <c r="T145" i="27"/>
  <c r="T172" i="27" s="1"/>
  <c r="P180" i="27"/>
  <c r="P52" i="27"/>
  <c r="P55" i="27" s="1"/>
  <c r="V182" i="27"/>
  <c r="V50" i="27"/>
  <c r="V184" i="27" s="1"/>
  <c r="R182" i="27"/>
  <c r="R50" i="27"/>
  <c r="Q177" i="27"/>
  <c r="H25" i="27"/>
  <c r="S25" i="27"/>
  <c r="V177" i="27"/>
  <c r="BM49" i="27"/>
  <c r="X41" i="27"/>
  <c r="P25" i="27"/>
  <c r="T111" i="27"/>
  <c r="AA180" i="27"/>
  <c r="BL24" i="27"/>
  <c r="Q176" i="27"/>
  <c r="Q25" i="27"/>
  <c r="Z182" i="27"/>
  <c r="Z50" i="27"/>
  <c r="S50" i="27"/>
  <c r="V183" i="27"/>
  <c r="H50" i="27"/>
  <c r="X182" i="27"/>
  <c r="X185" i="27" s="1"/>
  <c r="X50" i="27"/>
  <c r="BL49" i="27"/>
  <c r="AA183" i="27"/>
  <c r="M50" i="27"/>
  <c r="P183" i="27"/>
  <c r="G180" i="27"/>
  <c r="U170" i="27"/>
  <c r="U173" i="27" s="1"/>
  <c r="U145" i="27"/>
  <c r="O111" i="27"/>
  <c r="H52" i="27"/>
  <c r="H55" i="27" s="1"/>
  <c r="R176" i="27"/>
  <c r="R25" i="27"/>
  <c r="U182" i="27"/>
  <c r="U50" i="27"/>
  <c r="AA211" i="27"/>
  <c r="V211" i="27"/>
  <c r="P203" i="27"/>
  <c r="U203" i="27"/>
  <c r="R180" i="27"/>
  <c r="R52" i="27"/>
  <c r="R55" i="27" s="1"/>
  <c r="O51" i="27"/>
  <c r="O54" i="27" s="1"/>
  <c r="O41" i="27"/>
  <c r="U169" i="27"/>
  <c r="X170" i="27"/>
  <c r="X173" i="27" s="1"/>
  <c r="X145" i="27"/>
  <c r="Q170" i="27"/>
  <c r="Q173" i="27" s="1"/>
  <c r="Q145" i="27"/>
  <c r="Q172" i="27" s="1"/>
  <c r="T171" i="27"/>
  <c r="T174" i="27" s="1"/>
  <c r="Z170" i="27"/>
  <c r="Z173" i="27" s="1"/>
  <c r="Z145" i="27"/>
  <c r="O145" i="27"/>
  <c r="R171" i="27"/>
  <c r="R174" i="27" s="1"/>
  <c r="AA111" i="27"/>
  <c r="Q111" i="27"/>
  <c r="U180" i="27"/>
  <c r="U52" i="27"/>
  <c r="U55" i="27" s="1"/>
  <c r="R179" i="27"/>
  <c r="R41" i="27"/>
  <c r="R51" i="27"/>
  <c r="R54" i="27" s="1"/>
  <c r="O171" i="27"/>
  <c r="O174" i="27" s="1"/>
  <c r="L52" i="27"/>
  <c r="Y179" i="27"/>
  <c r="Y185" i="27" s="1"/>
  <c r="Y41" i="27"/>
  <c r="Y51" i="27"/>
  <c r="Y54" i="27" s="1"/>
  <c r="S52" i="27"/>
  <c r="S55" i="27" s="1"/>
  <c r="T179" i="27"/>
  <c r="Y176" i="27"/>
  <c r="N25" i="27"/>
  <c r="X176" i="27"/>
  <c r="X25" i="27"/>
  <c r="G176" i="27"/>
  <c r="G25" i="27"/>
  <c r="W176" i="27"/>
  <c r="W25" i="27"/>
  <c r="BK24" i="27"/>
  <c r="Z177" i="27"/>
  <c r="BK48" i="27"/>
  <c r="J50" i="27"/>
  <c r="P145" i="27"/>
  <c r="P172" i="27" s="1"/>
  <c r="N50" i="27"/>
  <c r="BL40" i="27"/>
  <c r="L25" i="27"/>
  <c r="G182" i="27"/>
  <c r="G50" i="27"/>
  <c r="W182" i="27"/>
  <c r="W50" i="27"/>
  <c r="BK49" i="27"/>
  <c r="Z183" i="27"/>
  <c r="L50" i="27"/>
  <c r="O183" i="27"/>
  <c r="Q182" i="27"/>
  <c r="Q50" i="27"/>
  <c r="Q184" i="27" s="1"/>
  <c r="T183" i="27"/>
  <c r="O177" i="27"/>
  <c r="U43" i="26"/>
  <c r="AK32" i="26"/>
  <c r="F37" i="26"/>
  <c r="F34" i="26"/>
  <c r="F35" i="26"/>
  <c r="F33" i="26"/>
  <c r="N36" i="26"/>
  <c r="N37" i="26"/>
  <c r="N38" i="26"/>
  <c r="N34" i="26"/>
  <c r="K35" i="26"/>
  <c r="K33" i="26"/>
  <c r="K36" i="26"/>
  <c r="K37" i="26"/>
  <c r="Q37" i="26"/>
  <c r="Q34" i="26"/>
  <c r="Q35" i="26"/>
  <c r="Q33" i="26"/>
  <c r="N33" i="26"/>
  <c r="K34" i="26"/>
  <c r="C34" i="26"/>
  <c r="C37" i="26"/>
  <c r="R184" i="27" l="1"/>
  <c r="AN172" i="27"/>
  <c r="AN184" i="27"/>
  <c r="T184" i="27"/>
  <c r="AR172" i="27"/>
  <c r="R172" i="27"/>
  <c r="AE184" i="27"/>
  <c r="AD185" i="27"/>
  <c r="AD188" i="27" s="1"/>
  <c r="AW186" i="27"/>
  <c r="AW189" i="27" s="1"/>
  <c r="AS184" i="27"/>
  <c r="AJ186" i="27"/>
  <c r="AS172" i="27"/>
  <c r="AS175" i="27" s="1"/>
  <c r="P214" i="27"/>
  <c r="AT214" i="27"/>
  <c r="AN175" i="27"/>
  <c r="BC214" i="27"/>
  <c r="AY212" i="27"/>
  <c r="AV214" i="27"/>
  <c r="AY189" i="27"/>
  <c r="AW185" i="27"/>
  <c r="AW188" i="27" s="1"/>
  <c r="BG185" i="27"/>
  <c r="BG188" i="27" s="1"/>
  <c r="Q38" i="26"/>
  <c r="U186" i="27"/>
  <c r="U189" i="27" s="1"/>
  <c r="AB175" i="27"/>
  <c r="BC212" i="27"/>
  <c r="P184" i="27"/>
  <c r="AC184" i="27"/>
  <c r="AC172" i="27"/>
  <c r="AC175" i="27" s="1"/>
  <c r="BA184" i="27"/>
  <c r="BC185" i="27"/>
  <c r="BC188" i="27" s="1"/>
  <c r="AV186" i="27"/>
  <c r="AV189" i="27" s="1"/>
  <c r="AK186" i="27"/>
  <c r="AK189" i="27" s="1"/>
  <c r="AJ184" i="27"/>
  <c r="AY184" i="27"/>
  <c r="AY187" i="27" s="1"/>
  <c r="BG184" i="27"/>
  <c r="AJ172" i="27"/>
  <c r="AJ175" i="27" s="1"/>
  <c r="AZ172" i="27"/>
  <c r="BF186" i="27"/>
  <c r="BF189" i="27" s="1"/>
  <c r="AY185" i="27"/>
  <c r="AY188" i="27" s="1"/>
  <c r="BA175" i="27"/>
  <c r="AR214" i="27"/>
  <c r="AQ186" i="27"/>
  <c r="AQ189" i="27" s="1"/>
  <c r="BG212" i="27"/>
  <c r="AT186" i="27"/>
  <c r="AT189" i="27" s="1"/>
  <c r="AH214" i="27"/>
  <c r="AO186" i="27"/>
  <c r="AO189" i="27" s="1"/>
  <c r="AY214" i="27"/>
  <c r="AR189" i="27"/>
  <c r="AN185" i="27"/>
  <c r="AZ184" i="27"/>
  <c r="BA212" i="27"/>
  <c r="AR185" i="27"/>
  <c r="BE186" i="27"/>
  <c r="BE189" i="27" s="1"/>
  <c r="AZ186" i="27"/>
  <c r="AZ189" i="27" s="1"/>
  <c r="P185" i="27"/>
  <c r="P188" i="27" s="1"/>
  <c r="BD214" i="27"/>
  <c r="AU186" i="27"/>
  <c r="AU189" i="27" s="1"/>
  <c r="AU212" i="27"/>
  <c r="AT175" i="27"/>
  <c r="AY178" i="27"/>
  <c r="R186" i="27"/>
  <c r="R189" i="27" s="1"/>
  <c r="O170" i="27"/>
  <c r="O173" i="27" s="1"/>
  <c r="O212" i="27" s="1"/>
  <c r="BL52" i="27"/>
  <c r="BE185" i="27"/>
  <c r="BE188" i="27" s="1"/>
  <c r="P53" i="27"/>
  <c r="P56" i="27" s="1"/>
  <c r="Y172" i="27"/>
  <c r="Y175" i="27" s="1"/>
  <c r="AH184" i="27"/>
  <c r="AM172" i="27"/>
  <c r="AM175" i="27" s="1"/>
  <c r="AL186" i="27"/>
  <c r="AL189" i="27" s="1"/>
  <c r="AK184" i="27"/>
  <c r="AW214" i="27"/>
  <c r="BB212" i="27"/>
  <c r="BE214" i="27"/>
  <c r="BG53" i="27"/>
  <c r="BG56" i="27" s="1"/>
  <c r="BG216" i="27" s="1"/>
  <c r="BG181" i="27"/>
  <c r="Y184" i="27"/>
  <c r="AA214" i="27"/>
  <c r="AD214" i="27"/>
  <c r="AC214" i="27"/>
  <c r="AG186" i="27"/>
  <c r="AG189" i="27" s="1"/>
  <c r="AJ212" i="27"/>
  <c r="AQ214" i="27"/>
  <c r="AX185" i="27"/>
  <c r="AX188" i="27" s="1"/>
  <c r="BB185" i="27"/>
  <c r="BB188" i="27" s="1"/>
  <c r="AS186" i="27"/>
  <c r="AS189" i="27" s="1"/>
  <c r="BF172" i="27"/>
  <c r="BF175" i="27" s="1"/>
  <c r="AU184" i="27"/>
  <c r="BC175" i="27"/>
  <c r="AZ214" i="27"/>
  <c r="AF172" i="27"/>
  <c r="AF175" i="27" s="1"/>
  <c r="AF184" i="27"/>
  <c r="AO214" i="27"/>
  <c r="AK172" i="27"/>
  <c r="AK175" i="27" s="1"/>
  <c r="AN214" i="27"/>
  <c r="BB184" i="27"/>
  <c r="AW175" i="27"/>
  <c r="BA214" i="27"/>
  <c r="BD175" i="27"/>
  <c r="AY175" i="27"/>
  <c r="AY216" i="27" s="1"/>
  <c r="BF184" i="27"/>
  <c r="AR175" i="27"/>
  <c r="AV212" i="27"/>
  <c r="AR212" i="27"/>
  <c r="BD212" i="27"/>
  <c r="AI212" i="27"/>
  <c r="AS214" i="27"/>
  <c r="AX181" i="27"/>
  <c r="AX187" i="27" s="1"/>
  <c r="AX53" i="27"/>
  <c r="AX56" i="27" s="1"/>
  <c r="AW181" i="27"/>
  <c r="AW187" i="27" s="1"/>
  <c r="AW53" i="27"/>
  <c r="AW56" i="27" s="1"/>
  <c r="AZ181" i="27"/>
  <c r="AZ53" i="27"/>
  <c r="AZ56" i="27" s="1"/>
  <c r="AX212" i="27"/>
  <c r="BF212" i="27"/>
  <c r="BE212" i="27"/>
  <c r="AV178" i="27"/>
  <c r="BE181" i="27"/>
  <c r="BE187" i="27" s="1"/>
  <c r="BE53" i="27"/>
  <c r="BE56" i="27" s="1"/>
  <c r="AU178" i="27"/>
  <c r="BD178" i="27"/>
  <c r="AX214" i="27"/>
  <c r="AR178" i="27"/>
  <c r="X172" i="27"/>
  <c r="G186" i="27"/>
  <c r="G189" i="27" s="1"/>
  <c r="T175" i="27"/>
  <c r="Y186" i="27"/>
  <c r="Y189" i="27" s="1"/>
  <c r="G212" i="27"/>
  <c r="AD212" i="27"/>
  <c r="AH175" i="27"/>
  <c r="AC186" i="27"/>
  <c r="AC189" i="27" s="1"/>
  <c r="AP172" i="27"/>
  <c r="AO185" i="27"/>
  <c r="AO188" i="27" s="1"/>
  <c r="AQ185" i="27"/>
  <c r="AQ188" i="27" s="1"/>
  <c r="AQ175" i="27"/>
  <c r="AN212" i="27"/>
  <c r="AP184" i="27"/>
  <c r="AJ185" i="27"/>
  <c r="AJ188" i="27" s="1"/>
  <c r="AO175" i="27"/>
  <c r="AT188" i="27"/>
  <c r="AZ178" i="27"/>
  <c r="AZ175" i="27"/>
  <c r="BB181" i="27"/>
  <c r="BB53" i="27"/>
  <c r="BB56" i="27" s="1"/>
  <c r="BF214" i="27"/>
  <c r="AT181" i="27"/>
  <c r="AT187" i="27" s="1"/>
  <c r="AT53" i="27"/>
  <c r="AT56" i="27" s="1"/>
  <c r="AS181" i="27"/>
  <c r="AS187" i="27" s="1"/>
  <c r="AS53" i="27"/>
  <c r="AS56" i="27" s="1"/>
  <c r="AU172" i="27"/>
  <c r="AU175" i="27" s="1"/>
  <c r="AV185" i="27"/>
  <c r="AV188" i="27" s="1"/>
  <c r="BA185" i="27"/>
  <c r="BA188" i="27" s="1"/>
  <c r="BB178" i="27"/>
  <c r="BF185" i="27"/>
  <c r="BF188" i="27" s="1"/>
  <c r="AU185" i="27"/>
  <c r="AU188" i="27" s="1"/>
  <c r="BD185" i="27"/>
  <c r="BD188" i="27" s="1"/>
  <c r="AW178" i="27"/>
  <c r="AW190" i="27" s="1"/>
  <c r="BA186" i="27"/>
  <c r="BA189" i="27" s="1"/>
  <c r="BE175" i="27"/>
  <c r="AI214" i="27"/>
  <c r="AJ189" i="27"/>
  <c r="AK185" i="27"/>
  <c r="AK188" i="27" s="1"/>
  <c r="AQ212" i="27"/>
  <c r="AK214" i="27"/>
  <c r="AT178" i="27"/>
  <c r="AS178" i="27"/>
  <c r="AX186" i="27"/>
  <c r="AX189" i="27" s="1"/>
  <c r="AZ212" i="27"/>
  <c r="AZ185" i="27"/>
  <c r="AZ188" i="27" s="1"/>
  <c r="BD189" i="27"/>
  <c r="BC181" i="27"/>
  <c r="BC187" i="27" s="1"/>
  <c r="BC53" i="27"/>
  <c r="BC56" i="27" s="1"/>
  <c r="BC189" i="27"/>
  <c r="AX175" i="27"/>
  <c r="AV184" i="27"/>
  <c r="AV172" i="27"/>
  <c r="AV175" i="27" s="1"/>
  <c r="BB186" i="27"/>
  <c r="BB189" i="27" s="1"/>
  <c r="AR181" i="27"/>
  <c r="AR187" i="27" s="1"/>
  <c r="AR53" i="27"/>
  <c r="AR56" i="27" s="1"/>
  <c r="BA178" i="27"/>
  <c r="AW212" i="27"/>
  <c r="AR188" i="27"/>
  <c r="BC178" i="27"/>
  <c r="X184" i="27"/>
  <c r="AP212" i="27"/>
  <c r="AM212" i="27"/>
  <c r="AT212" i="27"/>
  <c r="AS212" i="27"/>
  <c r="AU214" i="27"/>
  <c r="AX178" i="27"/>
  <c r="BF178" i="27"/>
  <c r="BE178" i="27"/>
  <c r="AS185" i="27"/>
  <c r="AS188" i="27" s="1"/>
  <c r="AV181" i="27"/>
  <c r="AV53" i="27"/>
  <c r="AV56" i="27" s="1"/>
  <c r="BA181" i="27"/>
  <c r="BA53" i="27"/>
  <c r="BA56" i="27" s="1"/>
  <c r="BA216" i="27" s="1"/>
  <c r="BB214" i="27"/>
  <c r="BF181" i="27"/>
  <c r="BF53" i="27"/>
  <c r="BF56" i="27" s="1"/>
  <c r="AU181" i="27"/>
  <c r="AU187" i="27" s="1"/>
  <c r="AU53" i="27"/>
  <c r="AU56" i="27" s="1"/>
  <c r="BB172" i="27"/>
  <c r="BB175" i="27" s="1"/>
  <c r="BD181" i="27"/>
  <c r="BD187" i="27" s="1"/>
  <c r="BD53" i="27"/>
  <c r="BD56" i="27" s="1"/>
  <c r="AL212" i="27"/>
  <c r="AD172" i="27"/>
  <c r="AE212" i="27"/>
  <c r="AD184" i="27"/>
  <c r="AO181" i="27"/>
  <c r="AO187" i="27" s="1"/>
  <c r="AO53" i="27"/>
  <c r="AO56" i="27" s="1"/>
  <c r="AQ53" i="27"/>
  <c r="AQ56" i="27" s="1"/>
  <c r="AQ181" i="27"/>
  <c r="AQ187" i="27" s="1"/>
  <c r="AK178" i="27"/>
  <c r="AL181" i="27"/>
  <c r="AL187" i="27" s="1"/>
  <c r="AL53" i="27"/>
  <c r="AL56" i="27" s="1"/>
  <c r="AP214" i="27"/>
  <c r="AL178" i="27"/>
  <c r="AP178" i="27"/>
  <c r="AN188" i="27"/>
  <c r="G172" i="27"/>
  <c r="G175" i="27" s="1"/>
  <c r="AG212" i="27"/>
  <c r="AB186" i="27"/>
  <c r="AB189" i="27" s="1"/>
  <c r="AC212" i="27"/>
  <c r="AP175" i="27"/>
  <c r="AP185" i="27"/>
  <c r="AP188" i="27" s="1"/>
  <c r="AL172" i="27"/>
  <c r="AL175" i="27" s="1"/>
  <c r="AM185" i="27"/>
  <c r="AM188" i="27" s="1"/>
  <c r="AE185" i="27"/>
  <c r="AE188" i="27" s="1"/>
  <c r="AJ214" i="27"/>
  <c r="AK181" i="27"/>
  <c r="AK187" i="27" s="1"/>
  <c r="AK53" i="27"/>
  <c r="AK56" i="27" s="1"/>
  <c r="AM186" i="27"/>
  <c r="AM189" i="27" s="1"/>
  <c r="AM184" i="27"/>
  <c r="AQ178" i="27"/>
  <c r="AP189" i="27"/>
  <c r="AN181" i="27"/>
  <c r="AN187" i="27" s="1"/>
  <c r="AN53" i="27"/>
  <c r="AN56" i="27" s="1"/>
  <c r="AN216" i="27" s="1"/>
  <c r="AL185" i="27"/>
  <c r="AL188" i="27" s="1"/>
  <c r="AJ181" i="27"/>
  <c r="AJ187" i="27" s="1"/>
  <c r="AJ53" i="27"/>
  <c r="AJ56" i="27" s="1"/>
  <c r="AN186" i="27"/>
  <c r="AN189" i="27" s="1"/>
  <c r="AO178" i="27"/>
  <c r="AN178" i="27"/>
  <c r="G184" i="27"/>
  <c r="X186" i="27"/>
  <c r="X189" i="27" s="1"/>
  <c r="AG214" i="27"/>
  <c r="AM214" i="27"/>
  <c r="AP181" i="27"/>
  <c r="AP53" i="27"/>
  <c r="AP56" i="27" s="1"/>
  <c r="AM178" i="27"/>
  <c r="AJ178" i="27"/>
  <c r="AK212" i="27"/>
  <c r="AH186" i="27"/>
  <c r="AH189" i="27" s="1"/>
  <c r="AO212" i="27"/>
  <c r="AM181" i="27"/>
  <c r="AM53" i="27"/>
  <c r="AM56" i="27" s="1"/>
  <c r="AF212" i="27"/>
  <c r="T212" i="27"/>
  <c r="AG178" i="27"/>
  <c r="AI181" i="27"/>
  <c r="AI187" i="27" s="1"/>
  <c r="AI53" i="27"/>
  <c r="AI56" i="27" s="1"/>
  <c r="AF181" i="27"/>
  <c r="AF187" i="27" s="1"/>
  <c r="AF53" i="27"/>
  <c r="AF56" i="27" s="1"/>
  <c r="AF178" i="27"/>
  <c r="AB181" i="27"/>
  <c r="AB187" i="27" s="1"/>
  <c r="AB53" i="27"/>
  <c r="AB56" i="27" s="1"/>
  <c r="AB216" i="27" s="1"/>
  <c r="Q175" i="27"/>
  <c r="T178" i="27"/>
  <c r="AG185" i="27"/>
  <c r="AG188" i="27" s="1"/>
  <c r="AC178" i="27"/>
  <c r="AD178" i="27"/>
  <c r="AE186" i="27"/>
  <c r="AE189" i="27" s="1"/>
  <c r="AB212" i="27"/>
  <c r="AC185" i="27"/>
  <c r="AC188" i="27" s="1"/>
  <c r="AH178" i="27"/>
  <c r="AB178" i="27"/>
  <c r="AH53" i="27"/>
  <c r="AH56" i="27" s="1"/>
  <c r="AH181" i="27"/>
  <c r="O214" i="27"/>
  <c r="AI178" i="27"/>
  <c r="AF214" i="27"/>
  <c r="AD186" i="27"/>
  <c r="AD189" i="27" s="1"/>
  <c r="AI185" i="27"/>
  <c r="AI188" i="27" s="1"/>
  <c r="AD53" i="27"/>
  <c r="AD56" i="27" s="1"/>
  <c r="AD181" i="27"/>
  <c r="AI186" i="27"/>
  <c r="AI189" i="27" s="1"/>
  <c r="AF186" i="27"/>
  <c r="AF189" i="27" s="1"/>
  <c r="AF185" i="27"/>
  <c r="AF188" i="27" s="1"/>
  <c r="AE178" i="27"/>
  <c r="AI175" i="27"/>
  <c r="AB185" i="27"/>
  <c r="AB188" i="27" s="1"/>
  <c r="O186" i="27"/>
  <c r="O189" i="27" s="1"/>
  <c r="AG181" i="27"/>
  <c r="AG187" i="27" s="1"/>
  <c r="AG53" i="27"/>
  <c r="AG56" i="27" s="1"/>
  <c r="AH212" i="27"/>
  <c r="AD175" i="27"/>
  <c r="AB214" i="27"/>
  <c r="AE175" i="27"/>
  <c r="AG175" i="27"/>
  <c r="AE181" i="27"/>
  <c r="AE187" i="27" s="1"/>
  <c r="AE53" i="27"/>
  <c r="AE56" i="27" s="1"/>
  <c r="AC181" i="27"/>
  <c r="AC53" i="27"/>
  <c r="AC56" i="27" s="1"/>
  <c r="AH185" i="27"/>
  <c r="AH188" i="27" s="1"/>
  <c r="U178" i="27"/>
  <c r="W184" i="27"/>
  <c r="V214" i="27"/>
  <c r="T185" i="27"/>
  <c r="T188" i="27" s="1"/>
  <c r="W186" i="27"/>
  <c r="W189" i="27" s="1"/>
  <c r="AA184" i="27"/>
  <c r="J55" i="27"/>
  <c r="W212" i="27"/>
  <c r="R212" i="27"/>
  <c r="Q214" i="27"/>
  <c r="R214" i="27"/>
  <c r="Z184" i="27"/>
  <c r="AA172" i="27"/>
  <c r="AA175" i="27" s="1"/>
  <c r="X214" i="27"/>
  <c r="Q186" i="27"/>
  <c r="Q189" i="27" s="1"/>
  <c r="W175" i="27"/>
  <c r="Z214" i="27"/>
  <c r="Y188" i="27"/>
  <c r="U214" i="27"/>
  <c r="O172" i="27"/>
  <c r="O175" i="27" s="1"/>
  <c r="Z172" i="27"/>
  <c r="Z175" i="27" s="1"/>
  <c r="AA185" i="27"/>
  <c r="AA188" i="27" s="1"/>
  <c r="V212" i="27"/>
  <c r="AA212" i="27"/>
  <c r="T186" i="27"/>
  <c r="T189" i="27" s="1"/>
  <c r="Z212" i="27"/>
  <c r="G185" i="27"/>
  <c r="G188" i="27" s="1"/>
  <c r="Z186" i="27"/>
  <c r="Z189" i="27" s="1"/>
  <c r="BL25" i="27"/>
  <c r="W178" i="27"/>
  <c r="L55" i="27"/>
  <c r="P178" i="27"/>
  <c r="X181" i="27"/>
  <c r="X53" i="27"/>
  <c r="X56" i="27" s="1"/>
  <c r="BL50" i="27"/>
  <c r="V178" i="27"/>
  <c r="P212" i="27"/>
  <c r="Z181" i="27"/>
  <c r="Z53" i="27"/>
  <c r="Z56" i="27" s="1"/>
  <c r="Y178" i="27"/>
  <c r="W181" i="27"/>
  <c r="W53" i="27"/>
  <c r="W56" i="27" s="1"/>
  <c r="U212" i="27"/>
  <c r="R181" i="27"/>
  <c r="R187" i="27" s="1"/>
  <c r="R53" i="27"/>
  <c r="R56" i="27" s="1"/>
  <c r="AA186" i="27"/>
  <c r="AA189" i="27" s="1"/>
  <c r="BM52" i="27"/>
  <c r="I55" i="27"/>
  <c r="BK50" i="27"/>
  <c r="X178" i="27"/>
  <c r="Y181" i="27"/>
  <c r="Y187" i="27" s="1"/>
  <c r="Y53" i="27"/>
  <c r="Y56" i="27" s="1"/>
  <c r="U184" i="27"/>
  <c r="R178" i="27"/>
  <c r="P181" i="27"/>
  <c r="U172" i="27"/>
  <c r="U175" i="27" s="1"/>
  <c r="Q178" i="27"/>
  <c r="V181" i="27"/>
  <c r="V187" i="27" s="1"/>
  <c r="V53" i="27"/>
  <c r="V56" i="27" s="1"/>
  <c r="P175" i="27"/>
  <c r="V186" i="27"/>
  <c r="V189" i="27" s="1"/>
  <c r="G214" i="27"/>
  <c r="V175" i="27"/>
  <c r="O184" i="27"/>
  <c r="O178" i="27"/>
  <c r="T181" i="27"/>
  <c r="T53" i="27"/>
  <c r="T56" i="27" s="1"/>
  <c r="Q181" i="27"/>
  <c r="Q187" i="27" s="1"/>
  <c r="Q53" i="27"/>
  <c r="Q56" i="27" s="1"/>
  <c r="Z185" i="27"/>
  <c r="Z188" i="27" s="1"/>
  <c r="G181" i="27"/>
  <c r="G53" i="27"/>
  <c r="G56" i="27" s="1"/>
  <c r="U181" i="27"/>
  <c r="U53" i="27"/>
  <c r="U56" i="27" s="1"/>
  <c r="AA181" i="27"/>
  <c r="AA53" i="27"/>
  <c r="AA56" i="27" s="1"/>
  <c r="X188" i="27"/>
  <c r="Y212" i="27"/>
  <c r="R185" i="27"/>
  <c r="R188" i="27" s="1"/>
  <c r="G178" i="27"/>
  <c r="X212" i="27"/>
  <c r="O181" i="27"/>
  <c r="O53" i="27"/>
  <c r="O56" i="27" s="1"/>
  <c r="Q212" i="27"/>
  <c r="P186" i="27"/>
  <c r="P189" i="27" s="1"/>
  <c r="V185" i="27"/>
  <c r="V188" i="27" s="1"/>
  <c r="Y214" i="27"/>
  <c r="R175" i="27"/>
  <c r="AA178" i="27"/>
  <c r="BM50" i="27"/>
  <c r="O182" i="27"/>
  <c r="O185" i="27" s="1"/>
  <c r="O188" i="27" s="1"/>
  <c r="W214" i="27"/>
  <c r="Q185" i="27"/>
  <c r="Q188" i="27" s="1"/>
  <c r="T214" i="27"/>
  <c r="X175" i="27"/>
  <c r="W185" i="27"/>
  <c r="W188" i="27" s="1"/>
  <c r="U185" i="27"/>
  <c r="U188" i="27" s="1"/>
  <c r="Z178" i="27"/>
  <c r="F38" i="26"/>
  <c r="K38" i="26"/>
  <c r="U48" i="26"/>
  <c r="U44" i="26"/>
  <c r="U50" i="26"/>
  <c r="U51" i="26" s="1"/>
  <c r="U46" i="26"/>
  <c r="U47" i="26" s="1"/>
  <c r="U52" i="26"/>
  <c r="C38" i="26"/>
  <c r="T187" i="27" l="1"/>
  <c r="T190" i="27" s="1"/>
  <c r="AM187" i="27"/>
  <c r="AM190" i="27" s="1"/>
  <c r="AN190" i="27"/>
  <c r="T216" i="27"/>
  <c r="BA215" i="27"/>
  <c r="AY190" i="27"/>
  <c r="AC187" i="27"/>
  <c r="AC190" i="27" s="1"/>
  <c r="AZ187" i="27"/>
  <c r="BB187" i="27"/>
  <c r="BB190" i="27" s="1"/>
  <c r="P187" i="27"/>
  <c r="P190" i="27" s="1"/>
  <c r="AO216" i="27"/>
  <c r="AQ216" i="27"/>
  <c r="AJ216" i="27"/>
  <c r="BA187" i="27"/>
  <c r="BA190" i="27" s="1"/>
  <c r="AD187" i="27"/>
  <c r="AD190" i="27" s="1"/>
  <c r="AT216" i="27"/>
  <c r="AK216" i="27"/>
  <c r="BF216" i="27"/>
  <c r="BE190" i="27"/>
  <c r="AR216" i="27"/>
  <c r="AW216" i="27"/>
  <c r="BG187" i="27"/>
  <c r="BG190" i="27" s="1"/>
  <c r="AP187" i="27"/>
  <c r="AP190" i="27" s="1"/>
  <c r="BA213" i="27"/>
  <c r="AS190" i="27"/>
  <c r="AU216" i="27"/>
  <c r="AW213" i="27"/>
  <c r="BD216" i="27"/>
  <c r="BC216" i="27"/>
  <c r="BF187" i="27"/>
  <c r="BF190" i="27" s="1"/>
  <c r="AH187" i="27"/>
  <c r="AH190" i="27" s="1"/>
  <c r="AK215" i="27"/>
  <c r="AJ190" i="27"/>
  <c r="AO215" i="27"/>
  <c r="AC215" i="27"/>
  <c r="AG213" i="27"/>
  <c r="AW215" i="27"/>
  <c r="AV187" i="27"/>
  <c r="AV190" i="27" s="1"/>
  <c r="AS215" i="27"/>
  <c r="W187" i="27"/>
  <c r="W190" i="27" s="1"/>
  <c r="AG216" i="27"/>
  <c r="AP216" i="27"/>
  <c r="AC213" i="27"/>
  <c r="AX190" i="27"/>
  <c r="BE215" i="27"/>
  <c r="AF216" i="27"/>
  <c r="AO190" i="27"/>
  <c r="AT190" i="27"/>
  <c r="AZ190" i="27"/>
  <c r="BK55" i="27"/>
  <c r="AE216" i="27"/>
  <c r="BE216" i="27"/>
  <c r="Q216" i="27"/>
  <c r="AO213" i="27"/>
  <c r="BC190" i="27"/>
  <c r="AS216" i="27"/>
  <c r="Y213" i="27"/>
  <c r="AI190" i="27"/>
  <c r="AG215" i="27"/>
  <c r="AL190" i="27"/>
  <c r="AK190" i="27"/>
  <c r="AV216" i="27"/>
  <c r="BD190" i="27"/>
  <c r="BE213" i="27"/>
  <c r="BB216" i="27"/>
  <c r="G187" i="27"/>
  <c r="E218" i="27" s="1"/>
  <c r="X187" i="27"/>
  <c r="X190" i="27" s="1"/>
  <c r="AC216" i="27"/>
  <c r="AB190" i="27"/>
  <c r="AF190" i="27"/>
  <c r="AL216" i="27"/>
  <c r="AX216" i="27"/>
  <c r="AS213" i="27"/>
  <c r="AR190" i="27"/>
  <c r="AM216" i="27"/>
  <c r="AH216" i="27"/>
  <c r="AZ216" i="27"/>
  <c r="AU190" i="27"/>
  <c r="AD216" i="27"/>
  <c r="G216" i="27"/>
  <c r="AK213" i="27"/>
  <c r="AQ190" i="27"/>
  <c r="AI216" i="27"/>
  <c r="Y216" i="27"/>
  <c r="AE190" i="27"/>
  <c r="AA187" i="27"/>
  <c r="AA190" i="27" s="1"/>
  <c r="AG190" i="27"/>
  <c r="Y215" i="27"/>
  <c r="V190" i="27"/>
  <c r="X216" i="27"/>
  <c r="Q190" i="27"/>
  <c r="R216" i="27"/>
  <c r="AA216" i="27"/>
  <c r="V216" i="27"/>
  <c r="W216" i="27"/>
  <c r="U215" i="27"/>
  <c r="Z187" i="27"/>
  <c r="Z190" i="27" s="1"/>
  <c r="P216" i="27"/>
  <c r="O216" i="27"/>
  <c r="R190" i="27"/>
  <c r="BL55" i="27"/>
  <c r="U216" i="27"/>
  <c r="U187" i="27"/>
  <c r="U190" i="27" s="1"/>
  <c r="Z216" i="27"/>
  <c r="O187" i="27"/>
  <c r="O190" i="27" s="1"/>
  <c r="BM55" i="27"/>
  <c r="U213" i="27"/>
  <c r="Y190" i="27"/>
  <c r="AF47" i="26"/>
  <c r="AF51" i="26"/>
  <c r="AF48" i="26"/>
  <c r="AF44" i="26"/>
  <c r="U45" i="26"/>
  <c r="U49" i="26"/>
  <c r="AF46" i="26"/>
  <c r="AF52" i="26"/>
  <c r="AF50" i="26"/>
  <c r="U53" i="26"/>
  <c r="AE49" i="13"/>
  <c r="AW217" i="27" l="1"/>
  <c r="AO217" i="27"/>
  <c r="BE217" i="27"/>
  <c r="BA217" i="27"/>
  <c r="AS217" i="27"/>
  <c r="Y217" i="27"/>
  <c r="G190" i="27"/>
  <c r="AK217" i="27"/>
  <c r="AG217" i="27"/>
  <c r="AC217" i="27"/>
  <c r="U217" i="27"/>
  <c r="E219" i="27"/>
  <c r="AF49" i="26"/>
  <c r="U54" i="26"/>
  <c r="AF45" i="26"/>
  <c r="AF53" i="26"/>
  <c r="FX174" i="3"/>
  <c r="FY174" i="3"/>
  <c r="FZ174" i="3"/>
  <c r="FX175" i="3"/>
  <c r="FY175" i="3"/>
  <c r="FZ175" i="3"/>
  <c r="FX176" i="3"/>
  <c r="FY176" i="3"/>
  <c r="FZ176" i="3"/>
  <c r="FZ173" i="3"/>
  <c r="FY173" i="3"/>
  <c r="FX173" i="3"/>
  <c r="FX163" i="3"/>
  <c r="FY163" i="3"/>
  <c r="FZ163" i="3"/>
  <c r="FX164" i="3"/>
  <c r="FY164" i="3"/>
  <c r="FZ164" i="3"/>
  <c r="FX165" i="3"/>
  <c r="FY165" i="3"/>
  <c r="FZ165" i="3"/>
  <c r="FX166" i="3"/>
  <c r="FY166" i="3"/>
  <c r="FZ166" i="3"/>
  <c r="FX167" i="3"/>
  <c r="FY167" i="3"/>
  <c r="FZ167" i="3"/>
  <c r="FX168" i="3"/>
  <c r="FY168" i="3"/>
  <c r="FZ168" i="3"/>
  <c r="FX169" i="3"/>
  <c r="FY169" i="3"/>
  <c r="FZ169" i="3"/>
  <c r="FX170" i="3"/>
  <c r="FY170" i="3"/>
  <c r="FZ170" i="3"/>
  <c r="FZ162" i="3"/>
  <c r="FY162" i="3"/>
  <c r="FX162" i="3"/>
  <c r="FX134" i="3"/>
  <c r="FY134" i="3"/>
  <c r="FZ134" i="3"/>
  <c r="FX135" i="3"/>
  <c r="FY135" i="3"/>
  <c r="FZ135" i="3"/>
  <c r="FX136" i="3"/>
  <c r="FY136" i="3"/>
  <c r="FZ136" i="3"/>
  <c r="FX137" i="3"/>
  <c r="FY137" i="3"/>
  <c r="FZ137" i="3"/>
  <c r="FX138" i="3"/>
  <c r="FY138" i="3"/>
  <c r="FZ138" i="3"/>
  <c r="FX139" i="3"/>
  <c r="FY139" i="3"/>
  <c r="FZ139" i="3"/>
  <c r="FX140" i="3"/>
  <c r="FY140" i="3"/>
  <c r="FZ140" i="3"/>
  <c r="FX141" i="3"/>
  <c r="FY141" i="3"/>
  <c r="FZ141" i="3"/>
  <c r="FX142" i="3"/>
  <c r="FY142" i="3"/>
  <c r="FZ142" i="3"/>
  <c r="FX143" i="3"/>
  <c r="FY143" i="3"/>
  <c r="FZ143" i="3"/>
  <c r="FX144" i="3"/>
  <c r="FY144" i="3"/>
  <c r="FZ144" i="3"/>
  <c r="FX145" i="3"/>
  <c r="FY145" i="3"/>
  <c r="FZ145" i="3"/>
  <c r="FX146" i="3"/>
  <c r="FY146" i="3"/>
  <c r="FZ146" i="3"/>
  <c r="FX147" i="3"/>
  <c r="FY147" i="3"/>
  <c r="FZ147" i="3"/>
  <c r="FX148" i="3"/>
  <c r="FY148" i="3"/>
  <c r="FZ148" i="3"/>
  <c r="FX149" i="3"/>
  <c r="FY149" i="3"/>
  <c r="FZ149" i="3"/>
  <c r="FX150" i="3"/>
  <c r="FY150" i="3"/>
  <c r="FZ150" i="3"/>
  <c r="FX151" i="3"/>
  <c r="FY151" i="3"/>
  <c r="FZ151" i="3"/>
  <c r="FX152" i="3"/>
  <c r="FY152" i="3"/>
  <c r="FZ152" i="3"/>
  <c r="FZ133" i="3"/>
  <c r="FY133" i="3"/>
  <c r="FX133" i="3"/>
  <c r="FX116" i="3"/>
  <c r="FY116" i="3"/>
  <c r="FZ116" i="3"/>
  <c r="FX117" i="3"/>
  <c r="FY117" i="3"/>
  <c r="FZ117" i="3"/>
  <c r="FX118" i="3"/>
  <c r="FY118" i="3"/>
  <c r="FZ118" i="3"/>
  <c r="FX119" i="3"/>
  <c r="FY119" i="3"/>
  <c r="FZ119" i="3"/>
  <c r="FX120" i="3"/>
  <c r="FY120" i="3"/>
  <c r="FZ120" i="3"/>
  <c r="FX121" i="3"/>
  <c r="FY121" i="3"/>
  <c r="FZ121" i="3"/>
  <c r="FX122" i="3"/>
  <c r="FY122" i="3"/>
  <c r="FZ122" i="3"/>
  <c r="FX123" i="3"/>
  <c r="FY123" i="3"/>
  <c r="FZ123" i="3"/>
  <c r="FX124" i="3"/>
  <c r="FY124" i="3"/>
  <c r="FZ124" i="3"/>
  <c r="FX125" i="3"/>
  <c r="FY125" i="3"/>
  <c r="FZ125" i="3"/>
  <c r="FX126" i="3"/>
  <c r="FY126" i="3"/>
  <c r="FZ126" i="3"/>
  <c r="FX127" i="3"/>
  <c r="FY127" i="3"/>
  <c r="FZ127" i="3"/>
  <c r="FX128" i="3"/>
  <c r="FY128" i="3"/>
  <c r="FZ128" i="3"/>
  <c r="FX129" i="3"/>
  <c r="FY129" i="3"/>
  <c r="FZ129" i="3"/>
  <c r="FX130" i="3"/>
  <c r="FY130" i="3"/>
  <c r="FZ130" i="3"/>
  <c r="FX50" i="3"/>
  <c r="FY50" i="3"/>
  <c r="FZ50" i="3"/>
  <c r="FX51" i="3"/>
  <c r="FY51" i="3"/>
  <c r="FZ51" i="3"/>
  <c r="FX52" i="3"/>
  <c r="FY52" i="3"/>
  <c r="FZ52" i="3"/>
  <c r="FX53" i="3"/>
  <c r="FY53" i="3"/>
  <c r="FZ53" i="3"/>
  <c r="FX54" i="3"/>
  <c r="FY54" i="3"/>
  <c r="FZ54" i="3"/>
  <c r="FX55" i="3"/>
  <c r="FY55" i="3"/>
  <c r="FZ55" i="3"/>
  <c r="FX56" i="3"/>
  <c r="FY56" i="3"/>
  <c r="FZ56" i="3"/>
  <c r="FX57" i="3"/>
  <c r="FY57" i="3"/>
  <c r="FZ57" i="3"/>
  <c r="FX58" i="3"/>
  <c r="FY58" i="3"/>
  <c r="FZ58" i="3"/>
  <c r="FX59" i="3"/>
  <c r="FY59" i="3"/>
  <c r="FZ59" i="3"/>
  <c r="FX60" i="3"/>
  <c r="FY60" i="3"/>
  <c r="FZ60" i="3"/>
  <c r="FX61" i="3"/>
  <c r="FY61" i="3"/>
  <c r="FZ61" i="3"/>
  <c r="FX62" i="3"/>
  <c r="FY62" i="3"/>
  <c r="FZ62" i="3"/>
  <c r="FX63" i="3"/>
  <c r="FY63" i="3"/>
  <c r="FZ63" i="3"/>
  <c r="FX64" i="3"/>
  <c r="FY64" i="3"/>
  <c r="FZ64" i="3"/>
  <c r="FX65" i="3"/>
  <c r="FY65" i="3"/>
  <c r="FZ65" i="3"/>
  <c r="FX66" i="3"/>
  <c r="FY66" i="3"/>
  <c r="FZ66" i="3"/>
  <c r="FX67" i="3"/>
  <c r="FY67" i="3"/>
  <c r="FZ67" i="3"/>
  <c r="FX68" i="3"/>
  <c r="FY68" i="3"/>
  <c r="FZ68" i="3"/>
  <c r="FX69" i="3"/>
  <c r="FY69" i="3"/>
  <c r="FZ69" i="3"/>
  <c r="FX70" i="3"/>
  <c r="FY70" i="3"/>
  <c r="FZ70" i="3"/>
  <c r="FX71" i="3"/>
  <c r="FY71" i="3"/>
  <c r="FZ71" i="3"/>
  <c r="FX72" i="3"/>
  <c r="FY72" i="3"/>
  <c r="FZ72" i="3"/>
  <c r="FX73" i="3"/>
  <c r="FY73" i="3"/>
  <c r="FZ73" i="3"/>
  <c r="FX74" i="3"/>
  <c r="FY74" i="3"/>
  <c r="FZ74" i="3"/>
  <c r="FX75" i="3"/>
  <c r="FY75" i="3"/>
  <c r="FZ75" i="3"/>
  <c r="FX76" i="3"/>
  <c r="FY76" i="3"/>
  <c r="FZ76" i="3"/>
  <c r="FX77" i="3"/>
  <c r="FY77" i="3"/>
  <c r="FZ77" i="3"/>
  <c r="FX78" i="3"/>
  <c r="FY78" i="3"/>
  <c r="FZ78" i="3"/>
  <c r="FX79" i="3"/>
  <c r="FY79" i="3"/>
  <c r="FZ79" i="3"/>
  <c r="FX80" i="3"/>
  <c r="FY80" i="3"/>
  <c r="FZ80" i="3"/>
  <c r="FX81" i="3"/>
  <c r="FY81" i="3"/>
  <c r="FZ81" i="3"/>
  <c r="FX82" i="3"/>
  <c r="FY82" i="3"/>
  <c r="FZ82" i="3"/>
  <c r="FX83" i="3"/>
  <c r="FY83" i="3"/>
  <c r="FZ83" i="3"/>
  <c r="FX84" i="3"/>
  <c r="FY84" i="3"/>
  <c r="FZ84" i="3"/>
  <c r="FX85" i="3"/>
  <c r="FY85" i="3"/>
  <c r="FZ85" i="3"/>
  <c r="FX86" i="3"/>
  <c r="FY86" i="3"/>
  <c r="FZ86" i="3"/>
  <c r="FX87" i="3"/>
  <c r="FY87" i="3"/>
  <c r="FZ87" i="3"/>
  <c r="FX88" i="3"/>
  <c r="FY88" i="3"/>
  <c r="FZ88" i="3"/>
  <c r="FX89" i="3"/>
  <c r="FY89" i="3"/>
  <c r="FZ89" i="3"/>
  <c r="FX90" i="3"/>
  <c r="FY90" i="3"/>
  <c r="FZ90" i="3"/>
  <c r="FX91" i="3"/>
  <c r="FY91" i="3"/>
  <c r="FZ91" i="3"/>
  <c r="FX92" i="3"/>
  <c r="FY92" i="3"/>
  <c r="FZ92" i="3"/>
  <c r="FX93" i="3"/>
  <c r="FY93" i="3"/>
  <c r="FZ93" i="3"/>
  <c r="FX94" i="3"/>
  <c r="FY94" i="3"/>
  <c r="FZ94" i="3"/>
  <c r="FX95" i="3"/>
  <c r="FY95" i="3"/>
  <c r="FZ95" i="3"/>
  <c r="FX96" i="3"/>
  <c r="FY96" i="3"/>
  <c r="FZ96" i="3"/>
  <c r="FX97" i="3"/>
  <c r="FY97" i="3"/>
  <c r="FZ97" i="3"/>
  <c r="FX98" i="3"/>
  <c r="FY98" i="3"/>
  <c r="FZ98" i="3"/>
  <c r="FZ49" i="3"/>
  <c r="FY49" i="3"/>
  <c r="FX49" i="3"/>
  <c r="FX40" i="3"/>
  <c r="FY40" i="3"/>
  <c r="FZ40" i="3"/>
  <c r="FX41" i="3"/>
  <c r="FY41" i="3"/>
  <c r="FZ41" i="3"/>
  <c r="FX42" i="3"/>
  <c r="FY42" i="3"/>
  <c r="FZ42" i="3"/>
  <c r="FX43" i="3"/>
  <c r="FY43" i="3"/>
  <c r="FZ43" i="3"/>
  <c r="FZ39" i="3"/>
  <c r="FY39" i="3"/>
  <c r="FX39" i="3"/>
  <c r="FX26" i="3"/>
  <c r="FY26" i="3"/>
  <c r="FZ26" i="3"/>
  <c r="FX27" i="3"/>
  <c r="FY27" i="3"/>
  <c r="FZ27" i="3"/>
  <c r="FX28" i="3"/>
  <c r="FY28" i="3"/>
  <c r="FZ28" i="3"/>
  <c r="FX29" i="3"/>
  <c r="FY29" i="3"/>
  <c r="FZ29" i="3"/>
  <c r="FX30" i="3"/>
  <c r="FY30" i="3"/>
  <c r="FZ30" i="3"/>
  <c r="FX31" i="3"/>
  <c r="FY31" i="3"/>
  <c r="FZ31" i="3"/>
  <c r="FX32" i="3"/>
  <c r="FY32" i="3"/>
  <c r="FZ32" i="3"/>
  <c r="FX33" i="3"/>
  <c r="FY33" i="3"/>
  <c r="FZ33" i="3"/>
  <c r="FX34" i="3"/>
  <c r="FY34" i="3"/>
  <c r="FZ34" i="3"/>
  <c r="FX35" i="3"/>
  <c r="FY35" i="3"/>
  <c r="FZ35" i="3"/>
  <c r="FX36" i="3"/>
  <c r="FY36" i="3"/>
  <c r="FZ36" i="3"/>
  <c r="FZ25" i="3"/>
  <c r="FY25" i="3"/>
  <c r="FX25" i="3"/>
  <c r="FX9" i="3"/>
  <c r="FY9" i="3"/>
  <c r="FZ9" i="3"/>
  <c r="FX10" i="3"/>
  <c r="FY10" i="3"/>
  <c r="FZ10" i="3"/>
  <c r="FX11" i="3"/>
  <c r="FY11" i="3"/>
  <c r="FZ11" i="3"/>
  <c r="FX12" i="3"/>
  <c r="FY12" i="3"/>
  <c r="FZ12" i="3"/>
  <c r="FX13" i="3"/>
  <c r="FY13" i="3"/>
  <c r="FZ13" i="3"/>
  <c r="FX14" i="3"/>
  <c r="FY14" i="3"/>
  <c r="FZ14" i="3"/>
  <c r="FX15" i="3"/>
  <c r="FY15" i="3"/>
  <c r="FZ15" i="3"/>
  <c r="FX16" i="3"/>
  <c r="FY16" i="3"/>
  <c r="FZ16" i="3"/>
  <c r="FX17" i="3"/>
  <c r="FY17" i="3"/>
  <c r="FZ17" i="3"/>
  <c r="FX18" i="3"/>
  <c r="FY18" i="3"/>
  <c r="FZ18" i="3"/>
  <c r="FX19" i="3"/>
  <c r="FY19" i="3"/>
  <c r="FZ19" i="3"/>
  <c r="FX20" i="3"/>
  <c r="FY20" i="3"/>
  <c r="FZ20" i="3"/>
  <c r="FX21" i="3"/>
  <c r="FY21" i="3"/>
  <c r="FZ21" i="3"/>
  <c r="FX22" i="3"/>
  <c r="FY22" i="3"/>
  <c r="FZ22" i="3"/>
  <c r="FY8" i="3"/>
  <c r="FZ8" i="3"/>
  <c r="FX8" i="3"/>
  <c r="R182" i="24"/>
  <c r="S182" i="24"/>
  <c r="T182" i="24"/>
  <c r="U182" i="24"/>
  <c r="V182" i="24"/>
  <c r="W182" i="24"/>
  <c r="X182" i="24"/>
  <c r="Y182" i="24"/>
  <c r="Z182" i="24"/>
  <c r="AA182" i="24"/>
  <c r="AB182" i="24"/>
  <c r="AC182" i="24"/>
  <c r="AD182" i="24"/>
  <c r="AE182" i="24"/>
  <c r="AF182" i="24"/>
  <c r="AG182" i="24"/>
  <c r="AH182" i="24"/>
  <c r="AI182" i="24"/>
  <c r="AJ182" i="24"/>
  <c r="AK182" i="24"/>
  <c r="AL182" i="24"/>
  <c r="AM182" i="24"/>
  <c r="AN182" i="24"/>
  <c r="AO182" i="24"/>
  <c r="AP182" i="24"/>
  <c r="AQ182" i="24"/>
  <c r="AR182" i="24"/>
  <c r="AS182" i="24"/>
  <c r="AT182" i="24"/>
  <c r="AU182" i="24"/>
  <c r="AV182" i="24"/>
  <c r="AW182" i="24"/>
  <c r="AX182" i="24"/>
  <c r="AY182" i="24"/>
  <c r="AZ182" i="24"/>
  <c r="BA182" i="24"/>
  <c r="BB182" i="24"/>
  <c r="BC182" i="24"/>
  <c r="BD182" i="24"/>
  <c r="BE182" i="24"/>
  <c r="BF182" i="24"/>
  <c r="BG182" i="24"/>
  <c r="BH182" i="24"/>
  <c r="BI182" i="24"/>
  <c r="BJ182" i="24"/>
  <c r="S177" i="24"/>
  <c r="T177" i="24"/>
  <c r="U177" i="24"/>
  <c r="V177" i="24"/>
  <c r="W177" i="24"/>
  <c r="X177" i="24"/>
  <c r="Y177" i="24"/>
  <c r="Z177" i="24"/>
  <c r="AA177" i="24"/>
  <c r="AB177" i="24"/>
  <c r="AC177" i="24"/>
  <c r="AD177" i="24"/>
  <c r="AE177" i="24"/>
  <c r="AF177" i="24"/>
  <c r="AG177" i="24"/>
  <c r="AH177" i="24"/>
  <c r="AI177" i="24"/>
  <c r="AJ177" i="24"/>
  <c r="AK177" i="24"/>
  <c r="AL177" i="24"/>
  <c r="AM177" i="24"/>
  <c r="AN177" i="24"/>
  <c r="AO177" i="24"/>
  <c r="AP177" i="24"/>
  <c r="AQ177" i="24"/>
  <c r="AR177" i="24"/>
  <c r="AS177" i="24"/>
  <c r="AT177" i="24"/>
  <c r="AU177" i="24"/>
  <c r="AV177" i="24"/>
  <c r="AW177" i="24"/>
  <c r="AX177" i="24"/>
  <c r="AY177" i="24"/>
  <c r="AZ177" i="24"/>
  <c r="BA177" i="24"/>
  <c r="BB177" i="24"/>
  <c r="BC177" i="24"/>
  <c r="BD177" i="24"/>
  <c r="BE177" i="24"/>
  <c r="BF177" i="24"/>
  <c r="BG177" i="24"/>
  <c r="BH177" i="24"/>
  <c r="BI177" i="24"/>
  <c r="BJ177" i="24"/>
  <c r="S171" i="24"/>
  <c r="T171" i="24"/>
  <c r="U171" i="24"/>
  <c r="V171" i="24"/>
  <c r="W171" i="24"/>
  <c r="X171" i="24"/>
  <c r="Y171" i="24"/>
  <c r="Z171" i="24"/>
  <c r="AA171" i="24"/>
  <c r="AB171" i="24"/>
  <c r="AC171" i="24"/>
  <c r="AD171" i="24"/>
  <c r="AE171" i="24"/>
  <c r="AF171" i="24"/>
  <c r="AG171" i="24"/>
  <c r="AH171" i="24"/>
  <c r="AI171" i="24"/>
  <c r="AJ171" i="24"/>
  <c r="AK171" i="24"/>
  <c r="AL171" i="24"/>
  <c r="AM171" i="24"/>
  <c r="AN171" i="24"/>
  <c r="AO171" i="24"/>
  <c r="AP171" i="24"/>
  <c r="AQ171" i="24"/>
  <c r="AR171" i="24"/>
  <c r="AS171" i="24"/>
  <c r="AT171" i="24"/>
  <c r="AU171" i="24"/>
  <c r="AV171" i="24"/>
  <c r="AW171" i="24"/>
  <c r="AX171" i="24"/>
  <c r="AY171" i="24"/>
  <c r="AZ171" i="24"/>
  <c r="BA171" i="24"/>
  <c r="BB171" i="24"/>
  <c r="BC171" i="24"/>
  <c r="BD171" i="24"/>
  <c r="BE171" i="24"/>
  <c r="BF171" i="24"/>
  <c r="BG171" i="24"/>
  <c r="BH171" i="24"/>
  <c r="BI171" i="24"/>
  <c r="BJ171" i="24"/>
  <c r="S153" i="24"/>
  <c r="T153" i="24"/>
  <c r="U153" i="24"/>
  <c r="V153" i="24"/>
  <c r="W153" i="24"/>
  <c r="X153" i="24"/>
  <c r="Y153" i="24"/>
  <c r="Z153" i="24"/>
  <c r="AA153" i="24"/>
  <c r="AB153" i="24"/>
  <c r="AC153" i="24"/>
  <c r="AD153" i="24"/>
  <c r="AE153" i="24"/>
  <c r="AF153" i="24"/>
  <c r="AG153" i="24"/>
  <c r="AH153" i="24"/>
  <c r="AI153" i="24"/>
  <c r="AJ153" i="24"/>
  <c r="AK153" i="24"/>
  <c r="AL153" i="24"/>
  <c r="AM153" i="24"/>
  <c r="AN153" i="24"/>
  <c r="AO153" i="24"/>
  <c r="AP153" i="24"/>
  <c r="AQ153" i="24"/>
  <c r="AR153" i="24"/>
  <c r="AS153" i="24"/>
  <c r="AT153" i="24"/>
  <c r="AU153" i="24"/>
  <c r="AV153" i="24"/>
  <c r="AW153" i="24"/>
  <c r="AX153" i="24"/>
  <c r="AY153" i="24"/>
  <c r="AZ153" i="24"/>
  <c r="BA153" i="24"/>
  <c r="BB153" i="24"/>
  <c r="BC153" i="24"/>
  <c r="BD153" i="24"/>
  <c r="BE153" i="24"/>
  <c r="BF153" i="24"/>
  <c r="BG153" i="24"/>
  <c r="BH153" i="24"/>
  <c r="BI153" i="24"/>
  <c r="BJ153" i="24"/>
  <c r="S131" i="24"/>
  <c r="T131" i="24"/>
  <c r="U131" i="24"/>
  <c r="V131" i="24"/>
  <c r="W131" i="24"/>
  <c r="X131" i="24"/>
  <c r="Y131" i="24"/>
  <c r="Z131" i="24"/>
  <c r="AA131" i="24"/>
  <c r="AB131" i="24"/>
  <c r="AC131" i="24"/>
  <c r="AD131" i="24"/>
  <c r="AE131" i="24"/>
  <c r="AF131" i="24"/>
  <c r="AG131" i="24"/>
  <c r="AH131" i="24"/>
  <c r="AI131" i="24"/>
  <c r="AJ131" i="24"/>
  <c r="AK131" i="24"/>
  <c r="AL131" i="24"/>
  <c r="AM131" i="24"/>
  <c r="AN131" i="24"/>
  <c r="AO131" i="24"/>
  <c r="AP131" i="24"/>
  <c r="AQ131" i="24"/>
  <c r="AR131" i="24"/>
  <c r="AS131" i="24"/>
  <c r="AT131" i="24"/>
  <c r="AU131" i="24"/>
  <c r="AV131" i="24"/>
  <c r="AW131" i="24"/>
  <c r="AX131" i="24"/>
  <c r="AY131" i="24"/>
  <c r="AZ131" i="24"/>
  <c r="BA131" i="24"/>
  <c r="BB131" i="24"/>
  <c r="BC131" i="24"/>
  <c r="BD131" i="24"/>
  <c r="BE131" i="24"/>
  <c r="BF131" i="24"/>
  <c r="BG131" i="24"/>
  <c r="BH131" i="24"/>
  <c r="BI131" i="24"/>
  <c r="BJ131" i="24"/>
  <c r="S99" i="24"/>
  <c r="T99" i="24"/>
  <c r="U99" i="24"/>
  <c r="V99" i="24"/>
  <c r="W99" i="24"/>
  <c r="X99" i="24"/>
  <c r="Y99" i="24"/>
  <c r="Z99" i="24"/>
  <c r="AA99" i="24"/>
  <c r="AB99" i="24"/>
  <c r="AC99" i="24"/>
  <c r="AD99" i="24"/>
  <c r="AE99" i="24"/>
  <c r="AF99" i="24"/>
  <c r="AG99" i="24"/>
  <c r="AH99" i="24"/>
  <c r="AI99" i="24"/>
  <c r="AJ99" i="24"/>
  <c r="AK99" i="24"/>
  <c r="AL99" i="24"/>
  <c r="AM99" i="24"/>
  <c r="AN99" i="24"/>
  <c r="AO99" i="24"/>
  <c r="AP99" i="24"/>
  <c r="AQ99" i="24"/>
  <c r="AR99" i="24"/>
  <c r="AS99" i="24"/>
  <c r="AT99" i="24"/>
  <c r="AU99" i="24"/>
  <c r="AV99" i="24"/>
  <c r="AW99" i="24"/>
  <c r="AX99" i="24"/>
  <c r="AY99" i="24"/>
  <c r="AZ99" i="24"/>
  <c r="BA99" i="24"/>
  <c r="BB99" i="24"/>
  <c r="BC99" i="24"/>
  <c r="BD99" i="24"/>
  <c r="BE99" i="24"/>
  <c r="BF99" i="24"/>
  <c r="BG99" i="24"/>
  <c r="BH99" i="24"/>
  <c r="BI99" i="24"/>
  <c r="BJ99" i="24"/>
  <c r="S44" i="24"/>
  <c r="T44" i="24"/>
  <c r="U44" i="24"/>
  <c r="V44" i="24"/>
  <c r="W44" i="24"/>
  <c r="X44" i="24"/>
  <c r="Y44" i="24"/>
  <c r="Z44" i="24"/>
  <c r="AA44" i="24"/>
  <c r="AB44" i="24"/>
  <c r="AC44" i="24"/>
  <c r="AD44" i="24"/>
  <c r="AE44" i="24"/>
  <c r="AF44" i="24"/>
  <c r="AG44" i="24"/>
  <c r="AH44" i="24"/>
  <c r="AI44" i="24"/>
  <c r="AJ44" i="24"/>
  <c r="AK44" i="24"/>
  <c r="AL44" i="24"/>
  <c r="AM44" i="24"/>
  <c r="AN44" i="24"/>
  <c r="AO44" i="24"/>
  <c r="AP44" i="24"/>
  <c r="AQ44" i="24"/>
  <c r="AR44" i="24"/>
  <c r="AS44" i="24"/>
  <c r="AT44" i="24"/>
  <c r="AU44" i="24"/>
  <c r="AV44" i="24"/>
  <c r="AW44" i="24"/>
  <c r="AX44" i="24"/>
  <c r="AY44" i="24"/>
  <c r="AZ44" i="24"/>
  <c r="BA44" i="24"/>
  <c r="BB44" i="24"/>
  <c r="BC44" i="24"/>
  <c r="BD44" i="24"/>
  <c r="BE44" i="24"/>
  <c r="BF44" i="24"/>
  <c r="BG44" i="24"/>
  <c r="BH44" i="24"/>
  <c r="BI44" i="24"/>
  <c r="BJ44" i="24"/>
  <c r="S37" i="24"/>
  <c r="T37" i="24"/>
  <c r="U37" i="24"/>
  <c r="V37" i="24"/>
  <c r="W37" i="24"/>
  <c r="X37" i="24"/>
  <c r="Y37" i="24"/>
  <c r="Z37" i="24"/>
  <c r="AA37" i="24"/>
  <c r="AB37" i="24"/>
  <c r="AC37" i="24"/>
  <c r="AD37" i="24"/>
  <c r="AE37" i="24"/>
  <c r="AF37" i="24"/>
  <c r="AG37" i="24"/>
  <c r="AH37" i="24"/>
  <c r="AI37" i="24"/>
  <c r="AJ37" i="24"/>
  <c r="AK37" i="24"/>
  <c r="AL37" i="24"/>
  <c r="AM37" i="24"/>
  <c r="AN37" i="24"/>
  <c r="AO37" i="24"/>
  <c r="AP37" i="24"/>
  <c r="AQ37" i="24"/>
  <c r="AR37" i="24"/>
  <c r="AS37" i="24"/>
  <c r="AT37" i="24"/>
  <c r="AU37" i="24"/>
  <c r="AV37" i="24"/>
  <c r="AW37" i="24"/>
  <c r="AX37" i="24"/>
  <c r="AY37" i="24"/>
  <c r="AZ37" i="24"/>
  <c r="BA37" i="24"/>
  <c r="BB37" i="24"/>
  <c r="BC37" i="24"/>
  <c r="BD37" i="24"/>
  <c r="BE37" i="24"/>
  <c r="BF37" i="24"/>
  <c r="BG37" i="24"/>
  <c r="BH37" i="24"/>
  <c r="BI37" i="24"/>
  <c r="BJ37" i="24"/>
  <c r="FT9" i="3"/>
  <c r="FU9" i="3"/>
  <c r="FV9" i="3"/>
  <c r="FT10" i="3"/>
  <c r="FU10" i="3"/>
  <c r="FV10" i="3"/>
  <c r="FT11" i="3"/>
  <c r="FU11" i="3"/>
  <c r="FV11" i="3"/>
  <c r="FT12" i="3"/>
  <c r="FU12" i="3"/>
  <c r="FV12" i="3"/>
  <c r="FT13" i="3"/>
  <c r="FU13" i="3"/>
  <c r="FV13" i="3"/>
  <c r="FT14" i="3"/>
  <c r="FU14" i="3"/>
  <c r="FV14" i="3"/>
  <c r="FT15" i="3"/>
  <c r="FU15" i="3"/>
  <c r="FV15" i="3"/>
  <c r="FT16" i="3"/>
  <c r="FU16" i="3"/>
  <c r="FV16" i="3"/>
  <c r="FT17" i="3"/>
  <c r="FU17" i="3"/>
  <c r="FV17" i="3"/>
  <c r="FT18" i="3"/>
  <c r="FU18" i="3"/>
  <c r="FV18" i="3"/>
  <c r="FT19" i="3"/>
  <c r="FU19" i="3"/>
  <c r="FV19" i="3"/>
  <c r="FT20" i="3"/>
  <c r="FU20" i="3"/>
  <c r="FV20" i="3"/>
  <c r="FT21" i="3"/>
  <c r="FU21" i="3"/>
  <c r="FV21" i="3"/>
  <c r="FT22" i="3"/>
  <c r="FU22" i="3"/>
  <c r="FV22" i="3"/>
  <c r="FU8" i="3"/>
  <c r="FV8" i="3"/>
  <c r="FT8" i="3"/>
  <c r="S23" i="24"/>
  <c r="T23" i="24"/>
  <c r="U23" i="24"/>
  <c r="V23" i="24"/>
  <c r="W23" i="24"/>
  <c r="X23" i="24"/>
  <c r="Y23" i="24"/>
  <c r="Z23" i="24"/>
  <c r="AA23" i="24"/>
  <c r="AB23" i="24"/>
  <c r="AC23" i="24"/>
  <c r="AD23" i="24"/>
  <c r="AE23" i="24"/>
  <c r="AF23" i="24"/>
  <c r="AG23" i="24"/>
  <c r="AH23" i="24"/>
  <c r="AI23" i="24"/>
  <c r="AJ23" i="24"/>
  <c r="AK23" i="24"/>
  <c r="AL23" i="24"/>
  <c r="AM23" i="24"/>
  <c r="AN23" i="24"/>
  <c r="AO23" i="24"/>
  <c r="AP23" i="24"/>
  <c r="AQ23" i="24"/>
  <c r="AR23" i="24"/>
  <c r="AS23" i="24"/>
  <c r="AT23" i="24"/>
  <c r="AU23" i="24"/>
  <c r="AV23" i="24"/>
  <c r="AW23" i="24"/>
  <c r="AX23" i="24"/>
  <c r="AY23" i="24"/>
  <c r="AZ23" i="24"/>
  <c r="BA23" i="24"/>
  <c r="BB23" i="24"/>
  <c r="BC23" i="24"/>
  <c r="BD23" i="24"/>
  <c r="BE23" i="24"/>
  <c r="BF23" i="24"/>
  <c r="BG23" i="24"/>
  <c r="BH23" i="24"/>
  <c r="BI23" i="24"/>
  <c r="BJ23" i="24"/>
  <c r="X3" i="24"/>
  <c r="AB3" i="24" s="1"/>
  <c r="AF3" i="24" s="1"/>
  <c r="AJ3" i="24" s="1"/>
  <c r="AN3" i="24" s="1"/>
  <c r="AR3" i="24" s="1"/>
  <c r="AV3" i="24" s="1"/>
  <c r="AZ3" i="24" s="1"/>
  <c r="BD3" i="24" s="1"/>
  <c r="BH3" i="24" s="1"/>
  <c r="A28" i="25"/>
  <c r="B28" i="25"/>
  <c r="Y192" i="24"/>
  <c r="Y193" i="24"/>
  <c r="Y194" i="24"/>
  <c r="Y195" i="24"/>
  <c r="Y196" i="24"/>
  <c r="Y197" i="24"/>
  <c r="Y198" i="24"/>
  <c r="Y199" i="24"/>
  <c r="Y200" i="24"/>
  <c r="B192" i="24"/>
  <c r="B193" i="24"/>
  <c r="B194" i="24"/>
  <c r="B195" i="24"/>
  <c r="B196" i="24"/>
  <c r="B197" i="24"/>
  <c r="B198" i="24"/>
  <c r="B199" i="24"/>
  <c r="B200" i="24"/>
  <c r="B188" i="24"/>
  <c r="B189" i="24"/>
  <c r="B190" i="24"/>
  <c r="Y188" i="24"/>
  <c r="Y189" i="24"/>
  <c r="Y190" i="24"/>
  <c r="Y191" i="24"/>
  <c r="B191" i="24"/>
  <c r="AJ30" i="25"/>
  <c r="BA30" i="25" s="1"/>
  <c r="AV33" i="25"/>
  <c r="AO33" i="25"/>
  <c r="AV32" i="25"/>
  <c r="W32" i="25"/>
  <c r="R26" i="25" s="1"/>
  <c r="AV30" i="25"/>
  <c r="AO30" i="25"/>
  <c r="AK30" i="25"/>
  <c r="W30" i="25"/>
  <c r="S30" i="25"/>
  <c r="N30" i="25"/>
  <c r="I30" i="25"/>
  <c r="A30" i="25"/>
  <c r="AM29" i="25"/>
  <c r="W29" i="25"/>
  <c r="A29" i="25"/>
  <c r="AB28" i="25"/>
  <c r="Q28" i="25"/>
  <c r="AB27" i="25"/>
  <c r="Q27" i="25"/>
  <c r="G27" i="25"/>
  <c r="F27" i="25"/>
  <c r="B27" i="25"/>
  <c r="A27" i="25"/>
  <c r="Q34" i="25" s="1"/>
  <c r="AN26" i="25"/>
  <c r="AM26" i="25"/>
  <c r="N37" i="25" s="1"/>
  <c r="AB26" i="25"/>
  <c r="Q26" i="25"/>
  <c r="V32" i="25" s="1"/>
  <c r="G26" i="25"/>
  <c r="F26" i="25"/>
  <c r="K36" i="25" s="1"/>
  <c r="AM25" i="25"/>
  <c r="AB25" i="25"/>
  <c r="Q25" i="25"/>
  <c r="G25" i="25"/>
  <c r="F25" i="25"/>
  <c r="A25" i="25"/>
  <c r="A15" i="25"/>
  <c r="P13" i="25"/>
  <c r="AC12" i="25"/>
  <c r="P12" i="25"/>
  <c r="P11" i="25"/>
  <c r="AC10" i="25"/>
  <c r="P10" i="25"/>
  <c r="AC9" i="25"/>
  <c r="P9" i="25"/>
  <c r="A9" i="25"/>
  <c r="AC8" i="25"/>
  <c r="P8" i="25"/>
  <c r="AC7" i="25"/>
  <c r="P7" i="25"/>
  <c r="A7" i="25"/>
  <c r="AC6" i="25"/>
  <c r="P6" i="25"/>
  <c r="A6" i="25"/>
  <c r="A5" i="25"/>
  <c r="L4" i="25"/>
  <c r="L3" i="25"/>
  <c r="L2" i="25"/>
  <c r="L1" i="25"/>
  <c r="A183" i="24"/>
  <c r="A182" i="24"/>
  <c r="A178" i="24"/>
  <c r="A177" i="24"/>
  <c r="A172" i="24"/>
  <c r="A171" i="24"/>
  <c r="A161" i="24"/>
  <c r="A160" i="24"/>
  <c r="A159" i="24"/>
  <c r="A158" i="24"/>
  <c r="A157" i="24"/>
  <c r="A156" i="24"/>
  <c r="A155" i="24"/>
  <c r="A154" i="24"/>
  <c r="A153" i="24"/>
  <c r="A132" i="24"/>
  <c r="A131" i="24"/>
  <c r="A100" i="24"/>
  <c r="A99" i="24"/>
  <c r="A48" i="24"/>
  <c r="A47" i="24"/>
  <c r="A46" i="24"/>
  <c r="A45" i="24"/>
  <c r="A44" i="24"/>
  <c r="A38" i="24"/>
  <c r="A37" i="24"/>
  <c r="A24" i="24"/>
  <c r="A23" i="24"/>
  <c r="Q8" i="24"/>
  <c r="B8" i="24"/>
  <c r="A8" i="24"/>
  <c r="A7" i="24"/>
  <c r="A6" i="24"/>
  <c r="A5" i="24"/>
  <c r="AA4" i="24"/>
  <c r="AE4" i="24" s="1"/>
  <c r="AI4" i="24" s="1"/>
  <c r="AM4" i="24" s="1"/>
  <c r="AQ4" i="24" s="1"/>
  <c r="AU4" i="24" s="1"/>
  <c r="AY4" i="24" s="1"/>
  <c r="BC4" i="24" s="1"/>
  <c r="BG4" i="24" s="1"/>
  <c r="Z4" i="24"/>
  <c r="AD4" i="24" s="1"/>
  <c r="AH4" i="24" s="1"/>
  <c r="AL4" i="24" s="1"/>
  <c r="AP4" i="24" s="1"/>
  <c r="AT4" i="24" s="1"/>
  <c r="AX4" i="24" s="1"/>
  <c r="BB4" i="24" s="1"/>
  <c r="BF4" i="24" s="1"/>
  <c r="BJ4" i="24" s="1"/>
  <c r="Y4" i="24"/>
  <c r="AC4" i="24" s="1"/>
  <c r="AG4" i="24" s="1"/>
  <c r="AK4" i="24" s="1"/>
  <c r="AO4" i="24" s="1"/>
  <c r="AS4" i="24" s="1"/>
  <c r="AW4" i="24" s="1"/>
  <c r="BA4" i="24" s="1"/>
  <c r="BE4" i="24" s="1"/>
  <c r="BI4" i="24" s="1"/>
  <c r="X4" i="24"/>
  <c r="AB4" i="24" s="1"/>
  <c r="AF4" i="24" s="1"/>
  <c r="AJ4" i="24" s="1"/>
  <c r="AN4" i="24" s="1"/>
  <c r="AR4" i="24" s="1"/>
  <c r="AV4" i="24" s="1"/>
  <c r="AZ4" i="24" s="1"/>
  <c r="BD4" i="24" s="1"/>
  <c r="BH4" i="24" s="1"/>
  <c r="V4" i="24"/>
  <c r="U4" i="24"/>
  <c r="T4" i="24"/>
  <c r="AA3" i="24"/>
  <c r="AE3" i="24" s="1"/>
  <c r="AI3" i="24" s="1"/>
  <c r="AM3" i="24" s="1"/>
  <c r="AQ3" i="24" s="1"/>
  <c r="AU3" i="24" s="1"/>
  <c r="AY3" i="24" s="1"/>
  <c r="BC3" i="24" s="1"/>
  <c r="BG3" i="24" s="1"/>
  <c r="S1" i="24"/>
  <c r="AP44" i="26" l="1"/>
  <c r="AP45" i="26" s="1"/>
  <c r="AP46" i="26" s="1"/>
  <c r="AJ32" i="26" s="1"/>
  <c r="FY171" i="3"/>
  <c r="D171" i="15" s="1"/>
  <c r="FY44" i="3"/>
  <c r="D44" i="15" s="1"/>
  <c r="L182" i="24"/>
  <c r="FY23" i="3"/>
  <c r="D23" i="15" s="1"/>
  <c r="FZ44" i="3"/>
  <c r="E44" i="15" s="1"/>
  <c r="FY99" i="3"/>
  <c r="D99" i="15" s="1"/>
  <c r="FX153" i="3"/>
  <c r="C153" i="15" s="1"/>
  <c r="FY153" i="3"/>
  <c r="D153" i="15" s="1"/>
  <c r="FX177" i="3"/>
  <c r="C177" i="15" s="1"/>
  <c r="P177" i="24"/>
  <c r="FY177" i="3"/>
  <c r="D177" i="15" s="1"/>
  <c r="FZ153" i="3"/>
  <c r="E153" i="15" s="1"/>
  <c r="O177" i="24"/>
  <c r="FZ171" i="3"/>
  <c r="E171" i="15" s="1"/>
  <c r="F44" i="24"/>
  <c r="M153" i="24"/>
  <c r="F153" i="24"/>
  <c r="P37" i="24"/>
  <c r="Q23" i="24"/>
  <c r="P182" i="24"/>
  <c r="FX44" i="3"/>
  <c r="C44" i="15" s="1"/>
  <c r="Q182" i="24"/>
  <c r="FZ177" i="3"/>
  <c r="E177" i="15" s="1"/>
  <c r="O182" i="24"/>
  <c r="FX171" i="3"/>
  <c r="C171" i="15" s="1"/>
  <c r="Q44" i="24"/>
  <c r="FX23" i="3"/>
  <c r="C23" i="15" s="1"/>
  <c r="FX99" i="3"/>
  <c r="C99" i="15" s="1"/>
  <c r="F34" i="25"/>
  <c r="F37" i="25"/>
  <c r="F37" i="24"/>
  <c r="Q131" i="24"/>
  <c r="O44" i="24"/>
  <c r="FV23" i="3"/>
  <c r="E23" i="24" s="1"/>
  <c r="P44" i="24"/>
  <c r="FY37" i="3"/>
  <c r="D37" i="15" s="1"/>
  <c r="P131" i="24"/>
  <c r="M131" i="24"/>
  <c r="Q171" i="24"/>
  <c r="FX37" i="3"/>
  <c r="C37" i="15" s="1"/>
  <c r="P171" i="24"/>
  <c r="FZ23" i="3"/>
  <c r="E23" i="15" s="1"/>
  <c r="FZ99" i="3"/>
  <c r="E99" i="15" s="1"/>
  <c r="Q177" i="24"/>
  <c r="M171" i="24"/>
  <c r="O171" i="24"/>
  <c r="P153" i="24"/>
  <c r="Q153" i="24"/>
  <c r="F131" i="24"/>
  <c r="O131" i="24"/>
  <c r="M99" i="24"/>
  <c r="Q99" i="24"/>
  <c r="O99" i="24"/>
  <c r="F99" i="24"/>
  <c r="P99" i="24"/>
  <c r="Q37" i="24"/>
  <c r="FZ37" i="3"/>
  <c r="E37" i="15" s="1"/>
  <c r="N36" i="25"/>
  <c r="FU23" i="3"/>
  <c r="D23" i="24" s="1"/>
  <c r="M37" i="24"/>
  <c r="M177" i="24"/>
  <c r="O153" i="24"/>
  <c r="M44" i="24"/>
  <c r="O37" i="24"/>
  <c r="FT23" i="3"/>
  <c r="C23" i="24" s="1"/>
  <c r="O8" i="24"/>
  <c r="O23" i="24" s="1"/>
  <c r="P8" i="24"/>
  <c r="P23" i="24" s="1"/>
  <c r="X45" i="24"/>
  <c r="X46" i="24" s="1"/>
  <c r="AN45" i="24"/>
  <c r="AN46" i="24" s="1"/>
  <c r="BD45" i="24"/>
  <c r="BD46" i="24" s="1"/>
  <c r="BE45" i="24"/>
  <c r="V154" i="24"/>
  <c r="AP154" i="24"/>
  <c r="BB154" i="24"/>
  <c r="AM156" i="24"/>
  <c r="V158" i="24"/>
  <c r="AG45" i="24"/>
  <c r="AG46" i="24" s="1"/>
  <c r="AW45" i="24"/>
  <c r="AW46" i="24" s="1"/>
  <c r="AP158" i="24"/>
  <c r="AT158" i="24"/>
  <c r="BF45" i="24"/>
  <c r="BF46" i="24" s="1"/>
  <c r="S156" i="24"/>
  <c r="AE156" i="24"/>
  <c r="F177" i="24"/>
  <c r="AK32" i="25"/>
  <c r="U43" i="25"/>
  <c r="K33" i="25"/>
  <c r="K35" i="25"/>
  <c r="C33" i="25"/>
  <c r="N33" i="25"/>
  <c r="K34" i="25"/>
  <c r="C35" i="25"/>
  <c r="N35" i="25"/>
  <c r="F36" i="25"/>
  <c r="Q36" i="25"/>
  <c r="Q37" i="25"/>
  <c r="F33" i="25"/>
  <c r="Q33" i="25"/>
  <c r="C34" i="25"/>
  <c r="N34" i="25"/>
  <c r="F35" i="25"/>
  <c r="Q35" i="25"/>
  <c r="K37" i="25"/>
  <c r="N38" i="25"/>
  <c r="V45" i="24"/>
  <c r="V46" i="24" s="1"/>
  <c r="BC156" i="24"/>
  <c r="BG156" i="24"/>
  <c r="F8" i="24"/>
  <c r="F23" i="24" s="1"/>
  <c r="X156" i="24"/>
  <c r="AN156" i="24"/>
  <c r="BD156" i="24"/>
  <c r="AG156" i="24"/>
  <c r="AW156" i="24"/>
  <c r="AP156" i="24"/>
  <c r="BE158" i="24"/>
  <c r="AD154" i="24"/>
  <c r="AL154" i="24"/>
  <c r="BF154" i="24"/>
  <c r="AK158" i="24"/>
  <c r="AS158" i="24"/>
  <c r="F171" i="24"/>
  <c r="A206" i="22"/>
  <c r="A207" i="22"/>
  <c r="A208" i="22"/>
  <c r="A205" i="22"/>
  <c r="A193" i="22"/>
  <c r="A194" i="22"/>
  <c r="A195" i="22"/>
  <c r="A196" i="22"/>
  <c r="A197" i="22"/>
  <c r="A198" i="22"/>
  <c r="A199" i="22"/>
  <c r="A200" i="22"/>
  <c r="A192" i="22"/>
  <c r="A154" i="22"/>
  <c r="A155" i="22"/>
  <c r="A156" i="22"/>
  <c r="A157" i="22"/>
  <c r="A158" i="22"/>
  <c r="A159" i="22"/>
  <c r="A160" i="22"/>
  <c r="A161" i="22"/>
  <c r="A162" i="22"/>
  <c r="A163" i="22"/>
  <c r="A164" i="22"/>
  <c r="A165" i="22"/>
  <c r="A166" i="22"/>
  <c r="A148" i="22"/>
  <c r="A149" i="22"/>
  <c r="A150" i="22"/>
  <c r="A151" i="22"/>
  <c r="A152" i="22"/>
  <c r="A153" i="22"/>
  <c r="A147" i="22"/>
  <c r="A130" i="22"/>
  <c r="A131" i="22"/>
  <c r="A132" i="22"/>
  <c r="A133" i="22"/>
  <c r="A134" i="22"/>
  <c r="A135" i="22"/>
  <c r="A136" i="22"/>
  <c r="A137" i="22"/>
  <c r="A138" i="22"/>
  <c r="A139" i="22"/>
  <c r="A140" i="22"/>
  <c r="A141" i="22"/>
  <c r="A142" i="22"/>
  <c r="A114" i="22"/>
  <c r="A115" i="22"/>
  <c r="A116" i="22"/>
  <c r="A117" i="22"/>
  <c r="A118" i="22"/>
  <c r="A119" i="22"/>
  <c r="A120" i="22"/>
  <c r="A121" i="22"/>
  <c r="A122" i="22"/>
  <c r="A123" i="22"/>
  <c r="A124" i="22"/>
  <c r="A125" i="22"/>
  <c r="A126" i="22"/>
  <c r="A127" i="22"/>
  <c r="A128" i="22"/>
  <c r="A129" i="22"/>
  <c r="A113" i="22"/>
  <c r="A88" i="22"/>
  <c r="A89" i="22"/>
  <c r="A90" i="22"/>
  <c r="A91" i="22"/>
  <c r="A92" i="22"/>
  <c r="A93" i="22"/>
  <c r="A94" i="22"/>
  <c r="A95" i="22"/>
  <c r="A96" i="22"/>
  <c r="A97" i="22"/>
  <c r="A98" i="22"/>
  <c r="A99" i="22"/>
  <c r="A100" i="22"/>
  <c r="A101" i="22"/>
  <c r="A102" i="22"/>
  <c r="A103" i="22"/>
  <c r="A104" i="22"/>
  <c r="A105" i="22"/>
  <c r="A106" i="22"/>
  <c r="A107" i="22"/>
  <c r="A108" i="22"/>
  <c r="A60" i="22"/>
  <c r="A61" i="22"/>
  <c r="A62" i="22"/>
  <c r="A63" i="22"/>
  <c r="A64" i="22"/>
  <c r="A65" i="22"/>
  <c r="A66" i="22"/>
  <c r="A67" i="22"/>
  <c r="A68" i="22"/>
  <c r="A69" i="22"/>
  <c r="A70" i="22"/>
  <c r="A71" i="22"/>
  <c r="A72" i="22"/>
  <c r="A73" i="22"/>
  <c r="A74" i="22"/>
  <c r="A75" i="22"/>
  <c r="A76" i="22"/>
  <c r="A77" i="22"/>
  <c r="A78" i="22"/>
  <c r="A79" i="22"/>
  <c r="A80" i="22"/>
  <c r="A81" i="22"/>
  <c r="A82" i="22"/>
  <c r="A83" i="22"/>
  <c r="A84" i="22"/>
  <c r="A85" i="22"/>
  <c r="A86" i="22"/>
  <c r="A87" i="22"/>
  <c r="A59" i="22"/>
  <c r="A44" i="22"/>
  <c r="A45" i="22"/>
  <c r="A46" i="22"/>
  <c r="A47" i="22"/>
  <c r="A43" i="22"/>
  <c r="A28" i="22"/>
  <c r="A29" i="22"/>
  <c r="A30" i="22"/>
  <c r="A31" i="22"/>
  <c r="A32" i="22"/>
  <c r="A33" i="22"/>
  <c r="A34" i="22"/>
  <c r="A35" i="22"/>
  <c r="A36" i="22"/>
  <c r="A37" i="22"/>
  <c r="A38" i="22"/>
  <c r="A27" i="22"/>
  <c r="A9" i="22"/>
  <c r="A10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N177" i="24" l="1"/>
  <c r="F158" i="24"/>
  <c r="R44" i="24"/>
  <c r="N182" i="24"/>
  <c r="N171" i="24"/>
  <c r="F157" i="24"/>
  <c r="F159" i="24" s="1"/>
  <c r="F154" i="24"/>
  <c r="F155" i="24" s="1"/>
  <c r="F156" i="24"/>
  <c r="N37" i="24"/>
  <c r="R177" i="24"/>
  <c r="R99" i="24"/>
  <c r="N44" i="24"/>
  <c r="N153" i="24"/>
  <c r="N99" i="24"/>
  <c r="R171" i="24"/>
  <c r="R131" i="24"/>
  <c r="N131" i="24"/>
  <c r="Q38" i="25"/>
  <c r="R153" i="24"/>
  <c r="S154" i="24"/>
  <c r="S155" i="24" s="1"/>
  <c r="AQ154" i="24"/>
  <c r="AQ155" i="24" s="1"/>
  <c r="AM154" i="24"/>
  <c r="AM155" i="24" s="1"/>
  <c r="BC154" i="24"/>
  <c r="BC155" i="24" s="1"/>
  <c r="BD158" i="24"/>
  <c r="AN158" i="24"/>
  <c r="X158" i="24"/>
  <c r="AI158" i="24"/>
  <c r="Y158" i="24"/>
  <c r="BH158" i="24"/>
  <c r="AR158" i="24"/>
  <c r="AB158" i="24"/>
  <c r="AE158" i="24"/>
  <c r="R37" i="24"/>
  <c r="AO45" i="24"/>
  <c r="AO46" i="24" s="1"/>
  <c r="AW158" i="24"/>
  <c r="AD158" i="24"/>
  <c r="W154" i="24"/>
  <c r="W155" i="24" s="1"/>
  <c r="BB45" i="24"/>
  <c r="BB46" i="24" s="1"/>
  <c r="AV158" i="24"/>
  <c r="AF158" i="24"/>
  <c r="Z154" i="24"/>
  <c r="Z155" i="24" s="1"/>
  <c r="BG158" i="24"/>
  <c r="BI45" i="24"/>
  <c r="BI46" i="24" s="1"/>
  <c r="AY156" i="24"/>
  <c r="AH45" i="24"/>
  <c r="AH46" i="24" s="1"/>
  <c r="AL45" i="24"/>
  <c r="AL46" i="24" s="1"/>
  <c r="BA45" i="24"/>
  <c r="BA46" i="24" s="1"/>
  <c r="AZ45" i="24"/>
  <c r="AZ46" i="24" s="1"/>
  <c r="AJ45" i="24"/>
  <c r="AJ46" i="24" s="1"/>
  <c r="T45" i="24"/>
  <c r="T46" i="24" s="1"/>
  <c r="AP45" i="24"/>
  <c r="AP46" i="24" s="1"/>
  <c r="AH154" i="24"/>
  <c r="AH155" i="24" s="1"/>
  <c r="AU158" i="24"/>
  <c r="AU156" i="24"/>
  <c r="AA156" i="24"/>
  <c r="AC45" i="24"/>
  <c r="AC46" i="24" s="1"/>
  <c r="AH158" i="24"/>
  <c r="AX45" i="24"/>
  <c r="AX46" i="24" s="1"/>
  <c r="AD45" i="24"/>
  <c r="AD46" i="24" s="1"/>
  <c r="AI156" i="24"/>
  <c r="AK45" i="24"/>
  <c r="AK46" i="24" s="1"/>
  <c r="AS45" i="24"/>
  <c r="AS46" i="24" s="1"/>
  <c r="Y45" i="24"/>
  <c r="Y46" i="24" s="1"/>
  <c r="AV45" i="24"/>
  <c r="AV46" i="24" s="1"/>
  <c r="AF45" i="24"/>
  <c r="AF46" i="24" s="1"/>
  <c r="BH45" i="24"/>
  <c r="BH46" i="24" s="1"/>
  <c r="AR45" i="24"/>
  <c r="AR46" i="24" s="1"/>
  <c r="AB45" i="24"/>
  <c r="AB46" i="24" s="1"/>
  <c r="W156" i="24"/>
  <c r="Z45" i="24"/>
  <c r="Z46" i="24" s="1"/>
  <c r="AY154" i="24"/>
  <c r="AY155" i="24" s="1"/>
  <c r="AZ158" i="24"/>
  <c r="AJ158" i="24"/>
  <c r="T158" i="24"/>
  <c r="BJ154" i="24"/>
  <c r="BJ155" i="24" s="1"/>
  <c r="BB158" i="24"/>
  <c r="BA158" i="24"/>
  <c r="AG158" i="24"/>
  <c r="AC158" i="24"/>
  <c r="AS157" i="24"/>
  <c r="AS159" i="24" s="1"/>
  <c r="BG154" i="24"/>
  <c r="BG155" i="24" s="1"/>
  <c r="BE46" i="24"/>
  <c r="AQ156" i="24"/>
  <c r="AV154" i="24"/>
  <c r="AV155" i="24" s="1"/>
  <c r="AF154" i="24"/>
  <c r="AF155" i="24" s="1"/>
  <c r="AX154" i="24"/>
  <c r="AX155" i="24" s="1"/>
  <c r="Y154" i="24"/>
  <c r="Y155" i="24" s="1"/>
  <c r="AA158" i="24"/>
  <c r="AY158" i="24"/>
  <c r="N8" i="24"/>
  <c r="N23" i="24" s="1"/>
  <c r="BH157" i="24"/>
  <c r="AR157" i="24"/>
  <c r="AB157" i="24"/>
  <c r="BI158" i="24"/>
  <c r="AT154" i="24"/>
  <c r="AT155" i="24" s="1"/>
  <c r="AO158" i="24"/>
  <c r="AO156" i="24"/>
  <c r="Y156" i="24"/>
  <c r="BF158" i="24"/>
  <c r="AL158" i="24"/>
  <c r="AU154" i="24"/>
  <c r="AU155" i="24" s="1"/>
  <c r="BB157" i="24"/>
  <c r="AT45" i="24"/>
  <c r="AT46" i="24" s="1"/>
  <c r="AX158" i="24"/>
  <c r="BJ45" i="24"/>
  <c r="BJ46" i="24" s="1"/>
  <c r="BD154" i="24"/>
  <c r="BD155" i="24" s="1"/>
  <c r="BD183" i="24" s="1"/>
  <c r="AN154" i="24"/>
  <c r="AN155" i="24" s="1"/>
  <c r="AN183" i="24" s="1"/>
  <c r="X154" i="24"/>
  <c r="X155" i="24" s="1"/>
  <c r="X183" i="24" s="1"/>
  <c r="AG154" i="24"/>
  <c r="AG155" i="24" s="1"/>
  <c r="AG183" i="24" s="1"/>
  <c r="AD155" i="24"/>
  <c r="AI154" i="24"/>
  <c r="AI155" i="24" s="1"/>
  <c r="AV157" i="24"/>
  <c r="Z158" i="24"/>
  <c r="AA154" i="24"/>
  <c r="AA155" i="24" s="1"/>
  <c r="AF157" i="24"/>
  <c r="AL157" i="24"/>
  <c r="BE154" i="24"/>
  <c r="BE155" i="24" s="1"/>
  <c r="BB155" i="24"/>
  <c r="AL155" i="24"/>
  <c r="V155" i="24"/>
  <c r="V183" i="24" s="1"/>
  <c r="AH157" i="24"/>
  <c r="W158" i="24"/>
  <c r="U52" i="25"/>
  <c r="AF52" i="25" s="1"/>
  <c r="U50" i="25"/>
  <c r="AF50" i="25" s="1"/>
  <c r="U48" i="25"/>
  <c r="AF48" i="25" s="1"/>
  <c r="U46" i="25"/>
  <c r="AF46" i="25" s="1"/>
  <c r="U44" i="25"/>
  <c r="F38" i="25"/>
  <c r="K38" i="25"/>
  <c r="S158" i="24"/>
  <c r="BD157" i="24"/>
  <c r="X157" i="24"/>
  <c r="BF157" i="24"/>
  <c r="Z157" i="24"/>
  <c r="F182" i="24"/>
  <c r="AZ154" i="24"/>
  <c r="AZ155" i="24" s="1"/>
  <c r="AJ154" i="24"/>
  <c r="AJ155" i="24" s="1"/>
  <c r="T154" i="24"/>
  <c r="T155" i="24" s="1"/>
  <c r="BA154" i="24"/>
  <c r="BA155" i="24" s="1"/>
  <c r="AK154" i="24"/>
  <c r="AK155" i="24" s="1"/>
  <c r="BF155" i="24"/>
  <c r="BF183" i="24" s="1"/>
  <c r="AP155" i="24"/>
  <c r="AE154" i="24"/>
  <c r="AE155" i="24" s="1"/>
  <c r="BG157" i="24"/>
  <c r="BG45" i="24"/>
  <c r="BG46" i="24" s="1"/>
  <c r="AQ157" i="24"/>
  <c r="AQ45" i="24"/>
  <c r="AQ46" i="24" s="1"/>
  <c r="AA157" i="24"/>
  <c r="AA45" i="24"/>
  <c r="AA46" i="24" s="1"/>
  <c r="AT156" i="24"/>
  <c r="V156" i="24"/>
  <c r="M8" i="24"/>
  <c r="M23" i="24" s="1"/>
  <c r="BF156" i="24"/>
  <c r="AL156" i="24"/>
  <c r="BE157" i="24"/>
  <c r="BE159" i="24" s="1"/>
  <c r="AG157" i="24"/>
  <c r="Y157" i="24"/>
  <c r="BE156" i="24"/>
  <c r="BH156" i="24"/>
  <c r="AR156" i="24"/>
  <c r="AB156" i="24"/>
  <c r="AQ158" i="24"/>
  <c r="BC158" i="24"/>
  <c r="AT157" i="24"/>
  <c r="AT159" i="24" s="1"/>
  <c r="AO154" i="24"/>
  <c r="AO155" i="24" s="1"/>
  <c r="AN157" i="24"/>
  <c r="AN159" i="24" s="1"/>
  <c r="AN160" i="24" s="1"/>
  <c r="AW154" i="24"/>
  <c r="AW155" i="24" s="1"/>
  <c r="AW183" i="24" s="1"/>
  <c r="U154" i="24"/>
  <c r="U155" i="24" s="1"/>
  <c r="BC157" i="24"/>
  <c r="BC45" i="24"/>
  <c r="BC46" i="24" s="1"/>
  <c r="AM157" i="24"/>
  <c r="AM45" i="24"/>
  <c r="AM46" i="24" s="1"/>
  <c r="W157" i="24"/>
  <c r="W45" i="24"/>
  <c r="W46" i="24" s="1"/>
  <c r="U158" i="24"/>
  <c r="U157" i="24"/>
  <c r="U45" i="24"/>
  <c r="U46" i="24" s="1"/>
  <c r="BB156" i="24"/>
  <c r="AD156" i="24"/>
  <c r="F45" i="24"/>
  <c r="BA157" i="24"/>
  <c r="AX157" i="24"/>
  <c r="AD157" i="24"/>
  <c r="AZ157" i="24"/>
  <c r="AJ157" i="24"/>
  <c r="T157" i="24"/>
  <c r="AM158" i="24"/>
  <c r="AP157" i="24"/>
  <c r="AP159" i="24" s="1"/>
  <c r="AP160" i="24" s="1"/>
  <c r="AK157" i="24"/>
  <c r="AK159" i="24" s="1"/>
  <c r="V157" i="24"/>
  <c r="V159" i="24" s="1"/>
  <c r="AU157" i="24"/>
  <c r="AU45" i="24"/>
  <c r="AU46" i="24" s="1"/>
  <c r="AE157" i="24"/>
  <c r="AE159" i="24" s="1"/>
  <c r="AE160" i="24" s="1"/>
  <c r="AE45" i="24"/>
  <c r="AE46" i="24" s="1"/>
  <c r="BH154" i="24"/>
  <c r="BH155" i="24" s="1"/>
  <c r="AR154" i="24"/>
  <c r="AR155" i="24" s="1"/>
  <c r="AB154" i="24"/>
  <c r="AB155" i="24" s="1"/>
  <c r="BI154" i="24"/>
  <c r="BI155" i="24" s="1"/>
  <c r="AS154" i="24"/>
  <c r="AS155" i="24" s="1"/>
  <c r="AC154" i="24"/>
  <c r="AC155" i="24" s="1"/>
  <c r="AY157" i="24"/>
  <c r="AY45" i="24"/>
  <c r="AY46" i="24" s="1"/>
  <c r="AI157" i="24"/>
  <c r="AI45" i="24"/>
  <c r="AI46" i="24" s="1"/>
  <c r="S157" i="24"/>
  <c r="S45" i="24"/>
  <c r="S46" i="24" s="1"/>
  <c r="AH156" i="24"/>
  <c r="AX156" i="24"/>
  <c r="Z156" i="24"/>
  <c r="BI157" i="24"/>
  <c r="AW157" i="24"/>
  <c r="AO157" i="24"/>
  <c r="AO159" i="24" s="1"/>
  <c r="AC157" i="24"/>
  <c r="BI156" i="24"/>
  <c r="BA156" i="24"/>
  <c r="AS156" i="24"/>
  <c r="AK156" i="24"/>
  <c r="AC156" i="24"/>
  <c r="U156" i="24"/>
  <c r="AZ156" i="24"/>
  <c r="AJ156" i="24"/>
  <c r="T156" i="24"/>
  <c r="AV156" i="24"/>
  <c r="AF156" i="24"/>
  <c r="K224" i="22"/>
  <c r="K225" i="22"/>
  <c r="K226" i="22"/>
  <c r="K227" i="22"/>
  <c r="K228" i="22"/>
  <c r="K229" i="22"/>
  <c r="K230" i="22"/>
  <c r="K231" i="22"/>
  <c r="K232" i="22"/>
  <c r="K233" i="22"/>
  <c r="C224" i="22"/>
  <c r="C225" i="22"/>
  <c r="C226" i="22"/>
  <c r="C227" i="22"/>
  <c r="C228" i="22"/>
  <c r="C229" i="22"/>
  <c r="C230" i="22"/>
  <c r="C231" i="22"/>
  <c r="C232" i="22"/>
  <c r="C233" i="22"/>
  <c r="U232" i="20"/>
  <c r="U233" i="20"/>
  <c r="U234" i="20"/>
  <c r="U235" i="20"/>
  <c r="U236" i="20"/>
  <c r="U237" i="20"/>
  <c r="U238" i="20"/>
  <c r="U239" i="20"/>
  <c r="U240" i="20"/>
  <c r="U231" i="20"/>
  <c r="C232" i="20"/>
  <c r="C233" i="20"/>
  <c r="C234" i="20"/>
  <c r="C235" i="20"/>
  <c r="C236" i="20"/>
  <c r="C237" i="20"/>
  <c r="C238" i="20"/>
  <c r="C239" i="20"/>
  <c r="C240" i="20"/>
  <c r="J187" i="15"/>
  <c r="J188" i="15"/>
  <c r="J189" i="15"/>
  <c r="J190" i="15"/>
  <c r="J191" i="15"/>
  <c r="J192" i="15"/>
  <c r="J193" i="15"/>
  <c r="J194" i="15"/>
  <c r="J195" i="15"/>
  <c r="J196" i="15"/>
  <c r="J197" i="15"/>
  <c r="J198" i="15"/>
  <c r="J199" i="15"/>
  <c r="J200" i="15"/>
  <c r="B187" i="15"/>
  <c r="B188" i="15"/>
  <c r="B189" i="15"/>
  <c r="B190" i="15"/>
  <c r="B191" i="15"/>
  <c r="B192" i="15"/>
  <c r="B193" i="15"/>
  <c r="B194" i="15"/>
  <c r="B195" i="15"/>
  <c r="B196" i="15"/>
  <c r="B197" i="15"/>
  <c r="B198" i="15"/>
  <c r="B199" i="15"/>
  <c r="B200" i="15"/>
  <c r="J186" i="15"/>
  <c r="B186" i="15"/>
  <c r="C231" i="20"/>
  <c r="H147" i="20"/>
  <c r="I147" i="20" s="1"/>
  <c r="H113" i="20"/>
  <c r="I113" i="20" s="1"/>
  <c r="H59" i="20"/>
  <c r="I59" i="20" s="1"/>
  <c r="H43" i="20"/>
  <c r="I43" i="20" s="1"/>
  <c r="H8" i="20"/>
  <c r="O1" i="20"/>
  <c r="R217" i="20"/>
  <c r="Q217" i="20"/>
  <c r="P217" i="20"/>
  <c r="O217" i="20"/>
  <c r="R216" i="20"/>
  <c r="Q216" i="20"/>
  <c r="P216" i="20"/>
  <c r="P218" i="20" s="1"/>
  <c r="O216" i="20"/>
  <c r="O218" i="20" s="1"/>
  <c r="R210" i="20"/>
  <c r="Q210" i="20"/>
  <c r="P210" i="20"/>
  <c r="O210" i="20"/>
  <c r="R209" i="20"/>
  <c r="Q209" i="20"/>
  <c r="P209" i="20"/>
  <c r="P211" i="20" s="1"/>
  <c r="O209" i="20"/>
  <c r="O211" i="20" s="1"/>
  <c r="R202" i="20"/>
  <c r="Q202" i="20"/>
  <c r="P202" i="20"/>
  <c r="O202" i="20"/>
  <c r="R201" i="20"/>
  <c r="Q201" i="20"/>
  <c r="P201" i="20"/>
  <c r="P203" i="20" s="1"/>
  <c r="O201" i="20"/>
  <c r="O203" i="20" s="1"/>
  <c r="R168" i="20"/>
  <c r="Q168" i="20"/>
  <c r="P168" i="20"/>
  <c r="O168" i="20"/>
  <c r="R167" i="20"/>
  <c r="Q167" i="20"/>
  <c r="P167" i="20"/>
  <c r="O167" i="20"/>
  <c r="O169" i="20" s="1"/>
  <c r="R144" i="20"/>
  <c r="R171" i="20" s="1"/>
  <c r="Q144" i="20"/>
  <c r="Q171" i="20" s="1"/>
  <c r="P144" i="20"/>
  <c r="O144" i="20"/>
  <c r="O171" i="20" s="1"/>
  <c r="R143" i="20"/>
  <c r="R170" i="20" s="1"/>
  <c r="Q143" i="20"/>
  <c r="P143" i="20"/>
  <c r="P170" i="20" s="1"/>
  <c r="O143" i="20"/>
  <c r="R110" i="20"/>
  <c r="R174" i="20" s="1"/>
  <c r="Q110" i="20"/>
  <c r="Q174" i="20" s="1"/>
  <c r="P110" i="20"/>
  <c r="O110" i="20"/>
  <c r="R109" i="20"/>
  <c r="R173" i="20" s="1"/>
  <c r="Q109" i="20"/>
  <c r="P109" i="20"/>
  <c r="P173" i="20" s="1"/>
  <c r="O109" i="20"/>
  <c r="R49" i="20"/>
  <c r="R183" i="20" s="1"/>
  <c r="Q49" i="20"/>
  <c r="Q183" i="20" s="1"/>
  <c r="P49" i="20"/>
  <c r="O49" i="20"/>
  <c r="O183" i="20" s="1"/>
  <c r="R48" i="20"/>
  <c r="R182" i="20" s="1"/>
  <c r="Q48" i="20"/>
  <c r="P48" i="20"/>
  <c r="P182" i="20" s="1"/>
  <c r="O48" i="20"/>
  <c r="R40" i="20"/>
  <c r="R180" i="20" s="1"/>
  <c r="R186" i="20" s="1"/>
  <c r="Q40" i="20"/>
  <c r="Q52" i="20" s="1"/>
  <c r="P40" i="20"/>
  <c r="P180" i="20" s="1"/>
  <c r="O40" i="20"/>
  <c r="O180" i="20" s="1"/>
  <c r="R39" i="20"/>
  <c r="R179" i="20" s="1"/>
  <c r="R185" i="20" s="1"/>
  <c r="Q39" i="20"/>
  <c r="P39" i="20"/>
  <c r="P179" i="20" s="1"/>
  <c r="P185" i="20" s="1"/>
  <c r="O39" i="20"/>
  <c r="O179" i="20" s="1"/>
  <c r="R24" i="20"/>
  <c r="R177" i="20" s="1"/>
  <c r="R189" i="20" s="1"/>
  <c r="Q24" i="20"/>
  <c r="Q55" i="20" s="1"/>
  <c r="Q221" i="20" s="1"/>
  <c r="P24" i="20"/>
  <c r="P177" i="20" s="1"/>
  <c r="O24" i="20"/>
  <c r="O177" i="20" s="1"/>
  <c r="R23" i="20"/>
  <c r="R176" i="20" s="1"/>
  <c r="R188" i="20" s="1"/>
  <c r="Q23" i="20"/>
  <c r="P23" i="20"/>
  <c r="P176" i="20" s="1"/>
  <c r="P188" i="20" s="1"/>
  <c r="O23" i="20"/>
  <c r="R4" i="20"/>
  <c r="Q4" i="20"/>
  <c r="P4" i="20"/>
  <c r="B27" i="21"/>
  <c r="A27" i="21"/>
  <c r="B27" i="19"/>
  <c r="A27" i="19"/>
  <c r="A43" i="19" s="1"/>
  <c r="B43" i="19" s="1"/>
  <c r="R3" i="20" s="1"/>
  <c r="B28" i="18"/>
  <c r="A28" i="18"/>
  <c r="A180" i="16"/>
  <c r="B180" i="16"/>
  <c r="N180" i="16"/>
  <c r="O180" i="16"/>
  <c r="P180" i="16"/>
  <c r="Q180" i="16"/>
  <c r="R180" i="16"/>
  <c r="S180" i="16"/>
  <c r="T180" i="16"/>
  <c r="U180" i="16"/>
  <c r="V180" i="16"/>
  <c r="W180" i="16"/>
  <c r="X180" i="16"/>
  <c r="Y180" i="16"/>
  <c r="Z180" i="16"/>
  <c r="AA180" i="16"/>
  <c r="AB180" i="16"/>
  <c r="AC180" i="16"/>
  <c r="AD180" i="16"/>
  <c r="AE180" i="16"/>
  <c r="AF180" i="16"/>
  <c r="AG180" i="16"/>
  <c r="AH180" i="16"/>
  <c r="AI180" i="16"/>
  <c r="AJ180" i="16"/>
  <c r="AK180" i="16"/>
  <c r="AL180" i="16"/>
  <c r="AM180" i="16"/>
  <c r="AN180" i="16"/>
  <c r="AO180" i="16"/>
  <c r="AP180" i="16"/>
  <c r="AQ180" i="16"/>
  <c r="AR180" i="16"/>
  <c r="AS180" i="16"/>
  <c r="AT180" i="16"/>
  <c r="AU180" i="16"/>
  <c r="AV180" i="16"/>
  <c r="AW180" i="16"/>
  <c r="AX180" i="16"/>
  <c r="AY180" i="16"/>
  <c r="AZ180" i="16"/>
  <c r="BA180" i="16"/>
  <c r="BB180" i="16"/>
  <c r="BC180" i="16"/>
  <c r="BD180" i="16"/>
  <c r="BE180" i="16"/>
  <c r="A181" i="16"/>
  <c r="B181" i="16"/>
  <c r="N181" i="16"/>
  <c r="O181" i="16"/>
  <c r="P181" i="16"/>
  <c r="Q181" i="16"/>
  <c r="R181" i="16"/>
  <c r="S181" i="16"/>
  <c r="T181" i="16"/>
  <c r="U181" i="16"/>
  <c r="V181" i="16"/>
  <c r="W181" i="16"/>
  <c r="X181" i="16"/>
  <c r="Y181" i="16"/>
  <c r="Z181" i="16"/>
  <c r="AA181" i="16"/>
  <c r="AB181" i="16"/>
  <c r="AC181" i="16"/>
  <c r="AD181" i="16"/>
  <c r="AE181" i="16"/>
  <c r="AF181" i="16"/>
  <c r="AG181" i="16"/>
  <c r="AH181" i="16"/>
  <c r="AI181" i="16"/>
  <c r="AJ181" i="16"/>
  <c r="AK181" i="16"/>
  <c r="AL181" i="16"/>
  <c r="AM181" i="16"/>
  <c r="AN181" i="16"/>
  <c r="AO181" i="16"/>
  <c r="AP181" i="16"/>
  <c r="AQ181" i="16"/>
  <c r="AR181" i="16"/>
  <c r="AS181" i="16"/>
  <c r="AT181" i="16"/>
  <c r="AU181" i="16"/>
  <c r="AV181" i="16"/>
  <c r="AW181" i="16"/>
  <c r="AX181" i="16"/>
  <c r="AY181" i="16"/>
  <c r="AZ181" i="16"/>
  <c r="BA181" i="16"/>
  <c r="BB181" i="16"/>
  <c r="BC181" i="16"/>
  <c r="BD181" i="16"/>
  <c r="BE181" i="16"/>
  <c r="BE179" i="16"/>
  <c r="BD179" i="16"/>
  <c r="BC179" i="16"/>
  <c r="BB179" i="16"/>
  <c r="BA179" i="16"/>
  <c r="AZ179" i="16"/>
  <c r="AY179" i="16"/>
  <c r="AX179" i="16"/>
  <c r="AW179" i="16"/>
  <c r="AV179" i="16"/>
  <c r="AU179" i="16"/>
  <c r="AT179" i="16"/>
  <c r="AS179" i="16"/>
  <c r="AR179" i="16"/>
  <c r="AQ179" i="16"/>
  <c r="AP179" i="16"/>
  <c r="AO179" i="16"/>
  <c r="AN179" i="16"/>
  <c r="AM179" i="16"/>
  <c r="AL179" i="16"/>
  <c r="AK179" i="16"/>
  <c r="AJ179" i="16"/>
  <c r="AI179" i="16"/>
  <c r="AH179" i="16"/>
  <c r="AG179" i="16"/>
  <c r="AF179" i="16"/>
  <c r="AE179" i="16"/>
  <c r="AD179" i="16"/>
  <c r="AC179" i="16"/>
  <c r="AB179" i="16"/>
  <c r="AA179" i="16"/>
  <c r="Z179" i="16"/>
  <c r="Y179" i="16"/>
  <c r="X179" i="16"/>
  <c r="W179" i="16"/>
  <c r="V179" i="16"/>
  <c r="U179" i="16"/>
  <c r="T179" i="16"/>
  <c r="S179" i="16"/>
  <c r="R179" i="16"/>
  <c r="Q179" i="16"/>
  <c r="P179" i="16"/>
  <c r="O179" i="16"/>
  <c r="N179" i="16"/>
  <c r="B179" i="16"/>
  <c r="A179" i="16"/>
  <c r="A174" i="16"/>
  <c r="B174" i="16"/>
  <c r="N174" i="16"/>
  <c r="O174" i="16"/>
  <c r="P174" i="16"/>
  <c r="Q174" i="16"/>
  <c r="R174" i="16"/>
  <c r="S174" i="16"/>
  <c r="T174" i="16"/>
  <c r="U174" i="16"/>
  <c r="V174" i="16"/>
  <c r="W174" i="16"/>
  <c r="X174" i="16"/>
  <c r="Y174" i="16"/>
  <c r="Z174" i="16"/>
  <c r="AA174" i="16"/>
  <c r="AB174" i="16"/>
  <c r="AC174" i="16"/>
  <c r="AD174" i="16"/>
  <c r="AE174" i="16"/>
  <c r="AF174" i="16"/>
  <c r="AG174" i="16"/>
  <c r="AH174" i="16"/>
  <c r="AI174" i="16"/>
  <c r="AJ174" i="16"/>
  <c r="AK174" i="16"/>
  <c r="AL174" i="16"/>
  <c r="AM174" i="16"/>
  <c r="AN174" i="16"/>
  <c r="AO174" i="16"/>
  <c r="AP174" i="16"/>
  <c r="AQ174" i="16"/>
  <c r="AR174" i="16"/>
  <c r="AS174" i="16"/>
  <c r="AT174" i="16"/>
  <c r="AU174" i="16"/>
  <c r="AV174" i="16"/>
  <c r="AW174" i="16"/>
  <c r="AX174" i="16"/>
  <c r="AY174" i="16"/>
  <c r="AZ174" i="16"/>
  <c r="BA174" i="16"/>
  <c r="BB174" i="16"/>
  <c r="BC174" i="16"/>
  <c r="BD174" i="16"/>
  <c r="BE174" i="16"/>
  <c r="A175" i="16"/>
  <c r="B175" i="16"/>
  <c r="N175" i="16"/>
  <c r="O175" i="16"/>
  <c r="P175" i="16"/>
  <c r="Q175" i="16"/>
  <c r="R175" i="16"/>
  <c r="S175" i="16"/>
  <c r="T175" i="16"/>
  <c r="U175" i="16"/>
  <c r="V175" i="16"/>
  <c r="W175" i="16"/>
  <c r="X175" i="16"/>
  <c r="Y175" i="16"/>
  <c r="Z175" i="16"/>
  <c r="AA175" i="16"/>
  <c r="AB175" i="16"/>
  <c r="AC175" i="16"/>
  <c r="AD175" i="16"/>
  <c r="AE175" i="16"/>
  <c r="AF175" i="16"/>
  <c r="AG175" i="16"/>
  <c r="AH175" i="16"/>
  <c r="AI175" i="16"/>
  <c r="AJ175" i="16"/>
  <c r="AK175" i="16"/>
  <c r="AL175" i="16"/>
  <c r="AM175" i="16"/>
  <c r="AN175" i="16"/>
  <c r="AO175" i="16"/>
  <c r="AP175" i="16"/>
  <c r="AQ175" i="16"/>
  <c r="AR175" i="16"/>
  <c r="AS175" i="16"/>
  <c r="AT175" i="16"/>
  <c r="AU175" i="16"/>
  <c r="AV175" i="16"/>
  <c r="AW175" i="16"/>
  <c r="AX175" i="16"/>
  <c r="AY175" i="16"/>
  <c r="AZ175" i="16"/>
  <c r="BA175" i="16"/>
  <c r="BB175" i="16"/>
  <c r="BC175" i="16"/>
  <c r="BD175" i="16"/>
  <c r="BE175" i="16"/>
  <c r="A176" i="16"/>
  <c r="B176" i="16"/>
  <c r="N176" i="16"/>
  <c r="O176" i="16"/>
  <c r="P176" i="16"/>
  <c r="Q176" i="16"/>
  <c r="R176" i="16"/>
  <c r="S176" i="16"/>
  <c r="T176" i="16"/>
  <c r="U176" i="16"/>
  <c r="V176" i="16"/>
  <c r="W176" i="16"/>
  <c r="X176" i="16"/>
  <c r="Y176" i="16"/>
  <c r="Z176" i="16"/>
  <c r="AA176" i="16"/>
  <c r="AB176" i="16"/>
  <c r="AC176" i="16"/>
  <c r="AD176" i="16"/>
  <c r="AE176" i="16"/>
  <c r="AF176" i="16"/>
  <c r="AG176" i="16"/>
  <c r="AH176" i="16"/>
  <c r="AI176" i="16"/>
  <c r="AJ176" i="16"/>
  <c r="AK176" i="16"/>
  <c r="AL176" i="16"/>
  <c r="AM176" i="16"/>
  <c r="AN176" i="16"/>
  <c r="AO176" i="16"/>
  <c r="AP176" i="16"/>
  <c r="AQ176" i="16"/>
  <c r="AR176" i="16"/>
  <c r="AS176" i="16"/>
  <c r="AT176" i="16"/>
  <c r="AU176" i="16"/>
  <c r="AV176" i="16"/>
  <c r="AW176" i="16"/>
  <c r="AX176" i="16"/>
  <c r="AY176" i="16"/>
  <c r="AZ176" i="16"/>
  <c r="BA176" i="16"/>
  <c r="BB176" i="16"/>
  <c r="BC176" i="16"/>
  <c r="BD176" i="16"/>
  <c r="BE176" i="16"/>
  <c r="BE173" i="16"/>
  <c r="BD173" i="16"/>
  <c r="BC173" i="16"/>
  <c r="BB173" i="16"/>
  <c r="BA173" i="16"/>
  <c r="AZ173" i="16"/>
  <c r="AY173" i="16"/>
  <c r="AX173" i="16"/>
  <c r="AW173" i="16"/>
  <c r="AV173" i="16"/>
  <c r="AU173" i="16"/>
  <c r="AT173" i="16"/>
  <c r="AS173" i="16"/>
  <c r="AR173" i="16"/>
  <c r="AQ173" i="16"/>
  <c r="AP173" i="16"/>
  <c r="AO173" i="16"/>
  <c r="AN173" i="16"/>
  <c r="AM173" i="16"/>
  <c r="AL173" i="16"/>
  <c r="AK173" i="16"/>
  <c r="AJ173" i="16"/>
  <c r="AI173" i="16"/>
  <c r="AH173" i="16"/>
  <c r="AG173" i="16"/>
  <c r="AF173" i="16"/>
  <c r="AE173" i="16"/>
  <c r="AD173" i="16"/>
  <c r="AC173" i="16"/>
  <c r="AB173" i="16"/>
  <c r="AA173" i="16"/>
  <c r="Z173" i="16"/>
  <c r="Y173" i="16"/>
  <c r="X173" i="16"/>
  <c r="W173" i="16"/>
  <c r="V173" i="16"/>
  <c r="U173" i="16"/>
  <c r="T173" i="16"/>
  <c r="S173" i="16"/>
  <c r="R173" i="16"/>
  <c r="Q173" i="16"/>
  <c r="P173" i="16"/>
  <c r="O173" i="16"/>
  <c r="N173" i="16"/>
  <c r="B173" i="16"/>
  <c r="A173" i="16"/>
  <c r="A163" i="16"/>
  <c r="B163" i="16"/>
  <c r="N163" i="16"/>
  <c r="O163" i="16"/>
  <c r="P163" i="16"/>
  <c r="Q163" i="16"/>
  <c r="R163" i="16"/>
  <c r="S163" i="16"/>
  <c r="T163" i="16"/>
  <c r="U163" i="16"/>
  <c r="V163" i="16"/>
  <c r="W163" i="16"/>
  <c r="X163" i="16"/>
  <c r="Y163" i="16"/>
  <c r="Z163" i="16"/>
  <c r="AA163" i="16"/>
  <c r="AB163" i="16"/>
  <c r="AC163" i="16"/>
  <c r="AD163" i="16"/>
  <c r="AE163" i="16"/>
  <c r="AF163" i="16"/>
  <c r="AG163" i="16"/>
  <c r="AH163" i="16"/>
  <c r="AI163" i="16"/>
  <c r="AJ163" i="16"/>
  <c r="AK163" i="16"/>
  <c r="AL163" i="16"/>
  <c r="AM163" i="16"/>
  <c r="AN163" i="16"/>
  <c r="AO163" i="16"/>
  <c r="AP163" i="16"/>
  <c r="AQ163" i="16"/>
  <c r="AR163" i="16"/>
  <c r="AS163" i="16"/>
  <c r="AT163" i="16"/>
  <c r="AU163" i="16"/>
  <c r="AV163" i="16"/>
  <c r="AW163" i="16"/>
  <c r="AX163" i="16"/>
  <c r="AY163" i="16"/>
  <c r="AZ163" i="16"/>
  <c r="BA163" i="16"/>
  <c r="BB163" i="16"/>
  <c r="BC163" i="16"/>
  <c r="BD163" i="16"/>
  <c r="BE163" i="16"/>
  <c r="A164" i="16"/>
  <c r="B164" i="16"/>
  <c r="N164" i="16"/>
  <c r="O164" i="16"/>
  <c r="P164" i="16"/>
  <c r="Q164" i="16"/>
  <c r="R164" i="16"/>
  <c r="S164" i="16"/>
  <c r="T164" i="16"/>
  <c r="U164" i="16"/>
  <c r="V164" i="16"/>
  <c r="W164" i="16"/>
  <c r="X164" i="16"/>
  <c r="Y164" i="16"/>
  <c r="Z164" i="16"/>
  <c r="AA164" i="16"/>
  <c r="AB164" i="16"/>
  <c r="AC164" i="16"/>
  <c r="AD164" i="16"/>
  <c r="AE164" i="16"/>
  <c r="AF164" i="16"/>
  <c r="AG164" i="16"/>
  <c r="AH164" i="16"/>
  <c r="AI164" i="16"/>
  <c r="AJ164" i="16"/>
  <c r="AK164" i="16"/>
  <c r="AL164" i="16"/>
  <c r="AM164" i="16"/>
  <c r="AN164" i="16"/>
  <c r="AO164" i="16"/>
  <c r="AP164" i="16"/>
  <c r="AQ164" i="16"/>
  <c r="AR164" i="16"/>
  <c r="AS164" i="16"/>
  <c r="AT164" i="16"/>
  <c r="AU164" i="16"/>
  <c r="AV164" i="16"/>
  <c r="AW164" i="16"/>
  <c r="AX164" i="16"/>
  <c r="AY164" i="16"/>
  <c r="AZ164" i="16"/>
  <c r="BA164" i="16"/>
  <c r="BB164" i="16"/>
  <c r="BC164" i="16"/>
  <c r="BD164" i="16"/>
  <c r="BE164" i="16"/>
  <c r="A165" i="16"/>
  <c r="B165" i="16"/>
  <c r="N165" i="16"/>
  <c r="O165" i="16"/>
  <c r="P165" i="16"/>
  <c r="Q165" i="16"/>
  <c r="R165" i="16"/>
  <c r="S165" i="16"/>
  <c r="T165" i="16"/>
  <c r="U165" i="16"/>
  <c r="V165" i="16"/>
  <c r="W165" i="16"/>
  <c r="X165" i="16"/>
  <c r="Y165" i="16"/>
  <c r="Z165" i="16"/>
  <c r="AA165" i="16"/>
  <c r="AB165" i="16"/>
  <c r="AC165" i="16"/>
  <c r="AD165" i="16"/>
  <c r="AE165" i="16"/>
  <c r="AF165" i="16"/>
  <c r="AG165" i="16"/>
  <c r="AH165" i="16"/>
  <c r="AI165" i="16"/>
  <c r="AJ165" i="16"/>
  <c r="AK165" i="16"/>
  <c r="AL165" i="16"/>
  <c r="AM165" i="16"/>
  <c r="AN165" i="16"/>
  <c r="AO165" i="16"/>
  <c r="AP165" i="16"/>
  <c r="AQ165" i="16"/>
  <c r="AR165" i="16"/>
  <c r="AS165" i="16"/>
  <c r="AT165" i="16"/>
  <c r="AU165" i="16"/>
  <c r="AV165" i="16"/>
  <c r="AW165" i="16"/>
  <c r="AX165" i="16"/>
  <c r="AY165" i="16"/>
  <c r="AZ165" i="16"/>
  <c r="BA165" i="16"/>
  <c r="BB165" i="16"/>
  <c r="BC165" i="16"/>
  <c r="BD165" i="16"/>
  <c r="BE165" i="16"/>
  <c r="A166" i="16"/>
  <c r="B166" i="16"/>
  <c r="N166" i="16"/>
  <c r="O166" i="16"/>
  <c r="P166" i="16"/>
  <c r="Q166" i="16"/>
  <c r="R166" i="16"/>
  <c r="S166" i="16"/>
  <c r="T166" i="16"/>
  <c r="U166" i="16"/>
  <c r="V166" i="16"/>
  <c r="W166" i="16"/>
  <c r="X166" i="16"/>
  <c r="Y166" i="16"/>
  <c r="Z166" i="16"/>
  <c r="AA166" i="16"/>
  <c r="AB166" i="16"/>
  <c r="AC166" i="16"/>
  <c r="AD166" i="16"/>
  <c r="AE166" i="16"/>
  <c r="AF166" i="16"/>
  <c r="AG166" i="16"/>
  <c r="AH166" i="16"/>
  <c r="AI166" i="16"/>
  <c r="AJ166" i="16"/>
  <c r="AK166" i="16"/>
  <c r="AL166" i="16"/>
  <c r="AM166" i="16"/>
  <c r="AN166" i="16"/>
  <c r="AO166" i="16"/>
  <c r="AP166" i="16"/>
  <c r="AQ166" i="16"/>
  <c r="AR166" i="16"/>
  <c r="AS166" i="16"/>
  <c r="AT166" i="16"/>
  <c r="AU166" i="16"/>
  <c r="AV166" i="16"/>
  <c r="AW166" i="16"/>
  <c r="AX166" i="16"/>
  <c r="AY166" i="16"/>
  <c r="AZ166" i="16"/>
  <c r="BA166" i="16"/>
  <c r="BB166" i="16"/>
  <c r="BC166" i="16"/>
  <c r="BD166" i="16"/>
  <c r="BE166" i="16"/>
  <c r="A167" i="16"/>
  <c r="B167" i="16"/>
  <c r="N167" i="16"/>
  <c r="O167" i="16"/>
  <c r="P167" i="16"/>
  <c r="Q167" i="16"/>
  <c r="R167" i="16"/>
  <c r="S167" i="16"/>
  <c r="T167" i="16"/>
  <c r="U167" i="16"/>
  <c r="V167" i="16"/>
  <c r="W167" i="16"/>
  <c r="X167" i="16"/>
  <c r="Y167" i="16"/>
  <c r="Z167" i="16"/>
  <c r="AA167" i="16"/>
  <c r="AB167" i="16"/>
  <c r="AC167" i="16"/>
  <c r="AD167" i="16"/>
  <c r="AE167" i="16"/>
  <c r="AF167" i="16"/>
  <c r="AG167" i="16"/>
  <c r="AH167" i="16"/>
  <c r="AI167" i="16"/>
  <c r="AJ167" i="16"/>
  <c r="AK167" i="16"/>
  <c r="AL167" i="16"/>
  <c r="AM167" i="16"/>
  <c r="AN167" i="16"/>
  <c r="AO167" i="16"/>
  <c r="AP167" i="16"/>
  <c r="AQ167" i="16"/>
  <c r="AR167" i="16"/>
  <c r="AS167" i="16"/>
  <c r="AT167" i="16"/>
  <c r="AU167" i="16"/>
  <c r="AV167" i="16"/>
  <c r="AW167" i="16"/>
  <c r="AX167" i="16"/>
  <c r="AY167" i="16"/>
  <c r="AZ167" i="16"/>
  <c r="BA167" i="16"/>
  <c r="BB167" i="16"/>
  <c r="BC167" i="16"/>
  <c r="BD167" i="16"/>
  <c r="BE167" i="16"/>
  <c r="A168" i="16"/>
  <c r="B168" i="16"/>
  <c r="N168" i="16"/>
  <c r="O168" i="16"/>
  <c r="P168" i="16"/>
  <c r="Q168" i="16"/>
  <c r="R168" i="16"/>
  <c r="S168" i="16"/>
  <c r="T168" i="16"/>
  <c r="U168" i="16"/>
  <c r="V168" i="16"/>
  <c r="W168" i="16"/>
  <c r="X168" i="16"/>
  <c r="Y168" i="16"/>
  <c r="Z168" i="16"/>
  <c r="AA168" i="16"/>
  <c r="AB168" i="16"/>
  <c r="AC168" i="16"/>
  <c r="AD168" i="16"/>
  <c r="AE168" i="16"/>
  <c r="AF168" i="16"/>
  <c r="AG168" i="16"/>
  <c r="AH168" i="16"/>
  <c r="AI168" i="16"/>
  <c r="AJ168" i="16"/>
  <c r="AK168" i="16"/>
  <c r="AL168" i="16"/>
  <c r="AM168" i="16"/>
  <c r="AN168" i="16"/>
  <c r="AO168" i="16"/>
  <c r="AP168" i="16"/>
  <c r="AQ168" i="16"/>
  <c r="AR168" i="16"/>
  <c r="AS168" i="16"/>
  <c r="AT168" i="16"/>
  <c r="AU168" i="16"/>
  <c r="AV168" i="16"/>
  <c r="AW168" i="16"/>
  <c r="AX168" i="16"/>
  <c r="AY168" i="16"/>
  <c r="AZ168" i="16"/>
  <c r="BA168" i="16"/>
  <c r="BB168" i="16"/>
  <c r="BC168" i="16"/>
  <c r="BD168" i="16"/>
  <c r="BE168" i="16"/>
  <c r="A169" i="16"/>
  <c r="B169" i="16"/>
  <c r="N169" i="16"/>
  <c r="O169" i="16"/>
  <c r="P169" i="16"/>
  <c r="Q169" i="16"/>
  <c r="R169" i="16"/>
  <c r="S169" i="16"/>
  <c r="T169" i="16"/>
  <c r="U169" i="16"/>
  <c r="V169" i="16"/>
  <c r="W169" i="16"/>
  <c r="X169" i="16"/>
  <c r="Y169" i="16"/>
  <c r="Z169" i="16"/>
  <c r="AA169" i="16"/>
  <c r="AB169" i="16"/>
  <c r="AC169" i="16"/>
  <c r="AD169" i="16"/>
  <c r="AE169" i="16"/>
  <c r="AF169" i="16"/>
  <c r="AG169" i="16"/>
  <c r="AH169" i="16"/>
  <c r="AI169" i="16"/>
  <c r="AJ169" i="16"/>
  <c r="AK169" i="16"/>
  <c r="AL169" i="16"/>
  <c r="AM169" i="16"/>
  <c r="AN169" i="16"/>
  <c r="AO169" i="16"/>
  <c r="AP169" i="16"/>
  <c r="AQ169" i="16"/>
  <c r="AR169" i="16"/>
  <c r="AS169" i="16"/>
  <c r="AT169" i="16"/>
  <c r="AU169" i="16"/>
  <c r="AV169" i="16"/>
  <c r="AW169" i="16"/>
  <c r="AX169" i="16"/>
  <c r="AY169" i="16"/>
  <c r="AZ169" i="16"/>
  <c r="BA169" i="16"/>
  <c r="BB169" i="16"/>
  <c r="BC169" i="16"/>
  <c r="BD169" i="16"/>
  <c r="BE169" i="16"/>
  <c r="B170" i="16"/>
  <c r="N170" i="16"/>
  <c r="O170" i="16"/>
  <c r="P170" i="16"/>
  <c r="Q170" i="16"/>
  <c r="R170" i="16"/>
  <c r="S170" i="16"/>
  <c r="T170" i="16"/>
  <c r="U170" i="16"/>
  <c r="V170" i="16"/>
  <c r="W170" i="16"/>
  <c r="X170" i="16"/>
  <c r="Y170" i="16"/>
  <c r="Z170" i="16"/>
  <c r="AA170" i="16"/>
  <c r="AB170" i="16"/>
  <c r="AC170" i="16"/>
  <c r="AD170" i="16"/>
  <c r="AE170" i="16"/>
  <c r="AF170" i="16"/>
  <c r="AG170" i="16"/>
  <c r="AH170" i="16"/>
  <c r="AI170" i="16"/>
  <c r="AJ170" i="16"/>
  <c r="AK170" i="16"/>
  <c r="AL170" i="16"/>
  <c r="AM170" i="16"/>
  <c r="AN170" i="16"/>
  <c r="AO170" i="16"/>
  <c r="AP170" i="16"/>
  <c r="AQ170" i="16"/>
  <c r="AR170" i="16"/>
  <c r="AS170" i="16"/>
  <c r="AT170" i="16"/>
  <c r="AU170" i="16"/>
  <c r="AV170" i="16"/>
  <c r="AW170" i="16"/>
  <c r="AX170" i="16"/>
  <c r="AY170" i="16"/>
  <c r="AZ170" i="16"/>
  <c r="BA170" i="16"/>
  <c r="BB170" i="16"/>
  <c r="BC170" i="16"/>
  <c r="BD170" i="16"/>
  <c r="BE170" i="16"/>
  <c r="BE162" i="16"/>
  <c r="BD162" i="16"/>
  <c r="BC162" i="16"/>
  <c r="BB162" i="16"/>
  <c r="BA162" i="16"/>
  <c r="AZ162" i="16"/>
  <c r="AY162" i="16"/>
  <c r="AX162" i="16"/>
  <c r="AW162" i="16"/>
  <c r="AV162" i="16"/>
  <c r="AU162" i="16"/>
  <c r="AT162" i="16"/>
  <c r="AS162" i="16"/>
  <c r="AR162" i="16"/>
  <c r="AQ162" i="16"/>
  <c r="AP162" i="16"/>
  <c r="AO162" i="16"/>
  <c r="AN162" i="16"/>
  <c r="AM162" i="16"/>
  <c r="AL162" i="16"/>
  <c r="AK162" i="16"/>
  <c r="AJ162" i="16"/>
  <c r="AI162" i="16"/>
  <c r="AH162" i="16"/>
  <c r="AG162" i="16"/>
  <c r="AF162" i="16"/>
  <c r="AE162" i="16"/>
  <c r="AD162" i="16"/>
  <c r="AC162" i="16"/>
  <c r="AB162" i="16"/>
  <c r="AA162" i="16"/>
  <c r="Z162" i="16"/>
  <c r="Y162" i="16"/>
  <c r="X162" i="16"/>
  <c r="W162" i="16"/>
  <c r="V162" i="16"/>
  <c r="U162" i="16"/>
  <c r="T162" i="16"/>
  <c r="S162" i="16"/>
  <c r="R162" i="16"/>
  <c r="Q162" i="16"/>
  <c r="P162" i="16"/>
  <c r="O162" i="16"/>
  <c r="N162" i="16"/>
  <c r="B162" i="16"/>
  <c r="A162" i="16"/>
  <c r="A142" i="16"/>
  <c r="B142" i="16"/>
  <c r="N142" i="16"/>
  <c r="O142" i="16"/>
  <c r="P142" i="16"/>
  <c r="Q142" i="16"/>
  <c r="R142" i="16"/>
  <c r="S142" i="16"/>
  <c r="T142" i="16"/>
  <c r="U142" i="16"/>
  <c r="V142" i="16"/>
  <c r="W142" i="16"/>
  <c r="X142" i="16"/>
  <c r="Y142" i="16"/>
  <c r="Z142" i="16"/>
  <c r="AA142" i="16"/>
  <c r="AB142" i="16"/>
  <c r="AC142" i="16"/>
  <c r="AD142" i="16"/>
  <c r="AE142" i="16"/>
  <c r="AF142" i="16"/>
  <c r="AG142" i="16"/>
  <c r="AH142" i="16"/>
  <c r="AI142" i="16"/>
  <c r="AJ142" i="16"/>
  <c r="AK142" i="16"/>
  <c r="AL142" i="16"/>
  <c r="AM142" i="16"/>
  <c r="AN142" i="16"/>
  <c r="AO142" i="16"/>
  <c r="AP142" i="16"/>
  <c r="AQ142" i="16"/>
  <c r="AR142" i="16"/>
  <c r="AS142" i="16"/>
  <c r="AT142" i="16"/>
  <c r="AU142" i="16"/>
  <c r="AV142" i="16"/>
  <c r="AW142" i="16"/>
  <c r="AX142" i="16"/>
  <c r="AY142" i="16"/>
  <c r="AZ142" i="16"/>
  <c r="BA142" i="16"/>
  <c r="BB142" i="16"/>
  <c r="BC142" i="16"/>
  <c r="BD142" i="16"/>
  <c r="BE142" i="16"/>
  <c r="A143" i="16"/>
  <c r="B143" i="16"/>
  <c r="N143" i="16"/>
  <c r="O143" i="16"/>
  <c r="P143" i="16"/>
  <c r="Q143" i="16"/>
  <c r="R143" i="16"/>
  <c r="S143" i="16"/>
  <c r="T143" i="16"/>
  <c r="U143" i="16"/>
  <c r="V143" i="16"/>
  <c r="W143" i="16"/>
  <c r="X143" i="16"/>
  <c r="Y143" i="16"/>
  <c r="Z143" i="16"/>
  <c r="AA143" i="16"/>
  <c r="AB143" i="16"/>
  <c r="AC143" i="16"/>
  <c r="AD143" i="16"/>
  <c r="AE143" i="16"/>
  <c r="AF143" i="16"/>
  <c r="AG143" i="16"/>
  <c r="AH143" i="16"/>
  <c r="AI143" i="16"/>
  <c r="AJ143" i="16"/>
  <c r="AK143" i="16"/>
  <c r="AL143" i="16"/>
  <c r="AM143" i="16"/>
  <c r="AN143" i="16"/>
  <c r="AO143" i="16"/>
  <c r="AP143" i="16"/>
  <c r="AQ143" i="16"/>
  <c r="AR143" i="16"/>
  <c r="AS143" i="16"/>
  <c r="AT143" i="16"/>
  <c r="AU143" i="16"/>
  <c r="AV143" i="16"/>
  <c r="AW143" i="16"/>
  <c r="AX143" i="16"/>
  <c r="AY143" i="16"/>
  <c r="AZ143" i="16"/>
  <c r="BA143" i="16"/>
  <c r="BB143" i="16"/>
  <c r="BC143" i="16"/>
  <c r="BD143" i="16"/>
  <c r="BE143" i="16"/>
  <c r="A144" i="16"/>
  <c r="B144" i="16"/>
  <c r="N144" i="16"/>
  <c r="O144" i="16"/>
  <c r="P144" i="16"/>
  <c r="Q144" i="16"/>
  <c r="R144" i="16"/>
  <c r="S144" i="16"/>
  <c r="T144" i="16"/>
  <c r="U144" i="16"/>
  <c r="V144" i="16"/>
  <c r="W144" i="16"/>
  <c r="X144" i="16"/>
  <c r="Y144" i="16"/>
  <c r="Z144" i="16"/>
  <c r="AA144" i="16"/>
  <c r="AB144" i="16"/>
  <c r="AC144" i="16"/>
  <c r="AD144" i="16"/>
  <c r="AE144" i="16"/>
  <c r="AF144" i="16"/>
  <c r="AG144" i="16"/>
  <c r="AH144" i="16"/>
  <c r="AI144" i="16"/>
  <c r="AJ144" i="16"/>
  <c r="AK144" i="16"/>
  <c r="AL144" i="16"/>
  <c r="AM144" i="16"/>
  <c r="AN144" i="16"/>
  <c r="AO144" i="16"/>
  <c r="AP144" i="16"/>
  <c r="AQ144" i="16"/>
  <c r="AR144" i="16"/>
  <c r="AS144" i="16"/>
  <c r="AT144" i="16"/>
  <c r="AU144" i="16"/>
  <c r="AV144" i="16"/>
  <c r="AW144" i="16"/>
  <c r="AX144" i="16"/>
  <c r="AY144" i="16"/>
  <c r="AZ144" i="16"/>
  <c r="BA144" i="16"/>
  <c r="BB144" i="16"/>
  <c r="BC144" i="16"/>
  <c r="BD144" i="16"/>
  <c r="BE144" i="16"/>
  <c r="A145" i="16"/>
  <c r="B145" i="16"/>
  <c r="N145" i="16"/>
  <c r="O145" i="16"/>
  <c r="P145" i="16"/>
  <c r="Q145" i="16"/>
  <c r="R145" i="16"/>
  <c r="S145" i="16"/>
  <c r="T145" i="16"/>
  <c r="U145" i="16"/>
  <c r="V145" i="16"/>
  <c r="W145" i="16"/>
  <c r="X145" i="16"/>
  <c r="Y145" i="16"/>
  <c r="Z145" i="16"/>
  <c r="AA145" i="16"/>
  <c r="AB145" i="16"/>
  <c r="AC145" i="16"/>
  <c r="AD145" i="16"/>
  <c r="AE145" i="16"/>
  <c r="AF145" i="16"/>
  <c r="AG145" i="16"/>
  <c r="AH145" i="16"/>
  <c r="AI145" i="16"/>
  <c r="AJ145" i="16"/>
  <c r="AK145" i="16"/>
  <c r="AL145" i="16"/>
  <c r="AM145" i="16"/>
  <c r="AN145" i="16"/>
  <c r="AO145" i="16"/>
  <c r="AP145" i="16"/>
  <c r="AQ145" i="16"/>
  <c r="AR145" i="16"/>
  <c r="AS145" i="16"/>
  <c r="AT145" i="16"/>
  <c r="AU145" i="16"/>
  <c r="AV145" i="16"/>
  <c r="AW145" i="16"/>
  <c r="AX145" i="16"/>
  <c r="AY145" i="16"/>
  <c r="AZ145" i="16"/>
  <c r="BA145" i="16"/>
  <c r="BB145" i="16"/>
  <c r="BC145" i="16"/>
  <c r="BD145" i="16"/>
  <c r="BE145" i="16"/>
  <c r="A146" i="16"/>
  <c r="B146" i="16"/>
  <c r="N146" i="16"/>
  <c r="O146" i="16"/>
  <c r="P146" i="16"/>
  <c r="Q146" i="16"/>
  <c r="R146" i="16"/>
  <c r="S146" i="16"/>
  <c r="T146" i="16"/>
  <c r="U146" i="16"/>
  <c r="V146" i="16"/>
  <c r="W146" i="16"/>
  <c r="X146" i="16"/>
  <c r="Y146" i="16"/>
  <c r="Z146" i="16"/>
  <c r="AA146" i="16"/>
  <c r="AB146" i="16"/>
  <c r="AC146" i="16"/>
  <c r="AD146" i="16"/>
  <c r="AE146" i="16"/>
  <c r="AF146" i="16"/>
  <c r="AG146" i="16"/>
  <c r="AH146" i="16"/>
  <c r="AI146" i="16"/>
  <c r="AJ146" i="16"/>
  <c r="AK146" i="16"/>
  <c r="AL146" i="16"/>
  <c r="AM146" i="16"/>
  <c r="AN146" i="16"/>
  <c r="AO146" i="16"/>
  <c r="AP146" i="16"/>
  <c r="AQ146" i="16"/>
  <c r="AR146" i="16"/>
  <c r="AS146" i="16"/>
  <c r="AT146" i="16"/>
  <c r="AU146" i="16"/>
  <c r="AV146" i="16"/>
  <c r="AW146" i="16"/>
  <c r="AX146" i="16"/>
  <c r="AY146" i="16"/>
  <c r="AZ146" i="16"/>
  <c r="BA146" i="16"/>
  <c r="BB146" i="16"/>
  <c r="BC146" i="16"/>
  <c r="BD146" i="16"/>
  <c r="BE146" i="16"/>
  <c r="A147" i="16"/>
  <c r="B147" i="16"/>
  <c r="N147" i="16"/>
  <c r="O147" i="16"/>
  <c r="P147" i="16"/>
  <c r="Q147" i="16"/>
  <c r="R147" i="16"/>
  <c r="S147" i="16"/>
  <c r="T147" i="16"/>
  <c r="U147" i="16"/>
  <c r="V147" i="16"/>
  <c r="W147" i="16"/>
  <c r="X147" i="16"/>
  <c r="Y147" i="16"/>
  <c r="Z147" i="16"/>
  <c r="AA147" i="16"/>
  <c r="AB147" i="16"/>
  <c r="AC147" i="16"/>
  <c r="AD147" i="16"/>
  <c r="AE147" i="16"/>
  <c r="AF147" i="16"/>
  <c r="AG147" i="16"/>
  <c r="AH147" i="16"/>
  <c r="AI147" i="16"/>
  <c r="AJ147" i="16"/>
  <c r="AK147" i="16"/>
  <c r="AL147" i="16"/>
  <c r="AM147" i="16"/>
  <c r="AN147" i="16"/>
  <c r="AO147" i="16"/>
  <c r="AP147" i="16"/>
  <c r="AQ147" i="16"/>
  <c r="AR147" i="16"/>
  <c r="AS147" i="16"/>
  <c r="AT147" i="16"/>
  <c r="AU147" i="16"/>
  <c r="AV147" i="16"/>
  <c r="AW147" i="16"/>
  <c r="AX147" i="16"/>
  <c r="AY147" i="16"/>
  <c r="AZ147" i="16"/>
  <c r="BA147" i="16"/>
  <c r="BB147" i="16"/>
  <c r="BC147" i="16"/>
  <c r="BD147" i="16"/>
  <c r="BE147" i="16"/>
  <c r="A148" i="16"/>
  <c r="B148" i="16"/>
  <c r="N148" i="16"/>
  <c r="O148" i="16"/>
  <c r="P148" i="16"/>
  <c r="Q148" i="16"/>
  <c r="R148" i="16"/>
  <c r="S148" i="16"/>
  <c r="T148" i="16"/>
  <c r="U148" i="16"/>
  <c r="V148" i="16"/>
  <c r="W148" i="16"/>
  <c r="X148" i="16"/>
  <c r="Y148" i="16"/>
  <c r="Z148" i="16"/>
  <c r="AA148" i="16"/>
  <c r="AB148" i="16"/>
  <c r="AC148" i="16"/>
  <c r="AD148" i="16"/>
  <c r="AE148" i="16"/>
  <c r="AF148" i="16"/>
  <c r="AG148" i="16"/>
  <c r="AH148" i="16"/>
  <c r="AI148" i="16"/>
  <c r="AJ148" i="16"/>
  <c r="AK148" i="16"/>
  <c r="AL148" i="16"/>
  <c r="AM148" i="16"/>
  <c r="AN148" i="16"/>
  <c r="AO148" i="16"/>
  <c r="AP148" i="16"/>
  <c r="AQ148" i="16"/>
  <c r="AR148" i="16"/>
  <c r="AS148" i="16"/>
  <c r="AT148" i="16"/>
  <c r="AU148" i="16"/>
  <c r="AV148" i="16"/>
  <c r="AW148" i="16"/>
  <c r="AX148" i="16"/>
  <c r="AY148" i="16"/>
  <c r="AZ148" i="16"/>
  <c r="BA148" i="16"/>
  <c r="BB148" i="16"/>
  <c r="BC148" i="16"/>
  <c r="BD148" i="16"/>
  <c r="BE148" i="16"/>
  <c r="A149" i="16"/>
  <c r="B149" i="16"/>
  <c r="N149" i="16"/>
  <c r="O149" i="16"/>
  <c r="P149" i="16"/>
  <c r="Q149" i="16"/>
  <c r="R149" i="16"/>
  <c r="S149" i="16"/>
  <c r="T149" i="16"/>
  <c r="U149" i="16"/>
  <c r="V149" i="16"/>
  <c r="W149" i="16"/>
  <c r="X149" i="16"/>
  <c r="Y149" i="16"/>
  <c r="Z149" i="16"/>
  <c r="AA149" i="16"/>
  <c r="AB149" i="16"/>
  <c r="AC149" i="16"/>
  <c r="AD149" i="16"/>
  <c r="AE149" i="16"/>
  <c r="AF149" i="16"/>
  <c r="AG149" i="16"/>
  <c r="AH149" i="16"/>
  <c r="AI149" i="16"/>
  <c r="AJ149" i="16"/>
  <c r="AK149" i="16"/>
  <c r="AL149" i="16"/>
  <c r="AM149" i="16"/>
  <c r="AN149" i="16"/>
  <c r="AO149" i="16"/>
  <c r="AP149" i="16"/>
  <c r="AQ149" i="16"/>
  <c r="AR149" i="16"/>
  <c r="AS149" i="16"/>
  <c r="AT149" i="16"/>
  <c r="AU149" i="16"/>
  <c r="AV149" i="16"/>
  <c r="AW149" i="16"/>
  <c r="AX149" i="16"/>
  <c r="AY149" i="16"/>
  <c r="AZ149" i="16"/>
  <c r="BA149" i="16"/>
  <c r="BB149" i="16"/>
  <c r="BC149" i="16"/>
  <c r="BD149" i="16"/>
  <c r="BE149" i="16"/>
  <c r="A150" i="16"/>
  <c r="B150" i="16"/>
  <c r="N150" i="16"/>
  <c r="O150" i="16"/>
  <c r="P150" i="16"/>
  <c r="Q150" i="16"/>
  <c r="R150" i="16"/>
  <c r="S150" i="16"/>
  <c r="T150" i="16"/>
  <c r="U150" i="16"/>
  <c r="V150" i="16"/>
  <c r="W150" i="16"/>
  <c r="X150" i="16"/>
  <c r="Y150" i="16"/>
  <c r="Z150" i="16"/>
  <c r="AA150" i="16"/>
  <c r="AB150" i="16"/>
  <c r="AC150" i="16"/>
  <c r="AD150" i="16"/>
  <c r="AE150" i="16"/>
  <c r="AF150" i="16"/>
  <c r="AG150" i="16"/>
  <c r="AH150" i="16"/>
  <c r="AI150" i="16"/>
  <c r="AJ150" i="16"/>
  <c r="AK150" i="16"/>
  <c r="AL150" i="16"/>
  <c r="AM150" i="16"/>
  <c r="AN150" i="16"/>
  <c r="AO150" i="16"/>
  <c r="AP150" i="16"/>
  <c r="AQ150" i="16"/>
  <c r="AR150" i="16"/>
  <c r="AS150" i="16"/>
  <c r="AT150" i="16"/>
  <c r="AU150" i="16"/>
  <c r="AV150" i="16"/>
  <c r="AW150" i="16"/>
  <c r="AX150" i="16"/>
  <c r="AY150" i="16"/>
  <c r="AZ150" i="16"/>
  <c r="BA150" i="16"/>
  <c r="BB150" i="16"/>
  <c r="BC150" i="16"/>
  <c r="BD150" i="16"/>
  <c r="BE150" i="16"/>
  <c r="A151" i="16"/>
  <c r="B151" i="16"/>
  <c r="N151" i="16"/>
  <c r="O151" i="16"/>
  <c r="P151" i="16"/>
  <c r="Q151" i="16"/>
  <c r="R151" i="16"/>
  <c r="S151" i="16"/>
  <c r="T151" i="16"/>
  <c r="U151" i="16"/>
  <c r="V151" i="16"/>
  <c r="W151" i="16"/>
  <c r="X151" i="16"/>
  <c r="Y151" i="16"/>
  <c r="Z151" i="16"/>
  <c r="AA151" i="16"/>
  <c r="AB151" i="16"/>
  <c r="AC151" i="16"/>
  <c r="AD151" i="16"/>
  <c r="AE151" i="16"/>
  <c r="AF151" i="16"/>
  <c r="AG151" i="16"/>
  <c r="AH151" i="16"/>
  <c r="AI151" i="16"/>
  <c r="AJ151" i="16"/>
  <c r="AK151" i="16"/>
  <c r="AL151" i="16"/>
  <c r="AM151" i="16"/>
  <c r="AN151" i="16"/>
  <c r="AO151" i="16"/>
  <c r="AP151" i="16"/>
  <c r="AQ151" i="16"/>
  <c r="AR151" i="16"/>
  <c r="AS151" i="16"/>
  <c r="AT151" i="16"/>
  <c r="AU151" i="16"/>
  <c r="AV151" i="16"/>
  <c r="AW151" i="16"/>
  <c r="AX151" i="16"/>
  <c r="AY151" i="16"/>
  <c r="AZ151" i="16"/>
  <c r="BA151" i="16"/>
  <c r="BB151" i="16"/>
  <c r="BC151" i="16"/>
  <c r="BD151" i="16"/>
  <c r="BE151" i="16"/>
  <c r="A152" i="16"/>
  <c r="B152" i="16"/>
  <c r="N152" i="16"/>
  <c r="O152" i="16"/>
  <c r="P152" i="16"/>
  <c r="Q152" i="16"/>
  <c r="R152" i="16"/>
  <c r="S152" i="16"/>
  <c r="T152" i="16"/>
  <c r="U152" i="16"/>
  <c r="V152" i="16"/>
  <c r="W152" i="16"/>
  <c r="X152" i="16"/>
  <c r="Y152" i="16"/>
  <c r="Z152" i="16"/>
  <c r="AA152" i="16"/>
  <c r="AB152" i="16"/>
  <c r="AC152" i="16"/>
  <c r="AD152" i="16"/>
  <c r="AE152" i="16"/>
  <c r="AF152" i="16"/>
  <c r="AG152" i="16"/>
  <c r="AH152" i="16"/>
  <c r="AI152" i="16"/>
  <c r="AJ152" i="16"/>
  <c r="AK152" i="16"/>
  <c r="AL152" i="16"/>
  <c r="AM152" i="16"/>
  <c r="AN152" i="16"/>
  <c r="AO152" i="16"/>
  <c r="AP152" i="16"/>
  <c r="AQ152" i="16"/>
  <c r="AR152" i="16"/>
  <c r="AS152" i="16"/>
  <c r="AT152" i="16"/>
  <c r="AU152" i="16"/>
  <c r="AV152" i="16"/>
  <c r="AW152" i="16"/>
  <c r="AX152" i="16"/>
  <c r="AY152" i="16"/>
  <c r="AZ152" i="16"/>
  <c r="BA152" i="16"/>
  <c r="BB152" i="16"/>
  <c r="BC152" i="16"/>
  <c r="BD152" i="16"/>
  <c r="BE152" i="16"/>
  <c r="A138" i="16"/>
  <c r="B138" i="16"/>
  <c r="N138" i="16"/>
  <c r="O138" i="16"/>
  <c r="P138" i="16"/>
  <c r="Q138" i="16"/>
  <c r="R138" i="16"/>
  <c r="S138" i="16"/>
  <c r="T138" i="16"/>
  <c r="U138" i="16"/>
  <c r="V138" i="16"/>
  <c r="W138" i="16"/>
  <c r="X138" i="16"/>
  <c r="Y138" i="16"/>
  <c r="Z138" i="16"/>
  <c r="AA138" i="16"/>
  <c r="AB138" i="16"/>
  <c r="AC138" i="16"/>
  <c r="AD138" i="16"/>
  <c r="AE138" i="16"/>
  <c r="AF138" i="16"/>
  <c r="AG138" i="16"/>
  <c r="AH138" i="16"/>
  <c r="AI138" i="16"/>
  <c r="AJ138" i="16"/>
  <c r="AK138" i="16"/>
  <c r="AL138" i="16"/>
  <c r="AM138" i="16"/>
  <c r="AN138" i="16"/>
  <c r="AO138" i="16"/>
  <c r="AP138" i="16"/>
  <c r="AQ138" i="16"/>
  <c r="AR138" i="16"/>
  <c r="AS138" i="16"/>
  <c r="AT138" i="16"/>
  <c r="AU138" i="16"/>
  <c r="AV138" i="16"/>
  <c r="AW138" i="16"/>
  <c r="AX138" i="16"/>
  <c r="AY138" i="16"/>
  <c r="AZ138" i="16"/>
  <c r="BA138" i="16"/>
  <c r="BB138" i="16"/>
  <c r="BC138" i="16"/>
  <c r="BD138" i="16"/>
  <c r="BE138" i="16"/>
  <c r="A139" i="16"/>
  <c r="B139" i="16"/>
  <c r="N139" i="16"/>
  <c r="O139" i="16"/>
  <c r="P139" i="16"/>
  <c r="Q139" i="16"/>
  <c r="R139" i="16"/>
  <c r="S139" i="16"/>
  <c r="T139" i="16"/>
  <c r="U139" i="16"/>
  <c r="V139" i="16"/>
  <c r="W139" i="16"/>
  <c r="X139" i="16"/>
  <c r="Y139" i="16"/>
  <c r="Z139" i="16"/>
  <c r="AA139" i="16"/>
  <c r="AB139" i="16"/>
  <c r="AC139" i="16"/>
  <c r="AD139" i="16"/>
  <c r="AE139" i="16"/>
  <c r="AF139" i="16"/>
  <c r="AG139" i="16"/>
  <c r="AH139" i="16"/>
  <c r="AI139" i="16"/>
  <c r="AJ139" i="16"/>
  <c r="AK139" i="16"/>
  <c r="AL139" i="16"/>
  <c r="AM139" i="16"/>
  <c r="AN139" i="16"/>
  <c r="AO139" i="16"/>
  <c r="AP139" i="16"/>
  <c r="AQ139" i="16"/>
  <c r="AR139" i="16"/>
  <c r="AS139" i="16"/>
  <c r="AT139" i="16"/>
  <c r="AU139" i="16"/>
  <c r="AV139" i="16"/>
  <c r="AW139" i="16"/>
  <c r="AX139" i="16"/>
  <c r="AY139" i="16"/>
  <c r="AZ139" i="16"/>
  <c r="BA139" i="16"/>
  <c r="BB139" i="16"/>
  <c r="BC139" i="16"/>
  <c r="BD139" i="16"/>
  <c r="BE139" i="16"/>
  <c r="A140" i="16"/>
  <c r="B140" i="16"/>
  <c r="N140" i="16"/>
  <c r="O140" i="16"/>
  <c r="P140" i="16"/>
  <c r="Q140" i="16"/>
  <c r="R140" i="16"/>
  <c r="S140" i="16"/>
  <c r="T140" i="16"/>
  <c r="U140" i="16"/>
  <c r="V140" i="16"/>
  <c r="W140" i="16"/>
  <c r="X140" i="16"/>
  <c r="Y140" i="16"/>
  <c r="Z140" i="16"/>
  <c r="AA140" i="16"/>
  <c r="AB140" i="16"/>
  <c r="AC140" i="16"/>
  <c r="AD140" i="16"/>
  <c r="AE140" i="16"/>
  <c r="AF140" i="16"/>
  <c r="AG140" i="16"/>
  <c r="AH140" i="16"/>
  <c r="AI140" i="16"/>
  <c r="AJ140" i="16"/>
  <c r="AK140" i="16"/>
  <c r="AL140" i="16"/>
  <c r="AM140" i="16"/>
  <c r="AN140" i="16"/>
  <c r="AO140" i="16"/>
  <c r="AP140" i="16"/>
  <c r="AQ140" i="16"/>
  <c r="AR140" i="16"/>
  <c r="AS140" i="16"/>
  <c r="AT140" i="16"/>
  <c r="AU140" i="16"/>
  <c r="AV140" i="16"/>
  <c r="AW140" i="16"/>
  <c r="AX140" i="16"/>
  <c r="AY140" i="16"/>
  <c r="AZ140" i="16"/>
  <c r="BA140" i="16"/>
  <c r="BB140" i="16"/>
  <c r="BC140" i="16"/>
  <c r="BD140" i="16"/>
  <c r="BE140" i="16"/>
  <c r="A141" i="16"/>
  <c r="B141" i="16"/>
  <c r="N141" i="16"/>
  <c r="O141" i="16"/>
  <c r="P141" i="16"/>
  <c r="Q141" i="16"/>
  <c r="R141" i="16"/>
  <c r="S141" i="16"/>
  <c r="T141" i="16"/>
  <c r="U141" i="16"/>
  <c r="V141" i="16"/>
  <c r="W141" i="16"/>
  <c r="X141" i="16"/>
  <c r="Y141" i="16"/>
  <c r="Z141" i="16"/>
  <c r="AA141" i="16"/>
  <c r="AB141" i="16"/>
  <c r="AC141" i="16"/>
  <c r="AD141" i="16"/>
  <c r="AE141" i="16"/>
  <c r="AF141" i="16"/>
  <c r="AG141" i="16"/>
  <c r="AH141" i="16"/>
  <c r="AI141" i="16"/>
  <c r="AJ141" i="16"/>
  <c r="AK141" i="16"/>
  <c r="AL141" i="16"/>
  <c r="AM141" i="16"/>
  <c r="AN141" i="16"/>
  <c r="AO141" i="16"/>
  <c r="AP141" i="16"/>
  <c r="AQ141" i="16"/>
  <c r="AR141" i="16"/>
  <c r="AS141" i="16"/>
  <c r="AT141" i="16"/>
  <c r="AU141" i="16"/>
  <c r="AV141" i="16"/>
  <c r="AW141" i="16"/>
  <c r="AX141" i="16"/>
  <c r="AY141" i="16"/>
  <c r="AZ141" i="16"/>
  <c r="BA141" i="16"/>
  <c r="BB141" i="16"/>
  <c r="BC141" i="16"/>
  <c r="BD141" i="16"/>
  <c r="BE141" i="16"/>
  <c r="A134" i="16"/>
  <c r="B134" i="16"/>
  <c r="N134" i="16"/>
  <c r="O134" i="16"/>
  <c r="P134" i="16"/>
  <c r="Q134" i="16"/>
  <c r="R134" i="16"/>
  <c r="S134" i="16"/>
  <c r="T134" i="16"/>
  <c r="U134" i="16"/>
  <c r="V134" i="16"/>
  <c r="W134" i="16"/>
  <c r="X134" i="16"/>
  <c r="Y134" i="16"/>
  <c r="Z134" i="16"/>
  <c r="AA134" i="16"/>
  <c r="AB134" i="16"/>
  <c r="AC134" i="16"/>
  <c r="AD134" i="16"/>
  <c r="AE134" i="16"/>
  <c r="AF134" i="16"/>
  <c r="AG134" i="16"/>
  <c r="AH134" i="16"/>
  <c r="AI134" i="16"/>
  <c r="AJ134" i="16"/>
  <c r="AK134" i="16"/>
  <c r="AL134" i="16"/>
  <c r="AM134" i="16"/>
  <c r="AN134" i="16"/>
  <c r="AO134" i="16"/>
  <c r="AP134" i="16"/>
  <c r="AQ134" i="16"/>
  <c r="AR134" i="16"/>
  <c r="AS134" i="16"/>
  <c r="AT134" i="16"/>
  <c r="AU134" i="16"/>
  <c r="AV134" i="16"/>
  <c r="AW134" i="16"/>
  <c r="AX134" i="16"/>
  <c r="AY134" i="16"/>
  <c r="AZ134" i="16"/>
  <c r="BA134" i="16"/>
  <c r="BB134" i="16"/>
  <c r="BC134" i="16"/>
  <c r="BD134" i="16"/>
  <c r="BE134" i="16"/>
  <c r="A135" i="16"/>
  <c r="B135" i="16"/>
  <c r="N135" i="16"/>
  <c r="O135" i="16"/>
  <c r="P135" i="16"/>
  <c r="Q135" i="16"/>
  <c r="R135" i="16"/>
  <c r="S135" i="16"/>
  <c r="T135" i="16"/>
  <c r="U135" i="16"/>
  <c r="V135" i="16"/>
  <c r="W135" i="16"/>
  <c r="X135" i="16"/>
  <c r="Y135" i="16"/>
  <c r="Z135" i="16"/>
  <c r="AA135" i="16"/>
  <c r="AB135" i="16"/>
  <c r="AC135" i="16"/>
  <c r="AD135" i="16"/>
  <c r="AE135" i="16"/>
  <c r="AF135" i="16"/>
  <c r="AG135" i="16"/>
  <c r="AH135" i="16"/>
  <c r="AI135" i="16"/>
  <c r="AJ135" i="16"/>
  <c r="AK135" i="16"/>
  <c r="AL135" i="16"/>
  <c r="AM135" i="16"/>
  <c r="AN135" i="16"/>
  <c r="AO135" i="16"/>
  <c r="AP135" i="16"/>
  <c r="AQ135" i="16"/>
  <c r="AR135" i="16"/>
  <c r="AS135" i="16"/>
  <c r="AT135" i="16"/>
  <c r="AU135" i="16"/>
  <c r="AV135" i="16"/>
  <c r="AW135" i="16"/>
  <c r="AX135" i="16"/>
  <c r="AY135" i="16"/>
  <c r="AZ135" i="16"/>
  <c r="BA135" i="16"/>
  <c r="BB135" i="16"/>
  <c r="BC135" i="16"/>
  <c r="BD135" i="16"/>
  <c r="BE135" i="16"/>
  <c r="A136" i="16"/>
  <c r="B136" i="16"/>
  <c r="N136" i="16"/>
  <c r="O136" i="16"/>
  <c r="P136" i="16"/>
  <c r="Q136" i="16"/>
  <c r="R136" i="16"/>
  <c r="S136" i="16"/>
  <c r="T136" i="16"/>
  <c r="U136" i="16"/>
  <c r="V136" i="16"/>
  <c r="W136" i="16"/>
  <c r="X136" i="16"/>
  <c r="Y136" i="16"/>
  <c r="Z136" i="16"/>
  <c r="AA136" i="16"/>
  <c r="AB136" i="16"/>
  <c r="AC136" i="16"/>
  <c r="AD136" i="16"/>
  <c r="AE136" i="16"/>
  <c r="AF136" i="16"/>
  <c r="AG136" i="16"/>
  <c r="AH136" i="16"/>
  <c r="AI136" i="16"/>
  <c r="AJ136" i="16"/>
  <c r="AK136" i="16"/>
  <c r="AL136" i="16"/>
  <c r="AM136" i="16"/>
  <c r="AN136" i="16"/>
  <c r="AO136" i="16"/>
  <c r="AP136" i="16"/>
  <c r="AQ136" i="16"/>
  <c r="AR136" i="16"/>
  <c r="AS136" i="16"/>
  <c r="AT136" i="16"/>
  <c r="AU136" i="16"/>
  <c r="AV136" i="16"/>
  <c r="AW136" i="16"/>
  <c r="AX136" i="16"/>
  <c r="AY136" i="16"/>
  <c r="AZ136" i="16"/>
  <c r="BA136" i="16"/>
  <c r="BB136" i="16"/>
  <c r="BC136" i="16"/>
  <c r="BD136" i="16"/>
  <c r="BE136" i="16"/>
  <c r="A137" i="16"/>
  <c r="B137" i="16"/>
  <c r="N137" i="16"/>
  <c r="O137" i="16"/>
  <c r="P137" i="16"/>
  <c r="Q137" i="16"/>
  <c r="R137" i="16"/>
  <c r="S137" i="16"/>
  <c r="T137" i="16"/>
  <c r="U137" i="16"/>
  <c r="V137" i="16"/>
  <c r="W137" i="16"/>
  <c r="X137" i="16"/>
  <c r="Y137" i="16"/>
  <c r="Z137" i="16"/>
  <c r="AA137" i="16"/>
  <c r="AB137" i="16"/>
  <c r="AC137" i="16"/>
  <c r="AD137" i="16"/>
  <c r="AE137" i="16"/>
  <c r="AF137" i="16"/>
  <c r="AG137" i="16"/>
  <c r="AH137" i="16"/>
  <c r="AI137" i="16"/>
  <c r="AJ137" i="16"/>
  <c r="AK137" i="16"/>
  <c r="AL137" i="16"/>
  <c r="AM137" i="16"/>
  <c r="AN137" i="16"/>
  <c r="AO137" i="16"/>
  <c r="AP137" i="16"/>
  <c r="AQ137" i="16"/>
  <c r="AR137" i="16"/>
  <c r="AS137" i="16"/>
  <c r="AT137" i="16"/>
  <c r="AU137" i="16"/>
  <c r="AV137" i="16"/>
  <c r="AW137" i="16"/>
  <c r="AX137" i="16"/>
  <c r="AY137" i="16"/>
  <c r="AZ137" i="16"/>
  <c r="BA137" i="16"/>
  <c r="BB137" i="16"/>
  <c r="BC137" i="16"/>
  <c r="BD137" i="16"/>
  <c r="BE137" i="16"/>
  <c r="BE133" i="16"/>
  <c r="BD133" i="16"/>
  <c r="BC133" i="16"/>
  <c r="BB133" i="16"/>
  <c r="BA133" i="16"/>
  <c r="AZ133" i="16"/>
  <c r="AY133" i="16"/>
  <c r="AX133" i="16"/>
  <c r="AW133" i="16"/>
  <c r="AV133" i="16"/>
  <c r="AU133" i="16"/>
  <c r="AT133" i="16"/>
  <c r="AS133" i="16"/>
  <c r="AR133" i="16"/>
  <c r="AQ133" i="16"/>
  <c r="AP133" i="16"/>
  <c r="AO133" i="16"/>
  <c r="AN133" i="16"/>
  <c r="AM133" i="16"/>
  <c r="AL133" i="16"/>
  <c r="AK133" i="16"/>
  <c r="AJ133" i="16"/>
  <c r="AI133" i="16"/>
  <c r="AH133" i="16"/>
  <c r="AG133" i="16"/>
  <c r="AF133" i="16"/>
  <c r="AE133" i="16"/>
  <c r="AD133" i="16"/>
  <c r="AC133" i="16"/>
  <c r="AB133" i="16"/>
  <c r="AA133" i="16"/>
  <c r="Z133" i="16"/>
  <c r="Y133" i="16"/>
  <c r="X133" i="16"/>
  <c r="W133" i="16"/>
  <c r="V133" i="16"/>
  <c r="U133" i="16"/>
  <c r="T133" i="16"/>
  <c r="S133" i="16"/>
  <c r="R133" i="16"/>
  <c r="Q133" i="16"/>
  <c r="P133" i="16"/>
  <c r="O133" i="16"/>
  <c r="N133" i="16"/>
  <c r="G133" i="16" s="1"/>
  <c r="H133" i="16" s="1"/>
  <c r="B133" i="16"/>
  <c r="A133" i="16"/>
  <c r="A121" i="16"/>
  <c r="B121" i="16"/>
  <c r="N121" i="16"/>
  <c r="O121" i="16"/>
  <c r="P121" i="16"/>
  <c r="Q121" i="16"/>
  <c r="R121" i="16"/>
  <c r="S121" i="16"/>
  <c r="T121" i="16"/>
  <c r="U121" i="16"/>
  <c r="V121" i="16"/>
  <c r="W121" i="16"/>
  <c r="X121" i="16"/>
  <c r="Y121" i="16"/>
  <c r="Z121" i="16"/>
  <c r="AA121" i="16"/>
  <c r="AB121" i="16"/>
  <c r="AC121" i="16"/>
  <c r="AD121" i="16"/>
  <c r="AE121" i="16"/>
  <c r="AF121" i="16"/>
  <c r="AG121" i="16"/>
  <c r="AH121" i="16"/>
  <c r="AI121" i="16"/>
  <c r="AJ121" i="16"/>
  <c r="AK121" i="16"/>
  <c r="AL121" i="16"/>
  <c r="AM121" i="16"/>
  <c r="AN121" i="16"/>
  <c r="AO121" i="16"/>
  <c r="AP121" i="16"/>
  <c r="AQ121" i="16"/>
  <c r="AR121" i="16"/>
  <c r="AS121" i="16"/>
  <c r="AT121" i="16"/>
  <c r="AU121" i="16"/>
  <c r="AV121" i="16"/>
  <c r="AW121" i="16"/>
  <c r="AX121" i="16"/>
  <c r="AY121" i="16"/>
  <c r="AZ121" i="16"/>
  <c r="BA121" i="16"/>
  <c r="BB121" i="16"/>
  <c r="BC121" i="16"/>
  <c r="BD121" i="16"/>
  <c r="BE121" i="16"/>
  <c r="A122" i="16"/>
  <c r="B122" i="16"/>
  <c r="N122" i="16"/>
  <c r="O122" i="16"/>
  <c r="P122" i="16"/>
  <c r="Q122" i="16"/>
  <c r="R122" i="16"/>
  <c r="S122" i="16"/>
  <c r="T122" i="16"/>
  <c r="U122" i="16"/>
  <c r="V122" i="16"/>
  <c r="W122" i="16"/>
  <c r="X122" i="16"/>
  <c r="Y122" i="16"/>
  <c r="Z122" i="16"/>
  <c r="AA122" i="16"/>
  <c r="AB122" i="16"/>
  <c r="AC122" i="16"/>
  <c r="AD122" i="16"/>
  <c r="AE122" i="16"/>
  <c r="AF122" i="16"/>
  <c r="AG122" i="16"/>
  <c r="AH122" i="16"/>
  <c r="AI122" i="16"/>
  <c r="AJ122" i="16"/>
  <c r="AK122" i="16"/>
  <c r="AL122" i="16"/>
  <c r="AM122" i="16"/>
  <c r="AN122" i="16"/>
  <c r="AO122" i="16"/>
  <c r="AP122" i="16"/>
  <c r="AQ122" i="16"/>
  <c r="AR122" i="16"/>
  <c r="AS122" i="16"/>
  <c r="AT122" i="16"/>
  <c r="AU122" i="16"/>
  <c r="AV122" i="16"/>
  <c r="AW122" i="16"/>
  <c r="AX122" i="16"/>
  <c r="AY122" i="16"/>
  <c r="AZ122" i="16"/>
  <c r="BA122" i="16"/>
  <c r="BB122" i="16"/>
  <c r="BC122" i="16"/>
  <c r="BD122" i="16"/>
  <c r="BE122" i="16"/>
  <c r="A123" i="16"/>
  <c r="B123" i="16"/>
  <c r="N123" i="16"/>
  <c r="O123" i="16"/>
  <c r="P123" i="16"/>
  <c r="Q123" i="16"/>
  <c r="R123" i="16"/>
  <c r="S123" i="16"/>
  <c r="T123" i="16"/>
  <c r="U123" i="16"/>
  <c r="V123" i="16"/>
  <c r="W123" i="16"/>
  <c r="X123" i="16"/>
  <c r="Y123" i="16"/>
  <c r="Z123" i="16"/>
  <c r="AA123" i="16"/>
  <c r="AB123" i="16"/>
  <c r="AC123" i="16"/>
  <c r="AD123" i="16"/>
  <c r="AE123" i="16"/>
  <c r="AF123" i="16"/>
  <c r="AG123" i="16"/>
  <c r="AH123" i="16"/>
  <c r="AI123" i="16"/>
  <c r="AJ123" i="16"/>
  <c r="AK123" i="16"/>
  <c r="AL123" i="16"/>
  <c r="AM123" i="16"/>
  <c r="AN123" i="16"/>
  <c r="AO123" i="16"/>
  <c r="AP123" i="16"/>
  <c r="AQ123" i="16"/>
  <c r="AR123" i="16"/>
  <c r="AS123" i="16"/>
  <c r="AT123" i="16"/>
  <c r="AU123" i="16"/>
  <c r="AV123" i="16"/>
  <c r="AW123" i="16"/>
  <c r="AX123" i="16"/>
  <c r="AY123" i="16"/>
  <c r="AZ123" i="16"/>
  <c r="BA123" i="16"/>
  <c r="BB123" i="16"/>
  <c r="BC123" i="16"/>
  <c r="BD123" i="16"/>
  <c r="BE123" i="16"/>
  <c r="A124" i="16"/>
  <c r="B124" i="16"/>
  <c r="N124" i="16"/>
  <c r="O124" i="16"/>
  <c r="P124" i="16"/>
  <c r="Q124" i="16"/>
  <c r="R124" i="16"/>
  <c r="S124" i="16"/>
  <c r="T124" i="16"/>
  <c r="U124" i="16"/>
  <c r="V124" i="16"/>
  <c r="W124" i="16"/>
  <c r="X124" i="16"/>
  <c r="Y124" i="16"/>
  <c r="Z124" i="16"/>
  <c r="AA124" i="16"/>
  <c r="AB124" i="16"/>
  <c r="AC124" i="16"/>
  <c r="AD124" i="16"/>
  <c r="AE124" i="16"/>
  <c r="AF124" i="16"/>
  <c r="AG124" i="16"/>
  <c r="AH124" i="16"/>
  <c r="AI124" i="16"/>
  <c r="AJ124" i="16"/>
  <c r="AK124" i="16"/>
  <c r="AL124" i="16"/>
  <c r="AM124" i="16"/>
  <c r="AN124" i="16"/>
  <c r="AO124" i="16"/>
  <c r="AP124" i="16"/>
  <c r="AQ124" i="16"/>
  <c r="AR124" i="16"/>
  <c r="AS124" i="16"/>
  <c r="AT124" i="16"/>
  <c r="AU124" i="16"/>
  <c r="AV124" i="16"/>
  <c r="AW124" i="16"/>
  <c r="AX124" i="16"/>
  <c r="AY124" i="16"/>
  <c r="AZ124" i="16"/>
  <c r="BA124" i="16"/>
  <c r="BB124" i="16"/>
  <c r="BC124" i="16"/>
  <c r="BD124" i="16"/>
  <c r="BE124" i="16"/>
  <c r="A125" i="16"/>
  <c r="B125" i="16"/>
  <c r="N125" i="16"/>
  <c r="O125" i="16"/>
  <c r="P125" i="16"/>
  <c r="Q125" i="16"/>
  <c r="R125" i="16"/>
  <c r="S125" i="16"/>
  <c r="T125" i="16"/>
  <c r="U125" i="16"/>
  <c r="V125" i="16"/>
  <c r="W125" i="16"/>
  <c r="X125" i="16"/>
  <c r="Y125" i="16"/>
  <c r="Z125" i="16"/>
  <c r="AA125" i="16"/>
  <c r="AB125" i="16"/>
  <c r="AC125" i="16"/>
  <c r="AD125" i="16"/>
  <c r="AE125" i="16"/>
  <c r="AF125" i="16"/>
  <c r="AG125" i="16"/>
  <c r="AH125" i="16"/>
  <c r="AI125" i="16"/>
  <c r="AJ125" i="16"/>
  <c r="AK125" i="16"/>
  <c r="AL125" i="16"/>
  <c r="AM125" i="16"/>
  <c r="AN125" i="16"/>
  <c r="AO125" i="16"/>
  <c r="AP125" i="16"/>
  <c r="AQ125" i="16"/>
  <c r="AR125" i="16"/>
  <c r="AS125" i="16"/>
  <c r="AT125" i="16"/>
  <c r="AU125" i="16"/>
  <c r="AV125" i="16"/>
  <c r="AW125" i="16"/>
  <c r="AX125" i="16"/>
  <c r="AY125" i="16"/>
  <c r="AZ125" i="16"/>
  <c r="BA125" i="16"/>
  <c r="BB125" i="16"/>
  <c r="BC125" i="16"/>
  <c r="BD125" i="16"/>
  <c r="BE125" i="16"/>
  <c r="A126" i="16"/>
  <c r="B126" i="16"/>
  <c r="N126" i="16"/>
  <c r="O126" i="16"/>
  <c r="P126" i="16"/>
  <c r="Q126" i="16"/>
  <c r="R126" i="16"/>
  <c r="S126" i="16"/>
  <c r="T126" i="16"/>
  <c r="U126" i="16"/>
  <c r="V126" i="16"/>
  <c r="W126" i="16"/>
  <c r="X126" i="16"/>
  <c r="Y126" i="16"/>
  <c r="Z126" i="16"/>
  <c r="AA126" i="16"/>
  <c r="AB126" i="16"/>
  <c r="AC126" i="16"/>
  <c r="AD126" i="16"/>
  <c r="AE126" i="16"/>
  <c r="AF126" i="16"/>
  <c r="AG126" i="16"/>
  <c r="AH126" i="16"/>
  <c r="AI126" i="16"/>
  <c r="AJ126" i="16"/>
  <c r="AK126" i="16"/>
  <c r="AL126" i="16"/>
  <c r="AM126" i="16"/>
  <c r="AN126" i="16"/>
  <c r="AO126" i="16"/>
  <c r="AP126" i="16"/>
  <c r="AQ126" i="16"/>
  <c r="AR126" i="16"/>
  <c r="AS126" i="16"/>
  <c r="AT126" i="16"/>
  <c r="AU126" i="16"/>
  <c r="AV126" i="16"/>
  <c r="AW126" i="16"/>
  <c r="AX126" i="16"/>
  <c r="AY126" i="16"/>
  <c r="AZ126" i="16"/>
  <c r="BA126" i="16"/>
  <c r="BB126" i="16"/>
  <c r="BC126" i="16"/>
  <c r="BD126" i="16"/>
  <c r="BE126" i="16"/>
  <c r="A127" i="16"/>
  <c r="B127" i="16"/>
  <c r="N127" i="16"/>
  <c r="O127" i="16"/>
  <c r="P127" i="16"/>
  <c r="Q127" i="16"/>
  <c r="R127" i="16"/>
  <c r="S127" i="16"/>
  <c r="T127" i="16"/>
  <c r="U127" i="16"/>
  <c r="V127" i="16"/>
  <c r="W127" i="16"/>
  <c r="X127" i="16"/>
  <c r="Y127" i="16"/>
  <c r="Z127" i="16"/>
  <c r="AA127" i="16"/>
  <c r="AB127" i="16"/>
  <c r="AC127" i="16"/>
  <c r="AD127" i="16"/>
  <c r="AE127" i="16"/>
  <c r="AF127" i="16"/>
  <c r="AG127" i="16"/>
  <c r="AH127" i="16"/>
  <c r="AI127" i="16"/>
  <c r="AJ127" i="16"/>
  <c r="AK127" i="16"/>
  <c r="AL127" i="16"/>
  <c r="AM127" i="16"/>
  <c r="AN127" i="16"/>
  <c r="AO127" i="16"/>
  <c r="AP127" i="16"/>
  <c r="AQ127" i="16"/>
  <c r="AR127" i="16"/>
  <c r="AS127" i="16"/>
  <c r="AT127" i="16"/>
  <c r="AU127" i="16"/>
  <c r="AV127" i="16"/>
  <c r="AW127" i="16"/>
  <c r="AX127" i="16"/>
  <c r="AY127" i="16"/>
  <c r="AZ127" i="16"/>
  <c r="BA127" i="16"/>
  <c r="BB127" i="16"/>
  <c r="BC127" i="16"/>
  <c r="BD127" i="16"/>
  <c r="BE127" i="16"/>
  <c r="A128" i="16"/>
  <c r="B128" i="16"/>
  <c r="N128" i="16"/>
  <c r="O128" i="16"/>
  <c r="P128" i="16"/>
  <c r="Q128" i="16"/>
  <c r="R128" i="16"/>
  <c r="S128" i="16"/>
  <c r="T128" i="16"/>
  <c r="U128" i="16"/>
  <c r="V128" i="16"/>
  <c r="W128" i="16"/>
  <c r="X128" i="16"/>
  <c r="Y128" i="16"/>
  <c r="Z128" i="16"/>
  <c r="AA128" i="16"/>
  <c r="AB128" i="16"/>
  <c r="AC128" i="16"/>
  <c r="AD128" i="16"/>
  <c r="AE128" i="16"/>
  <c r="AF128" i="16"/>
  <c r="AG128" i="16"/>
  <c r="AH128" i="16"/>
  <c r="AI128" i="16"/>
  <c r="AJ128" i="16"/>
  <c r="AK128" i="16"/>
  <c r="AL128" i="16"/>
  <c r="AM128" i="16"/>
  <c r="AN128" i="16"/>
  <c r="AO128" i="16"/>
  <c r="AP128" i="16"/>
  <c r="AQ128" i="16"/>
  <c r="AR128" i="16"/>
  <c r="AS128" i="16"/>
  <c r="AT128" i="16"/>
  <c r="AU128" i="16"/>
  <c r="AV128" i="16"/>
  <c r="AW128" i="16"/>
  <c r="AX128" i="16"/>
  <c r="AY128" i="16"/>
  <c r="AZ128" i="16"/>
  <c r="BA128" i="16"/>
  <c r="BB128" i="16"/>
  <c r="BC128" i="16"/>
  <c r="BD128" i="16"/>
  <c r="BE128" i="16"/>
  <c r="A129" i="16"/>
  <c r="B129" i="16"/>
  <c r="N129" i="16"/>
  <c r="O129" i="16"/>
  <c r="P129" i="16"/>
  <c r="Q129" i="16"/>
  <c r="R129" i="16"/>
  <c r="S129" i="16"/>
  <c r="T129" i="16"/>
  <c r="U129" i="16"/>
  <c r="V129" i="16"/>
  <c r="W129" i="16"/>
  <c r="X129" i="16"/>
  <c r="Y129" i="16"/>
  <c r="Z129" i="16"/>
  <c r="AA129" i="16"/>
  <c r="AB129" i="16"/>
  <c r="AC129" i="16"/>
  <c r="AD129" i="16"/>
  <c r="AE129" i="16"/>
  <c r="AF129" i="16"/>
  <c r="AG129" i="16"/>
  <c r="AH129" i="16"/>
  <c r="AI129" i="16"/>
  <c r="AJ129" i="16"/>
  <c r="AK129" i="16"/>
  <c r="AL129" i="16"/>
  <c r="AM129" i="16"/>
  <c r="AN129" i="16"/>
  <c r="AO129" i="16"/>
  <c r="AP129" i="16"/>
  <c r="AQ129" i="16"/>
  <c r="AR129" i="16"/>
  <c r="AS129" i="16"/>
  <c r="AT129" i="16"/>
  <c r="AU129" i="16"/>
  <c r="AV129" i="16"/>
  <c r="AW129" i="16"/>
  <c r="AX129" i="16"/>
  <c r="AY129" i="16"/>
  <c r="AZ129" i="16"/>
  <c r="BA129" i="16"/>
  <c r="BB129" i="16"/>
  <c r="BC129" i="16"/>
  <c r="BD129" i="16"/>
  <c r="BE129" i="16"/>
  <c r="A130" i="16"/>
  <c r="B130" i="16"/>
  <c r="N130" i="16"/>
  <c r="O130" i="16"/>
  <c r="P130" i="16"/>
  <c r="Q130" i="16"/>
  <c r="R130" i="16"/>
  <c r="S130" i="16"/>
  <c r="T130" i="16"/>
  <c r="U130" i="16"/>
  <c r="V130" i="16"/>
  <c r="W130" i="16"/>
  <c r="X130" i="16"/>
  <c r="Y130" i="16"/>
  <c r="Z130" i="16"/>
  <c r="AA130" i="16"/>
  <c r="AB130" i="16"/>
  <c r="AC130" i="16"/>
  <c r="AD130" i="16"/>
  <c r="AE130" i="16"/>
  <c r="AF130" i="16"/>
  <c r="AG130" i="16"/>
  <c r="AH130" i="16"/>
  <c r="AI130" i="16"/>
  <c r="AJ130" i="16"/>
  <c r="AK130" i="16"/>
  <c r="AL130" i="16"/>
  <c r="AM130" i="16"/>
  <c r="AN130" i="16"/>
  <c r="AO130" i="16"/>
  <c r="AP130" i="16"/>
  <c r="AQ130" i="16"/>
  <c r="AR130" i="16"/>
  <c r="AS130" i="16"/>
  <c r="AT130" i="16"/>
  <c r="AU130" i="16"/>
  <c r="AV130" i="16"/>
  <c r="AW130" i="16"/>
  <c r="AX130" i="16"/>
  <c r="AY130" i="16"/>
  <c r="AZ130" i="16"/>
  <c r="BA130" i="16"/>
  <c r="BB130" i="16"/>
  <c r="BC130" i="16"/>
  <c r="BD130" i="16"/>
  <c r="BE130" i="16"/>
  <c r="A102" i="16"/>
  <c r="B102" i="16"/>
  <c r="N102" i="16"/>
  <c r="O102" i="16"/>
  <c r="P102" i="16"/>
  <c r="Q102" i="16"/>
  <c r="R102" i="16"/>
  <c r="S102" i="16"/>
  <c r="T102" i="16"/>
  <c r="U102" i="16"/>
  <c r="V102" i="16"/>
  <c r="W102" i="16"/>
  <c r="X102" i="16"/>
  <c r="Y102" i="16"/>
  <c r="Z102" i="16"/>
  <c r="AA102" i="16"/>
  <c r="AB102" i="16"/>
  <c r="AC102" i="16"/>
  <c r="AD102" i="16"/>
  <c r="AE102" i="16"/>
  <c r="AF102" i="16"/>
  <c r="AG102" i="16"/>
  <c r="AH102" i="16"/>
  <c r="AI102" i="16"/>
  <c r="AJ102" i="16"/>
  <c r="AK102" i="16"/>
  <c r="AL102" i="16"/>
  <c r="AM102" i="16"/>
  <c r="AN102" i="16"/>
  <c r="AO102" i="16"/>
  <c r="AP102" i="16"/>
  <c r="AQ102" i="16"/>
  <c r="AR102" i="16"/>
  <c r="AS102" i="16"/>
  <c r="AT102" i="16"/>
  <c r="AU102" i="16"/>
  <c r="AV102" i="16"/>
  <c r="AW102" i="16"/>
  <c r="AX102" i="16"/>
  <c r="AY102" i="16"/>
  <c r="AZ102" i="16"/>
  <c r="BA102" i="16"/>
  <c r="BB102" i="16"/>
  <c r="BC102" i="16"/>
  <c r="BD102" i="16"/>
  <c r="BE102" i="16"/>
  <c r="A103" i="16"/>
  <c r="B103" i="16"/>
  <c r="N103" i="16"/>
  <c r="O103" i="16"/>
  <c r="P103" i="16"/>
  <c r="Q103" i="16"/>
  <c r="R103" i="16"/>
  <c r="S103" i="16"/>
  <c r="T103" i="16"/>
  <c r="U103" i="16"/>
  <c r="V103" i="16"/>
  <c r="W103" i="16"/>
  <c r="X103" i="16"/>
  <c r="Y103" i="16"/>
  <c r="Z103" i="16"/>
  <c r="AA103" i="16"/>
  <c r="AB103" i="16"/>
  <c r="AC103" i="16"/>
  <c r="AD103" i="16"/>
  <c r="AE103" i="16"/>
  <c r="AF103" i="16"/>
  <c r="AG103" i="16"/>
  <c r="AH103" i="16"/>
  <c r="AI103" i="16"/>
  <c r="AJ103" i="16"/>
  <c r="AK103" i="16"/>
  <c r="AL103" i="16"/>
  <c r="AM103" i="16"/>
  <c r="AN103" i="16"/>
  <c r="AO103" i="16"/>
  <c r="AP103" i="16"/>
  <c r="AQ103" i="16"/>
  <c r="AR103" i="16"/>
  <c r="AS103" i="16"/>
  <c r="AT103" i="16"/>
  <c r="AU103" i="16"/>
  <c r="AV103" i="16"/>
  <c r="AW103" i="16"/>
  <c r="AX103" i="16"/>
  <c r="AY103" i="16"/>
  <c r="AZ103" i="16"/>
  <c r="BA103" i="16"/>
  <c r="BB103" i="16"/>
  <c r="BC103" i="16"/>
  <c r="BD103" i="16"/>
  <c r="BE103" i="16"/>
  <c r="A104" i="16"/>
  <c r="B104" i="16"/>
  <c r="N104" i="16"/>
  <c r="O104" i="16"/>
  <c r="P104" i="16"/>
  <c r="Q104" i="16"/>
  <c r="R104" i="16"/>
  <c r="S104" i="16"/>
  <c r="T104" i="16"/>
  <c r="U104" i="16"/>
  <c r="V104" i="16"/>
  <c r="W104" i="16"/>
  <c r="X104" i="16"/>
  <c r="Y104" i="16"/>
  <c r="Z104" i="16"/>
  <c r="AA104" i="16"/>
  <c r="AB104" i="16"/>
  <c r="AC104" i="16"/>
  <c r="AD104" i="16"/>
  <c r="AE104" i="16"/>
  <c r="AF104" i="16"/>
  <c r="AG104" i="16"/>
  <c r="AH104" i="16"/>
  <c r="AI104" i="16"/>
  <c r="AJ104" i="16"/>
  <c r="AK104" i="16"/>
  <c r="AL104" i="16"/>
  <c r="AM104" i="16"/>
  <c r="AN104" i="16"/>
  <c r="AO104" i="16"/>
  <c r="AP104" i="16"/>
  <c r="AQ104" i="16"/>
  <c r="AR104" i="16"/>
  <c r="AS104" i="16"/>
  <c r="AT104" i="16"/>
  <c r="AU104" i="16"/>
  <c r="AV104" i="16"/>
  <c r="AW104" i="16"/>
  <c r="AX104" i="16"/>
  <c r="AY104" i="16"/>
  <c r="AZ104" i="16"/>
  <c r="BA104" i="16"/>
  <c r="BB104" i="16"/>
  <c r="BC104" i="16"/>
  <c r="BD104" i="16"/>
  <c r="BE104" i="16"/>
  <c r="A105" i="16"/>
  <c r="B105" i="16"/>
  <c r="N105" i="16"/>
  <c r="O105" i="16"/>
  <c r="P105" i="16"/>
  <c r="Q105" i="16"/>
  <c r="R105" i="16"/>
  <c r="S105" i="16"/>
  <c r="T105" i="16"/>
  <c r="U105" i="16"/>
  <c r="V105" i="16"/>
  <c r="W105" i="16"/>
  <c r="X105" i="16"/>
  <c r="Y105" i="16"/>
  <c r="Z105" i="16"/>
  <c r="AA105" i="16"/>
  <c r="AB105" i="16"/>
  <c r="AC105" i="16"/>
  <c r="AD105" i="16"/>
  <c r="AE105" i="16"/>
  <c r="AF105" i="16"/>
  <c r="AG105" i="16"/>
  <c r="AH105" i="16"/>
  <c r="AI105" i="16"/>
  <c r="AJ105" i="16"/>
  <c r="AK105" i="16"/>
  <c r="AL105" i="16"/>
  <c r="AM105" i="16"/>
  <c r="AN105" i="16"/>
  <c r="AO105" i="16"/>
  <c r="AP105" i="16"/>
  <c r="AQ105" i="16"/>
  <c r="AR105" i="16"/>
  <c r="AS105" i="16"/>
  <c r="AT105" i="16"/>
  <c r="AU105" i="16"/>
  <c r="AV105" i="16"/>
  <c r="AW105" i="16"/>
  <c r="AX105" i="16"/>
  <c r="AY105" i="16"/>
  <c r="AZ105" i="16"/>
  <c r="BA105" i="16"/>
  <c r="BB105" i="16"/>
  <c r="BC105" i="16"/>
  <c r="BD105" i="16"/>
  <c r="BE105" i="16"/>
  <c r="A106" i="16"/>
  <c r="B106" i="16"/>
  <c r="N106" i="16"/>
  <c r="O106" i="16"/>
  <c r="P106" i="16"/>
  <c r="Q106" i="16"/>
  <c r="R106" i="16"/>
  <c r="S106" i="16"/>
  <c r="T106" i="16"/>
  <c r="U106" i="16"/>
  <c r="V106" i="16"/>
  <c r="W106" i="16"/>
  <c r="X106" i="16"/>
  <c r="Y106" i="16"/>
  <c r="Z106" i="16"/>
  <c r="AA106" i="16"/>
  <c r="AB106" i="16"/>
  <c r="AC106" i="16"/>
  <c r="AD106" i="16"/>
  <c r="AE106" i="16"/>
  <c r="AF106" i="16"/>
  <c r="AG106" i="16"/>
  <c r="AH106" i="16"/>
  <c r="AI106" i="16"/>
  <c r="AJ106" i="16"/>
  <c r="AK106" i="16"/>
  <c r="AL106" i="16"/>
  <c r="AM106" i="16"/>
  <c r="AN106" i="16"/>
  <c r="AO106" i="16"/>
  <c r="AP106" i="16"/>
  <c r="AQ106" i="16"/>
  <c r="AR106" i="16"/>
  <c r="AS106" i="16"/>
  <c r="AT106" i="16"/>
  <c r="AU106" i="16"/>
  <c r="AV106" i="16"/>
  <c r="AW106" i="16"/>
  <c r="AX106" i="16"/>
  <c r="AY106" i="16"/>
  <c r="AZ106" i="16"/>
  <c r="BA106" i="16"/>
  <c r="BB106" i="16"/>
  <c r="BC106" i="16"/>
  <c r="BD106" i="16"/>
  <c r="BE106" i="16"/>
  <c r="A107" i="16"/>
  <c r="B107" i="16"/>
  <c r="N107" i="16"/>
  <c r="O107" i="16"/>
  <c r="P107" i="16"/>
  <c r="Q107" i="16"/>
  <c r="R107" i="16"/>
  <c r="S107" i="16"/>
  <c r="T107" i="16"/>
  <c r="U107" i="16"/>
  <c r="V107" i="16"/>
  <c r="W107" i="16"/>
  <c r="X107" i="16"/>
  <c r="Y107" i="16"/>
  <c r="Z107" i="16"/>
  <c r="AA107" i="16"/>
  <c r="AB107" i="16"/>
  <c r="AC107" i="16"/>
  <c r="AD107" i="16"/>
  <c r="AE107" i="16"/>
  <c r="AF107" i="16"/>
  <c r="AG107" i="16"/>
  <c r="AH107" i="16"/>
  <c r="AI107" i="16"/>
  <c r="AJ107" i="16"/>
  <c r="AK107" i="16"/>
  <c r="AL107" i="16"/>
  <c r="AM107" i="16"/>
  <c r="AN107" i="16"/>
  <c r="AO107" i="16"/>
  <c r="AP107" i="16"/>
  <c r="AQ107" i="16"/>
  <c r="AR107" i="16"/>
  <c r="AS107" i="16"/>
  <c r="AT107" i="16"/>
  <c r="AU107" i="16"/>
  <c r="AV107" i="16"/>
  <c r="AW107" i="16"/>
  <c r="AX107" i="16"/>
  <c r="AY107" i="16"/>
  <c r="AZ107" i="16"/>
  <c r="BA107" i="16"/>
  <c r="BB107" i="16"/>
  <c r="BC107" i="16"/>
  <c r="BD107" i="16"/>
  <c r="BE107" i="16"/>
  <c r="A108" i="16"/>
  <c r="B108" i="16"/>
  <c r="N108" i="16"/>
  <c r="O108" i="16"/>
  <c r="P108" i="16"/>
  <c r="Q108" i="16"/>
  <c r="R108" i="16"/>
  <c r="S108" i="16"/>
  <c r="T108" i="16"/>
  <c r="U108" i="16"/>
  <c r="V108" i="16"/>
  <c r="W108" i="16"/>
  <c r="X108" i="16"/>
  <c r="Y108" i="16"/>
  <c r="Z108" i="16"/>
  <c r="AA108" i="16"/>
  <c r="AB108" i="16"/>
  <c r="AC108" i="16"/>
  <c r="AD108" i="16"/>
  <c r="AE108" i="16"/>
  <c r="AF108" i="16"/>
  <c r="AG108" i="16"/>
  <c r="AH108" i="16"/>
  <c r="AI108" i="16"/>
  <c r="AJ108" i="16"/>
  <c r="AK108" i="16"/>
  <c r="AL108" i="16"/>
  <c r="AM108" i="16"/>
  <c r="AN108" i="16"/>
  <c r="AO108" i="16"/>
  <c r="AP108" i="16"/>
  <c r="AQ108" i="16"/>
  <c r="AR108" i="16"/>
  <c r="AS108" i="16"/>
  <c r="AT108" i="16"/>
  <c r="AU108" i="16"/>
  <c r="AV108" i="16"/>
  <c r="AW108" i="16"/>
  <c r="AX108" i="16"/>
  <c r="AY108" i="16"/>
  <c r="AZ108" i="16"/>
  <c r="BA108" i="16"/>
  <c r="BB108" i="16"/>
  <c r="BC108" i="16"/>
  <c r="BD108" i="16"/>
  <c r="BE108" i="16"/>
  <c r="A109" i="16"/>
  <c r="B109" i="16"/>
  <c r="N109" i="16"/>
  <c r="O109" i="16"/>
  <c r="P109" i="16"/>
  <c r="Q109" i="16"/>
  <c r="R109" i="16"/>
  <c r="S109" i="16"/>
  <c r="T109" i="16"/>
  <c r="U109" i="16"/>
  <c r="V109" i="16"/>
  <c r="W109" i="16"/>
  <c r="X109" i="16"/>
  <c r="Y109" i="16"/>
  <c r="Z109" i="16"/>
  <c r="AA109" i="16"/>
  <c r="AB109" i="16"/>
  <c r="AC109" i="16"/>
  <c r="AD109" i="16"/>
  <c r="AE109" i="16"/>
  <c r="AF109" i="16"/>
  <c r="AG109" i="16"/>
  <c r="AH109" i="16"/>
  <c r="AI109" i="16"/>
  <c r="AJ109" i="16"/>
  <c r="AK109" i="16"/>
  <c r="AL109" i="16"/>
  <c r="AM109" i="16"/>
  <c r="AN109" i="16"/>
  <c r="AO109" i="16"/>
  <c r="AP109" i="16"/>
  <c r="AQ109" i="16"/>
  <c r="AR109" i="16"/>
  <c r="AS109" i="16"/>
  <c r="AT109" i="16"/>
  <c r="AU109" i="16"/>
  <c r="AV109" i="16"/>
  <c r="AW109" i="16"/>
  <c r="AX109" i="16"/>
  <c r="AY109" i="16"/>
  <c r="AZ109" i="16"/>
  <c r="BA109" i="16"/>
  <c r="BB109" i="16"/>
  <c r="BC109" i="16"/>
  <c r="BD109" i="16"/>
  <c r="BE109" i="16"/>
  <c r="A110" i="16"/>
  <c r="B110" i="16"/>
  <c r="N110" i="16"/>
  <c r="O110" i="16"/>
  <c r="P110" i="16"/>
  <c r="Q110" i="16"/>
  <c r="R110" i="16"/>
  <c r="S110" i="16"/>
  <c r="T110" i="16"/>
  <c r="U110" i="16"/>
  <c r="V110" i="16"/>
  <c r="W110" i="16"/>
  <c r="X110" i="16"/>
  <c r="Y110" i="16"/>
  <c r="Z110" i="16"/>
  <c r="AA110" i="16"/>
  <c r="AB110" i="16"/>
  <c r="AC110" i="16"/>
  <c r="AD110" i="16"/>
  <c r="AE110" i="16"/>
  <c r="AF110" i="16"/>
  <c r="AG110" i="16"/>
  <c r="AH110" i="16"/>
  <c r="AI110" i="16"/>
  <c r="AJ110" i="16"/>
  <c r="AK110" i="16"/>
  <c r="AL110" i="16"/>
  <c r="AM110" i="16"/>
  <c r="AN110" i="16"/>
  <c r="AO110" i="16"/>
  <c r="AP110" i="16"/>
  <c r="AQ110" i="16"/>
  <c r="AR110" i="16"/>
  <c r="AS110" i="16"/>
  <c r="AT110" i="16"/>
  <c r="AU110" i="16"/>
  <c r="AV110" i="16"/>
  <c r="AW110" i="16"/>
  <c r="AX110" i="16"/>
  <c r="AY110" i="16"/>
  <c r="AZ110" i="16"/>
  <c r="BA110" i="16"/>
  <c r="BB110" i="16"/>
  <c r="BC110" i="16"/>
  <c r="BD110" i="16"/>
  <c r="BE110" i="16"/>
  <c r="A111" i="16"/>
  <c r="B111" i="16"/>
  <c r="N111" i="16"/>
  <c r="O111" i="16"/>
  <c r="P111" i="16"/>
  <c r="Q111" i="16"/>
  <c r="R111" i="16"/>
  <c r="S111" i="16"/>
  <c r="T111" i="16"/>
  <c r="U111" i="16"/>
  <c r="V111" i="16"/>
  <c r="W111" i="16"/>
  <c r="X111" i="16"/>
  <c r="Y111" i="16"/>
  <c r="Z111" i="16"/>
  <c r="AA111" i="16"/>
  <c r="AB111" i="16"/>
  <c r="AC111" i="16"/>
  <c r="AD111" i="16"/>
  <c r="AE111" i="16"/>
  <c r="AF111" i="16"/>
  <c r="AG111" i="16"/>
  <c r="AH111" i="16"/>
  <c r="AI111" i="16"/>
  <c r="AJ111" i="16"/>
  <c r="AK111" i="16"/>
  <c r="AL111" i="16"/>
  <c r="AM111" i="16"/>
  <c r="AN111" i="16"/>
  <c r="AO111" i="16"/>
  <c r="AP111" i="16"/>
  <c r="AQ111" i="16"/>
  <c r="AR111" i="16"/>
  <c r="AS111" i="16"/>
  <c r="AT111" i="16"/>
  <c r="AU111" i="16"/>
  <c r="AV111" i="16"/>
  <c r="AW111" i="16"/>
  <c r="AX111" i="16"/>
  <c r="AY111" i="16"/>
  <c r="AZ111" i="16"/>
  <c r="BA111" i="16"/>
  <c r="BB111" i="16"/>
  <c r="BC111" i="16"/>
  <c r="BD111" i="16"/>
  <c r="BE111" i="16"/>
  <c r="A112" i="16"/>
  <c r="B112" i="16"/>
  <c r="N112" i="16"/>
  <c r="O112" i="16"/>
  <c r="P112" i="16"/>
  <c r="Q112" i="16"/>
  <c r="R112" i="16"/>
  <c r="S112" i="16"/>
  <c r="T112" i="16"/>
  <c r="U112" i="16"/>
  <c r="V112" i="16"/>
  <c r="W112" i="16"/>
  <c r="X112" i="16"/>
  <c r="Y112" i="16"/>
  <c r="Z112" i="16"/>
  <c r="AA112" i="16"/>
  <c r="AB112" i="16"/>
  <c r="AC112" i="16"/>
  <c r="AD112" i="16"/>
  <c r="AE112" i="16"/>
  <c r="AF112" i="16"/>
  <c r="AG112" i="16"/>
  <c r="AH112" i="16"/>
  <c r="AI112" i="16"/>
  <c r="AJ112" i="16"/>
  <c r="AK112" i="16"/>
  <c r="AL112" i="16"/>
  <c r="AM112" i="16"/>
  <c r="AN112" i="16"/>
  <c r="AO112" i="16"/>
  <c r="AP112" i="16"/>
  <c r="AQ112" i="16"/>
  <c r="AR112" i="16"/>
  <c r="AS112" i="16"/>
  <c r="AT112" i="16"/>
  <c r="AU112" i="16"/>
  <c r="AV112" i="16"/>
  <c r="AW112" i="16"/>
  <c r="AX112" i="16"/>
  <c r="AY112" i="16"/>
  <c r="AZ112" i="16"/>
  <c r="BA112" i="16"/>
  <c r="BB112" i="16"/>
  <c r="BC112" i="16"/>
  <c r="BD112" i="16"/>
  <c r="BE112" i="16"/>
  <c r="A113" i="16"/>
  <c r="B113" i="16"/>
  <c r="N113" i="16"/>
  <c r="O113" i="16"/>
  <c r="P113" i="16"/>
  <c r="Q113" i="16"/>
  <c r="R113" i="16"/>
  <c r="S113" i="16"/>
  <c r="T113" i="16"/>
  <c r="U113" i="16"/>
  <c r="V113" i="16"/>
  <c r="W113" i="16"/>
  <c r="X113" i="16"/>
  <c r="Y113" i="16"/>
  <c r="Z113" i="16"/>
  <c r="AA113" i="16"/>
  <c r="AB113" i="16"/>
  <c r="AC113" i="16"/>
  <c r="AD113" i="16"/>
  <c r="AE113" i="16"/>
  <c r="AF113" i="16"/>
  <c r="AG113" i="16"/>
  <c r="AH113" i="16"/>
  <c r="AI113" i="16"/>
  <c r="AJ113" i="16"/>
  <c r="AK113" i="16"/>
  <c r="AL113" i="16"/>
  <c r="AM113" i="16"/>
  <c r="AN113" i="16"/>
  <c r="AO113" i="16"/>
  <c r="AP113" i="16"/>
  <c r="AQ113" i="16"/>
  <c r="AR113" i="16"/>
  <c r="AS113" i="16"/>
  <c r="AT113" i="16"/>
  <c r="AU113" i="16"/>
  <c r="AV113" i="16"/>
  <c r="AW113" i="16"/>
  <c r="AX113" i="16"/>
  <c r="AY113" i="16"/>
  <c r="AZ113" i="16"/>
  <c r="BA113" i="16"/>
  <c r="BB113" i="16"/>
  <c r="BC113" i="16"/>
  <c r="BD113" i="16"/>
  <c r="BE113" i="16"/>
  <c r="A114" i="16"/>
  <c r="B114" i="16"/>
  <c r="N114" i="16"/>
  <c r="O114" i="16"/>
  <c r="P114" i="16"/>
  <c r="Q114" i="16"/>
  <c r="R114" i="16"/>
  <c r="S114" i="16"/>
  <c r="T114" i="16"/>
  <c r="U114" i="16"/>
  <c r="V114" i="16"/>
  <c r="W114" i="16"/>
  <c r="X114" i="16"/>
  <c r="Y114" i="16"/>
  <c r="Z114" i="16"/>
  <c r="AA114" i="16"/>
  <c r="AB114" i="16"/>
  <c r="AC114" i="16"/>
  <c r="AD114" i="16"/>
  <c r="AE114" i="16"/>
  <c r="AF114" i="16"/>
  <c r="AG114" i="16"/>
  <c r="AH114" i="16"/>
  <c r="AI114" i="16"/>
  <c r="AJ114" i="16"/>
  <c r="AK114" i="16"/>
  <c r="AL114" i="16"/>
  <c r="AM114" i="16"/>
  <c r="AN114" i="16"/>
  <c r="AO114" i="16"/>
  <c r="AP114" i="16"/>
  <c r="AQ114" i="16"/>
  <c r="AR114" i="16"/>
  <c r="AS114" i="16"/>
  <c r="AT114" i="16"/>
  <c r="AU114" i="16"/>
  <c r="AV114" i="16"/>
  <c r="AW114" i="16"/>
  <c r="AX114" i="16"/>
  <c r="AY114" i="16"/>
  <c r="AZ114" i="16"/>
  <c r="BA114" i="16"/>
  <c r="BB114" i="16"/>
  <c r="BC114" i="16"/>
  <c r="BD114" i="16"/>
  <c r="BE114" i="16"/>
  <c r="A115" i="16"/>
  <c r="B115" i="16"/>
  <c r="N115" i="16"/>
  <c r="O115" i="16"/>
  <c r="P115" i="16"/>
  <c r="Q115" i="16"/>
  <c r="R115" i="16"/>
  <c r="S115" i="16"/>
  <c r="T115" i="16"/>
  <c r="U115" i="16"/>
  <c r="V115" i="16"/>
  <c r="W115" i="16"/>
  <c r="X115" i="16"/>
  <c r="Y115" i="16"/>
  <c r="Z115" i="16"/>
  <c r="AA115" i="16"/>
  <c r="AB115" i="16"/>
  <c r="AC115" i="16"/>
  <c r="AD115" i="16"/>
  <c r="AE115" i="16"/>
  <c r="AF115" i="16"/>
  <c r="AG115" i="16"/>
  <c r="AH115" i="16"/>
  <c r="AI115" i="16"/>
  <c r="AJ115" i="16"/>
  <c r="AK115" i="16"/>
  <c r="AL115" i="16"/>
  <c r="AM115" i="16"/>
  <c r="AN115" i="16"/>
  <c r="AO115" i="16"/>
  <c r="AP115" i="16"/>
  <c r="AQ115" i="16"/>
  <c r="AR115" i="16"/>
  <c r="AS115" i="16"/>
  <c r="AT115" i="16"/>
  <c r="AU115" i="16"/>
  <c r="AV115" i="16"/>
  <c r="AW115" i="16"/>
  <c r="AX115" i="16"/>
  <c r="AY115" i="16"/>
  <c r="AZ115" i="16"/>
  <c r="BA115" i="16"/>
  <c r="BB115" i="16"/>
  <c r="BC115" i="16"/>
  <c r="BD115" i="16"/>
  <c r="BE115" i="16"/>
  <c r="A116" i="16"/>
  <c r="B116" i="16"/>
  <c r="N116" i="16"/>
  <c r="O116" i="16"/>
  <c r="P116" i="16"/>
  <c r="Q116" i="16"/>
  <c r="R116" i="16"/>
  <c r="S116" i="16"/>
  <c r="T116" i="16"/>
  <c r="U116" i="16"/>
  <c r="V116" i="16"/>
  <c r="W116" i="16"/>
  <c r="X116" i="16"/>
  <c r="Y116" i="16"/>
  <c r="Z116" i="16"/>
  <c r="AA116" i="16"/>
  <c r="AB116" i="16"/>
  <c r="AC116" i="16"/>
  <c r="AD116" i="16"/>
  <c r="AE116" i="16"/>
  <c r="AF116" i="16"/>
  <c r="AG116" i="16"/>
  <c r="AH116" i="16"/>
  <c r="AI116" i="16"/>
  <c r="AJ116" i="16"/>
  <c r="AK116" i="16"/>
  <c r="AL116" i="16"/>
  <c r="AM116" i="16"/>
  <c r="AN116" i="16"/>
  <c r="AO116" i="16"/>
  <c r="AP116" i="16"/>
  <c r="AQ116" i="16"/>
  <c r="AR116" i="16"/>
  <c r="AS116" i="16"/>
  <c r="AT116" i="16"/>
  <c r="AU116" i="16"/>
  <c r="AV116" i="16"/>
  <c r="AW116" i="16"/>
  <c r="AX116" i="16"/>
  <c r="AY116" i="16"/>
  <c r="AZ116" i="16"/>
  <c r="BA116" i="16"/>
  <c r="BB116" i="16"/>
  <c r="BC116" i="16"/>
  <c r="BD116" i="16"/>
  <c r="BE116" i="16"/>
  <c r="A117" i="16"/>
  <c r="B117" i="16"/>
  <c r="N117" i="16"/>
  <c r="O117" i="16"/>
  <c r="P117" i="16"/>
  <c r="Q117" i="16"/>
  <c r="R117" i="16"/>
  <c r="S117" i="16"/>
  <c r="T117" i="16"/>
  <c r="U117" i="16"/>
  <c r="V117" i="16"/>
  <c r="W117" i="16"/>
  <c r="X117" i="16"/>
  <c r="Y117" i="16"/>
  <c r="Z117" i="16"/>
  <c r="AA117" i="16"/>
  <c r="AB117" i="16"/>
  <c r="AC117" i="16"/>
  <c r="AD117" i="16"/>
  <c r="AE117" i="16"/>
  <c r="AF117" i="16"/>
  <c r="AG117" i="16"/>
  <c r="AH117" i="16"/>
  <c r="AI117" i="16"/>
  <c r="AJ117" i="16"/>
  <c r="AK117" i="16"/>
  <c r="AL117" i="16"/>
  <c r="AM117" i="16"/>
  <c r="AN117" i="16"/>
  <c r="AO117" i="16"/>
  <c r="AP117" i="16"/>
  <c r="AQ117" i="16"/>
  <c r="AR117" i="16"/>
  <c r="AS117" i="16"/>
  <c r="AT117" i="16"/>
  <c r="AU117" i="16"/>
  <c r="AV117" i="16"/>
  <c r="AW117" i="16"/>
  <c r="AX117" i="16"/>
  <c r="AY117" i="16"/>
  <c r="AZ117" i="16"/>
  <c r="BA117" i="16"/>
  <c r="BB117" i="16"/>
  <c r="BC117" i="16"/>
  <c r="BD117" i="16"/>
  <c r="BE117" i="16"/>
  <c r="A118" i="16"/>
  <c r="B118" i="16"/>
  <c r="N118" i="16"/>
  <c r="O118" i="16"/>
  <c r="P118" i="16"/>
  <c r="Q118" i="16"/>
  <c r="R118" i="16"/>
  <c r="S118" i="16"/>
  <c r="T118" i="16"/>
  <c r="U118" i="16"/>
  <c r="V118" i="16"/>
  <c r="W118" i="16"/>
  <c r="X118" i="16"/>
  <c r="Y118" i="16"/>
  <c r="Z118" i="16"/>
  <c r="AA118" i="16"/>
  <c r="AB118" i="16"/>
  <c r="AC118" i="16"/>
  <c r="AD118" i="16"/>
  <c r="AE118" i="16"/>
  <c r="AF118" i="16"/>
  <c r="AG118" i="16"/>
  <c r="AH118" i="16"/>
  <c r="AI118" i="16"/>
  <c r="AJ118" i="16"/>
  <c r="AK118" i="16"/>
  <c r="AL118" i="16"/>
  <c r="AM118" i="16"/>
  <c r="AN118" i="16"/>
  <c r="AO118" i="16"/>
  <c r="AP118" i="16"/>
  <c r="AQ118" i="16"/>
  <c r="AR118" i="16"/>
  <c r="AS118" i="16"/>
  <c r="AT118" i="16"/>
  <c r="AU118" i="16"/>
  <c r="AV118" i="16"/>
  <c r="AW118" i="16"/>
  <c r="AX118" i="16"/>
  <c r="AY118" i="16"/>
  <c r="AZ118" i="16"/>
  <c r="BA118" i="16"/>
  <c r="BB118" i="16"/>
  <c r="BC118" i="16"/>
  <c r="BD118" i="16"/>
  <c r="BE118" i="16"/>
  <c r="A119" i="16"/>
  <c r="B119" i="16"/>
  <c r="N119" i="16"/>
  <c r="O119" i="16"/>
  <c r="P119" i="16"/>
  <c r="Q119" i="16"/>
  <c r="R119" i="16"/>
  <c r="S119" i="16"/>
  <c r="T119" i="16"/>
  <c r="U119" i="16"/>
  <c r="V119" i="16"/>
  <c r="W119" i="16"/>
  <c r="X119" i="16"/>
  <c r="Y119" i="16"/>
  <c r="Z119" i="16"/>
  <c r="AA119" i="16"/>
  <c r="AB119" i="16"/>
  <c r="AC119" i="16"/>
  <c r="AD119" i="16"/>
  <c r="AE119" i="16"/>
  <c r="AF119" i="16"/>
  <c r="AG119" i="16"/>
  <c r="AH119" i="16"/>
  <c r="AI119" i="16"/>
  <c r="AJ119" i="16"/>
  <c r="AK119" i="16"/>
  <c r="AL119" i="16"/>
  <c r="AM119" i="16"/>
  <c r="AN119" i="16"/>
  <c r="AO119" i="16"/>
  <c r="AP119" i="16"/>
  <c r="AQ119" i="16"/>
  <c r="AR119" i="16"/>
  <c r="AS119" i="16"/>
  <c r="AT119" i="16"/>
  <c r="AU119" i="16"/>
  <c r="AV119" i="16"/>
  <c r="AW119" i="16"/>
  <c r="AX119" i="16"/>
  <c r="AY119" i="16"/>
  <c r="AZ119" i="16"/>
  <c r="BA119" i="16"/>
  <c r="BB119" i="16"/>
  <c r="BC119" i="16"/>
  <c r="BD119" i="16"/>
  <c r="BE119" i="16"/>
  <c r="A120" i="16"/>
  <c r="B120" i="16"/>
  <c r="N120" i="16"/>
  <c r="O120" i="16"/>
  <c r="P120" i="16"/>
  <c r="Q120" i="16"/>
  <c r="R120" i="16"/>
  <c r="S120" i="16"/>
  <c r="T120" i="16"/>
  <c r="U120" i="16"/>
  <c r="V120" i="16"/>
  <c r="W120" i="16"/>
  <c r="X120" i="16"/>
  <c r="Y120" i="16"/>
  <c r="Z120" i="16"/>
  <c r="AA120" i="16"/>
  <c r="AB120" i="16"/>
  <c r="AC120" i="16"/>
  <c r="AD120" i="16"/>
  <c r="AE120" i="16"/>
  <c r="AF120" i="16"/>
  <c r="AG120" i="16"/>
  <c r="AH120" i="16"/>
  <c r="AI120" i="16"/>
  <c r="AJ120" i="16"/>
  <c r="AK120" i="16"/>
  <c r="AL120" i="16"/>
  <c r="AM120" i="16"/>
  <c r="AN120" i="16"/>
  <c r="AO120" i="16"/>
  <c r="AP120" i="16"/>
  <c r="AQ120" i="16"/>
  <c r="AR120" i="16"/>
  <c r="AS120" i="16"/>
  <c r="AT120" i="16"/>
  <c r="AU120" i="16"/>
  <c r="AV120" i="16"/>
  <c r="AW120" i="16"/>
  <c r="AX120" i="16"/>
  <c r="AY120" i="16"/>
  <c r="AZ120" i="16"/>
  <c r="BA120" i="16"/>
  <c r="BB120" i="16"/>
  <c r="BC120" i="16"/>
  <c r="BD120" i="16"/>
  <c r="BE120" i="16"/>
  <c r="BE101" i="16"/>
  <c r="BD101" i="16"/>
  <c r="BC101" i="16"/>
  <c r="BB101" i="16"/>
  <c r="BA101" i="16"/>
  <c r="AZ101" i="16"/>
  <c r="AY101" i="16"/>
  <c r="AX101" i="16"/>
  <c r="AW101" i="16"/>
  <c r="AV101" i="16"/>
  <c r="AU101" i="16"/>
  <c r="AT101" i="16"/>
  <c r="AS101" i="16"/>
  <c r="AR101" i="16"/>
  <c r="AQ101" i="16"/>
  <c r="AP101" i="16"/>
  <c r="AO101" i="16"/>
  <c r="AN101" i="16"/>
  <c r="AM101" i="16"/>
  <c r="AL101" i="16"/>
  <c r="AK101" i="16"/>
  <c r="AJ101" i="16"/>
  <c r="AI101" i="16"/>
  <c r="AH101" i="16"/>
  <c r="AG101" i="16"/>
  <c r="AF101" i="16"/>
  <c r="AE101" i="16"/>
  <c r="AD101" i="16"/>
  <c r="AC101" i="16"/>
  <c r="AB101" i="16"/>
  <c r="AA101" i="16"/>
  <c r="Z101" i="16"/>
  <c r="Y101" i="16"/>
  <c r="X101" i="16"/>
  <c r="W101" i="16"/>
  <c r="V101" i="16"/>
  <c r="U101" i="16"/>
  <c r="T101" i="16"/>
  <c r="S101" i="16"/>
  <c r="R101" i="16"/>
  <c r="Q101" i="16"/>
  <c r="P101" i="16"/>
  <c r="O101" i="16"/>
  <c r="N101" i="16"/>
  <c r="B101" i="16"/>
  <c r="A101" i="16"/>
  <c r="A52" i="16"/>
  <c r="B52" i="16"/>
  <c r="N52" i="16"/>
  <c r="O52" i="16"/>
  <c r="P52" i="16"/>
  <c r="Q52" i="16"/>
  <c r="R52" i="16"/>
  <c r="S52" i="16"/>
  <c r="T52" i="16"/>
  <c r="U52" i="16"/>
  <c r="V52" i="16"/>
  <c r="W52" i="16"/>
  <c r="X52" i="16"/>
  <c r="Y52" i="16"/>
  <c r="Z52" i="16"/>
  <c r="AA52" i="16"/>
  <c r="AB52" i="16"/>
  <c r="AC52" i="16"/>
  <c r="AD52" i="16"/>
  <c r="AE52" i="16"/>
  <c r="AF52" i="16"/>
  <c r="AG52" i="16"/>
  <c r="AH52" i="16"/>
  <c r="AI52" i="16"/>
  <c r="AJ52" i="16"/>
  <c r="AK52" i="16"/>
  <c r="AL52" i="16"/>
  <c r="AM52" i="16"/>
  <c r="AN52" i="16"/>
  <c r="AO52" i="16"/>
  <c r="AP52" i="16"/>
  <c r="AQ52" i="16"/>
  <c r="AR52" i="16"/>
  <c r="AS52" i="16"/>
  <c r="AT52" i="16"/>
  <c r="AU52" i="16"/>
  <c r="AV52" i="16"/>
  <c r="AW52" i="16"/>
  <c r="AX52" i="16"/>
  <c r="AY52" i="16"/>
  <c r="AZ52" i="16"/>
  <c r="BA52" i="16"/>
  <c r="BB52" i="16"/>
  <c r="BC52" i="16"/>
  <c r="BD52" i="16"/>
  <c r="BE52" i="16"/>
  <c r="A53" i="16"/>
  <c r="B53" i="16"/>
  <c r="N53" i="16"/>
  <c r="O53" i="16"/>
  <c r="P53" i="16"/>
  <c r="Q53" i="16"/>
  <c r="R53" i="16"/>
  <c r="S53" i="16"/>
  <c r="T53" i="16"/>
  <c r="U53" i="16"/>
  <c r="V53" i="16"/>
  <c r="W53" i="16"/>
  <c r="X53" i="16"/>
  <c r="Y53" i="16"/>
  <c r="Z53" i="16"/>
  <c r="AA53" i="16"/>
  <c r="AB53" i="16"/>
  <c r="AC53" i="16"/>
  <c r="AD53" i="16"/>
  <c r="AE53" i="16"/>
  <c r="AF53" i="16"/>
  <c r="AG53" i="16"/>
  <c r="AH53" i="16"/>
  <c r="AI53" i="16"/>
  <c r="AJ53" i="16"/>
  <c r="AK53" i="16"/>
  <c r="AL53" i="16"/>
  <c r="AM53" i="16"/>
  <c r="AN53" i="16"/>
  <c r="AO53" i="16"/>
  <c r="AP53" i="16"/>
  <c r="AQ53" i="16"/>
  <c r="AR53" i="16"/>
  <c r="AS53" i="16"/>
  <c r="AT53" i="16"/>
  <c r="AU53" i="16"/>
  <c r="AV53" i="16"/>
  <c r="AW53" i="16"/>
  <c r="AX53" i="16"/>
  <c r="AY53" i="16"/>
  <c r="AZ53" i="16"/>
  <c r="BA53" i="16"/>
  <c r="BB53" i="16"/>
  <c r="BC53" i="16"/>
  <c r="BD53" i="16"/>
  <c r="BE53" i="16"/>
  <c r="A54" i="16"/>
  <c r="B54" i="16"/>
  <c r="N54" i="16"/>
  <c r="O54" i="16"/>
  <c r="P54" i="16"/>
  <c r="Q54" i="16"/>
  <c r="R54" i="16"/>
  <c r="S54" i="16"/>
  <c r="T54" i="16"/>
  <c r="U54" i="16"/>
  <c r="V54" i="16"/>
  <c r="W54" i="16"/>
  <c r="X54" i="16"/>
  <c r="Y54" i="16"/>
  <c r="Z54" i="16"/>
  <c r="AA54" i="16"/>
  <c r="AB54" i="16"/>
  <c r="AC54" i="16"/>
  <c r="AD54" i="16"/>
  <c r="AE54" i="16"/>
  <c r="AF54" i="16"/>
  <c r="AG54" i="16"/>
  <c r="AH54" i="16"/>
  <c r="AI54" i="16"/>
  <c r="AJ54" i="16"/>
  <c r="AK54" i="16"/>
  <c r="AL54" i="16"/>
  <c r="AM54" i="16"/>
  <c r="AN54" i="16"/>
  <c r="AO54" i="16"/>
  <c r="AP54" i="16"/>
  <c r="AQ54" i="16"/>
  <c r="AR54" i="16"/>
  <c r="AS54" i="16"/>
  <c r="AT54" i="16"/>
  <c r="AU54" i="16"/>
  <c r="AV54" i="16"/>
  <c r="AW54" i="16"/>
  <c r="AX54" i="16"/>
  <c r="AY54" i="16"/>
  <c r="AZ54" i="16"/>
  <c r="BA54" i="16"/>
  <c r="BB54" i="16"/>
  <c r="BC54" i="16"/>
  <c r="BD54" i="16"/>
  <c r="BE54" i="16"/>
  <c r="A55" i="16"/>
  <c r="B55" i="16"/>
  <c r="N55" i="16"/>
  <c r="O55" i="16"/>
  <c r="P55" i="16"/>
  <c r="Q55" i="16"/>
  <c r="R55" i="16"/>
  <c r="S55" i="16"/>
  <c r="T55" i="16"/>
  <c r="U55" i="16"/>
  <c r="V55" i="16"/>
  <c r="W55" i="16"/>
  <c r="X55" i="16"/>
  <c r="Y55" i="16"/>
  <c r="Z55" i="16"/>
  <c r="AA55" i="16"/>
  <c r="AB55" i="16"/>
  <c r="AC55" i="16"/>
  <c r="AD55" i="16"/>
  <c r="AE55" i="16"/>
  <c r="AF55" i="16"/>
  <c r="AG55" i="16"/>
  <c r="AH55" i="16"/>
  <c r="AI55" i="16"/>
  <c r="AJ55" i="16"/>
  <c r="AK55" i="16"/>
  <c r="AL55" i="16"/>
  <c r="AM55" i="16"/>
  <c r="AN55" i="16"/>
  <c r="AO55" i="16"/>
  <c r="AP55" i="16"/>
  <c r="AQ55" i="16"/>
  <c r="AR55" i="16"/>
  <c r="AS55" i="16"/>
  <c r="AT55" i="16"/>
  <c r="AU55" i="16"/>
  <c r="AV55" i="16"/>
  <c r="AW55" i="16"/>
  <c r="AX55" i="16"/>
  <c r="AY55" i="16"/>
  <c r="AZ55" i="16"/>
  <c r="BA55" i="16"/>
  <c r="BB55" i="16"/>
  <c r="BC55" i="16"/>
  <c r="BD55" i="16"/>
  <c r="BE55" i="16"/>
  <c r="A56" i="16"/>
  <c r="B56" i="16"/>
  <c r="N56" i="16"/>
  <c r="O56" i="16"/>
  <c r="P56" i="16"/>
  <c r="Q56" i="16"/>
  <c r="R56" i="16"/>
  <c r="S56" i="16"/>
  <c r="T56" i="16"/>
  <c r="U56" i="16"/>
  <c r="V56" i="16"/>
  <c r="W56" i="16"/>
  <c r="X56" i="16"/>
  <c r="Y56" i="16"/>
  <c r="Z56" i="16"/>
  <c r="AA56" i="16"/>
  <c r="AB56" i="16"/>
  <c r="AC56" i="16"/>
  <c r="AD56" i="16"/>
  <c r="AE56" i="16"/>
  <c r="AF56" i="16"/>
  <c r="AG56" i="16"/>
  <c r="AH56" i="16"/>
  <c r="AI56" i="16"/>
  <c r="AJ56" i="16"/>
  <c r="AK56" i="16"/>
  <c r="AL56" i="16"/>
  <c r="AM56" i="16"/>
  <c r="AN56" i="16"/>
  <c r="AO56" i="16"/>
  <c r="AP56" i="16"/>
  <c r="AQ56" i="16"/>
  <c r="AR56" i="16"/>
  <c r="AS56" i="16"/>
  <c r="AT56" i="16"/>
  <c r="AU56" i="16"/>
  <c r="AV56" i="16"/>
  <c r="AW56" i="16"/>
  <c r="AX56" i="16"/>
  <c r="AY56" i="16"/>
  <c r="AZ56" i="16"/>
  <c r="BA56" i="16"/>
  <c r="BB56" i="16"/>
  <c r="BC56" i="16"/>
  <c r="BD56" i="16"/>
  <c r="BE56" i="16"/>
  <c r="A57" i="16"/>
  <c r="B57" i="16"/>
  <c r="N57" i="16"/>
  <c r="O57" i="16"/>
  <c r="P57" i="16"/>
  <c r="Q57" i="16"/>
  <c r="R57" i="16"/>
  <c r="S57" i="16"/>
  <c r="T57" i="16"/>
  <c r="U57" i="16"/>
  <c r="V57" i="16"/>
  <c r="W57" i="16"/>
  <c r="X57" i="16"/>
  <c r="Y57" i="16"/>
  <c r="Z57" i="16"/>
  <c r="AA57" i="16"/>
  <c r="AB57" i="16"/>
  <c r="AC57" i="16"/>
  <c r="AD57" i="16"/>
  <c r="AE57" i="16"/>
  <c r="AF57" i="16"/>
  <c r="AG57" i="16"/>
  <c r="AH57" i="16"/>
  <c r="AI57" i="16"/>
  <c r="AJ57" i="16"/>
  <c r="AK57" i="16"/>
  <c r="AL57" i="16"/>
  <c r="AM57" i="16"/>
  <c r="AN57" i="16"/>
  <c r="AO57" i="16"/>
  <c r="AP57" i="16"/>
  <c r="AQ57" i="16"/>
  <c r="AR57" i="16"/>
  <c r="AS57" i="16"/>
  <c r="AT57" i="16"/>
  <c r="AU57" i="16"/>
  <c r="AV57" i="16"/>
  <c r="AW57" i="16"/>
  <c r="AX57" i="16"/>
  <c r="AY57" i="16"/>
  <c r="AZ57" i="16"/>
  <c r="BA57" i="16"/>
  <c r="BB57" i="16"/>
  <c r="BC57" i="16"/>
  <c r="BD57" i="16"/>
  <c r="BE57" i="16"/>
  <c r="A58" i="16"/>
  <c r="B58" i="16"/>
  <c r="N58" i="16"/>
  <c r="O58" i="16"/>
  <c r="P58" i="16"/>
  <c r="Q58" i="16"/>
  <c r="R58" i="16"/>
  <c r="S58" i="16"/>
  <c r="T58" i="16"/>
  <c r="U58" i="16"/>
  <c r="V58" i="16"/>
  <c r="W58" i="16"/>
  <c r="X58" i="16"/>
  <c r="Y58" i="16"/>
  <c r="Z58" i="16"/>
  <c r="AA58" i="16"/>
  <c r="AB58" i="16"/>
  <c r="AC58" i="16"/>
  <c r="AD58" i="16"/>
  <c r="AE58" i="16"/>
  <c r="AF58" i="16"/>
  <c r="AG58" i="16"/>
  <c r="AH58" i="16"/>
  <c r="AI58" i="16"/>
  <c r="AJ58" i="16"/>
  <c r="AK58" i="16"/>
  <c r="AL58" i="16"/>
  <c r="AM58" i="16"/>
  <c r="AN58" i="16"/>
  <c r="AO58" i="16"/>
  <c r="AP58" i="16"/>
  <c r="AQ58" i="16"/>
  <c r="AR58" i="16"/>
  <c r="AS58" i="16"/>
  <c r="AT58" i="16"/>
  <c r="AU58" i="16"/>
  <c r="AV58" i="16"/>
  <c r="AW58" i="16"/>
  <c r="AX58" i="16"/>
  <c r="AY58" i="16"/>
  <c r="AZ58" i="16"/>
  <c r="BA58" i="16"/>
  <c r="BB58" i="16"/>
  <c r="BC58" i="16"/>
  <c r="BD58" i="16"/>
  <c r="BE58" i="16"/>
  <c r="A59" i="16"/>
  <c r="B59" i="16"/>
  <c r="N59" i="16"/>
  <c r="O59" i="16"/>
  <c r="P59" i="16"/>
  <c r="Q59" i="16"/>
  <c r="R59" i="16"/>
  <c r="S59" i="16"/>
  <c r="T59" i="16"/>
  <c r="U59" i="16"/>
  <c r="V59" i="16"/>
  <c r="W59" i="16"/>
  <c r="X59" i="16"/>
  <c r="Y59" i="16"/>
  <c r="Z59" i="16"/>
  <c r="AA59" i="16"/>
  <c r="AB59" i="16"/>
  <c r="AC59" i="16"/>
  <c r="AD59" i="16"/>
  <c r="AE59" i="16"/>
  <c r="AF59" i="16"/>
  <c r="AG59" i="16"/>
  <c r="AH59" i="16"/>
  <c r="AI59" i="16"/>
  <c r="AJ59" i="16"/>
  <c r="AK59" i="16"/>
  <c r="AL59" i="16"/>
  <c r="AM59" i="16"/>
  <c r="AN59" i="16"/>
  <c r="AO59" i="16"/>
  <c r="AP59" i="16"/>
  <c r="AQ59" i="16"/>
  <c r="AR59" i="16"/>
  <c r="AS59" i="16"/>
  <c r="AT59" i="16"/>
  <c r="AU59" i="16"/>
  <c r="AV59" i="16"/>
  <c r="AW59" i="16"/>
  <c r="AX59" i="16"/>
  <c r="AY59" i="16"/>
  <c r="AZ59" i="16"/>
  <c r="BA59" i="16"/>
  <c r="BB59" i="16"/>
  <c r="BC59" i="16"/>
  <c r="BD59" i="16"/>
  <c r="BE59" i="16"/>
  <c r="A60" i="16"/>
  <c r="B60" i="16"/>
  <c r="N60" i="16"/>
  <c r="O60" i="16"/>
  <c r="P60" i="16"/>
  <c r="Q60" i="16"/>
  <c r="R60" i="16"/>
  <c r="S60" i="16"/>
  <c r="T60" i="16"/>
  <c r="U60" i="16"/>
  <c r="V60" i="16"/>
  <c r="W60" i="16"/>
  <c r="X60" i="16"/>
  <c r="Y60" i="16"/>
  <c r="Z60" i="16"/>
  <c r="AA60" i="16"/>
  <c r="AB60" i="16"/>
  <c r="AC60" i="16"/>
  <c r="AD60" i="16"/>
  <c r="AE60" i="16"/>
  <c r="AF60" i="16"/>
  <c r="AG60" i="16"/>
  <c r="AH60" i="16"/>
  <c r="AI60" i="16"/>
  <c r="AJ60" i="16"/>
  <c r="AK60" i="16"/>
  <c r="AL60" i="16"/>
  <c r="AM60" i="16"/>
  <c r="AN60" i="16"/>
  <c r="AO60" i="16"/>
  <c r="AP60" i="16"/>
  <c r="AQ60" i="16"/>
  <c r="AR60" i="16"/>
  <c r="AS60" i="16"/>
  <c r="AT60" i="16"/>
  <c r="AU60" i="16"/>
  <c r="AV60" i="16"/>
  <c r="AW60" i="16"/>
  <c r="AX60" i="16"/>
  <c r="AY60" i="16"/>
  <c r="AZ60" i="16"/>
  <c r="BA60" i="16"/>
  <c r="BB60" i="16"/>
  <c r="BC60" i="16"/>
  <c r="BD60" i="16"/>
  <c r="BE60" i="16"/>
  <c r="A61" i="16"/>
  <c r="B61" i="16"/>
  <c r="N61" i="16"/>
  <c r="O61" i="16"/>
  <c r="P61" i="16"/>
  <c r="Q61" i="16"/>
  <c r="R61" i="16"/>
  <c r="S61" i="16"/>
  <c r="T61" i="16"/>
  <c r="U61" i="16"/>
  <c r="V61" i="16"/>
  <c r="W61" i="16"/>
  <c r="X61" i="16"/>
  <c r="Y61" i="16"/>
  <c r="Z61" i="16"/>
  <c r="AA61" i="16"/>
  <c r="AB61" i="16"/>
  <c r="AC61" i="16"/>
  <c r="AD61" i="16"/>
  <c r="AE61" i="16"/>
  <c r="AF61" i="16"/>
  <c r="AG61" i="16"/>
  <c r="AH61" i="16"/>
  <c r="AI61" i="16"/>
  <c r="AJ61" i="16"/>
  <c r="AK61" i="16"/>
  <c r="AL61" i="16"/>
  <c r="AM61" i="16"/>
  <c r="AN61" i="16"/>
  <c r="AO61" i="16"/>
  <c r="AP61" i="16"/>
  <c r="AQ61" i="16"/>
  <c r="AR61" i="16"/>
  <c r="AS61" i="16"/>
  <c r="AT61" i="16"/>
  <c r="AU61" i="16"/>
  <c r="AV61" i="16"/>
  <c r="AW61" i="16"/>
  <c r="AX61" i="16"/>
  <c r="AY61" i="16"/>
  <c r="AZ61" i="16"/>
  <c r="BA61" i="16"/>
  <c r="BB61" i="16"/>
  <c r="BC61" i="16"/>
  <c r="BD61" i="16"/>
  <c r="BE61" i="16"/>
  <c r="A62" i="16"/>
  <c r="B62" i="16"/>
  <c r="N62" i="16"/>
  <c r="O62" i="16"/>
  <c r="P62" i="16"/>
  <c r="Q62" i="16"/>
  <c r="R62" i="16"/>
  <c r="S62" i="16"/>
  <c r="T62" i="16"/>
  <c r="U62" i="16"/>
  <c r="V62" i="16"/>
  <c r="W62" i="16"/>
  <c r="X62" i="16"/>
  <c r="Y62" i="16"/>
  <c r="Z62" i="16"/>
  <c r="AA62" i="16"/>
  <c r="AB62" i="16"/>
  <c r="AC62" i="16"/>
  <c r="AD62" i="16"/>
  <c r="AE62" i="16"/>
  <c r="AF62" i="16"/>
  <c r="AG62" i="16"/>
  <c r="AH62" i="16"/>
  <c r="AI62" i="16"/>
  <c r="AJ62" i="16"/>
  <c r="AK62" i="16"/>
  <c r="AL62" i="16"/>
  <c r="AM62" i="16"/>
  <c r="AN62" i="16"/>
  <c r="AO62" i="16"/>
  <c r="AP62" i="16"/>
  <c r="AQ62" i="16"/>
  <c r="AR62" i="16"/>
  <c r="AS62" i="16"/>
  <c r="AT62" i="16"/>
  <c r="AU62" i="16"/>
  <c r="AV62" i="16"/>
  <c r="AW62" i="16"/>
  <c r="AX62" i="16"/>
  <c r="AY62" i="16"/>
  <c r="AZ62" i="16"/>
  <c r="BA62" i="16"/>
  <c r="BB62" i="16"/>
  <c r="BC62" i="16"/>
  <c r="BD62" i="16"/>
  <c r="BE62" i="16"/>
  <c r="A63" i="16"/>
  <c r="B63" i="16"/>
  <c r="N63" i="16"/>
  <c r="O63" i="16"/>
  <c r="P63" i="16"/>
  <c r="Q63" i="16"/>
  <c r="R63" i="16"/>
  <c r="S63" i="16"/>
  <c r="T63" i="16"/>
  <c r="U63" i="16"/>
  <c r="V63" i="16"/>
  <c r="W63" i="16"/>
  <c r="X63" i="16"/>
  <c r="Y63" i="16"/>
  <c r="Z63" i="16"/>
  <c r="AA63" i="16"/>
  <c r="AB63" i="16"/>
  <c r="AC63" i="16"/>
  <c r="AD63" i="16"/>
  <c r="AE63" i="16"/>
  <c r="AF63" i="16"/>
  <c r="AG63" i="16"/>
  <c r="AH63" i="16"/>
  <c r="AI63" i="16"/>
  <c r="AJ63" i="16"/>
  <c r="AK63" i="16"/>
  <c r="AL63" i="16"/>
  <c r="AM63" i="16"/>
  <c r="AN63" i="16"/>
  <c r="AO63" i="16"/>
  <c r="AP63" i="16"/>
  <c r="AQ63" i="16"/>
  <c r="AR63" i="16"/>
  <c r="AS63" i="16"/>
  <c r="AT63" i="16"/>
  <c r="AU63" i="16"/>
  <c r="AV63" i="16"/>
  <c r="AW63" i="16"/>
  <c r="AX63" i="16"/>
  <c r="AY63" i="16"/>
  <c r="AZ63" i="16"/>
  <c r="BA63" i="16"/>
  <c r="BB63" i="16"/>
  <c r="BC63" i="16"/>
  <c r="BD63" i="16"/>
  <c r="BE63" i="16"/>
  <c r="A64" i="16"/>
  <c r="B64" i="16"/>
  <c r="N64" i="16"/>
  <c r="O64" i="16"/>
  <c r="P64" i="16"/>
  <c r="Q64" i="16"/>
  <c r="R64" i="16"/>
  <c r="S64" i="16"/>
  <c r="T64" i="16"/>
  <c r="U64" i="16"/>
  <c r="V64" i="16"/>
  <c r="W64" i="16"/>
  <c r="X64" i="16"/>
  <c r="Y64" i="16"/>
  <c r="Z64" i="16"/>
  <c r="AA64" i="16"/>
  <c r="AB64" i="16"/>
  <c r="AC64" i="16"/>
  <c r="AD64" i="16"/>
  <c r="AE64" i="16"/>
  <c r="AF64" i="16"/>
  <c r="AG64" i="16"/>
  <c r="AH64" i="16"/>
  <c r="AI64" i="16"/>
  <c r="AJ64" i="16"/>
  <c r="AK64" i="16"/>
  <c r="AL64" i="16"/>
  <c r="AM64" i="16"/>
  <c r="AN64" i="16"/>
  <c r="AO64" i="16"/>
  <c r="AP64" i="16"/>
  <c r="AQ64" i="16"/>
  <c r="AR64" i="16"/>
  <c r="AS64" i="16"/>
  <c r="AT64" i="16"/>
  <c r="AU64" i="16"/>
  <c r="AV64" i="16"/>
  <c r="AW64" i="16"/>
  <c r="AX64" i="16"/>
  <c r="AY64" i="16"/>
  <c r="AZ64" i="16"/>
  <c r="BA64" i="16"/>
  <c r="BB64" i="16"/>
  <c r="BC64" i="16"/>
  <c r="BD64" i="16"/>
  <c r="BE64" i="16"/>
  <c r="A65" i="16"/>
  <c r="B65" i="16"/>
  <c r="N65" i="16"/>
  <c r="O65" i="16"/>
  <c r="P65" i="16"/>
  <c r="Q65" i="16"/>
  <c r="R65" i="16"/>
  <c r="S65" i="16"/>
  <c r="T65" i="16"/>
  <c r="U65" i="16"/>
  <c r="V65" i="16"/>
  <c r="W65" i="16"/>
  <c r="X65" i="16"/>
  <c r="Y65" i="16"/>
  <c r="Z65" i="16"/>
  <c r="AA65" i="16"/>
  <c r="AB65" i="16"/>
  <c r="AC65" i="16"/>
  <c r="AD65" i="16"/>
  <c r="AE65" i="16"/>
  <c r="AF65" i="16"/>
  <c r="AG65" i="16"/>
  <c r="AH65" i="16"/>
  <c r="AI65" i="16"/>
  <c r="AJ65" i="16"/>
  <c r="AK65" i="16"/>
  <c r="AL65" i="16"/>
  <c r="AM65" i="16"/>
  <c r="AN65" i="16"/>
  <c r="AO65" i="16"/>
  <c r="AP65" i="16"/>
  <c r="AQ65" i="16"/>
  <c r="AR65" i="16"/>
  <c r="AS65" i="16"/>
  <c r="AT65" i="16"/>
  <c r="AU65" i="16"/>
  <c r="AV65" i="16"/>
  <c r="AW65" i="16"/>
  <c r="AX65" i="16"/>
  <c r="AY65" i="16"/>
  <c r="AZ65" i="16"/>
  <c r="BA65" i="16"/>
  <c r="BB65" i="16"/>
  <c r="BC65" i="16"/>
  <c r="BD65" i="16"/>
  <c r="BE65" i="16"/>
  <c r="A66" i="16"/>
  <c r="B66" i="16"/>
  <c r="N66" i="16"/>
  <c r="O66" i="16"/>
  <c r="P66" i="16"/>
  <c r="Q66" i="16"/>
  <c r="R66" i="16"/>
  <c r="S66" i="16"/>
  <c r="T66" i="16"/>
  <c r="U66" i="16"/>
  <c r="V66" i="16"/>
  <c r="W66" i="16"/>
  <c r="X66" i="16"/>
  <c r="Y66" i="16"/>
  <c r="Z66" i="16"/>
  <c r="AA66" i="16"/>
  <c r="AB66" i="16"/>
  <c r="AC66" i="16"/>
  <c r="AD66" i="16"/>
  <c r="AE66" i="16"/>
  <c r="AF66" i="16"/>
  <c r="AG66" i="16"/>
  <c r="AH66" i="16"/>
  <c r="AI66" i="16"/>
  <c r="AJ66" i="16"/>
  <c r="AK66" i="16"/>
  <c r="AL66" i="16"/>
  <c r="AM66" i="16"/>
  <c r="AN66" i="16"/>
  <c r="AO66" i="16"/>
  <c r="AP66" i="16"/>
  <c r="AQ66" i="16"/>
  <c r="AR66" i="16"/>
  <c r="AS66" i="16"/>
  <c r="AT66" i="16"/>
  <c r="AU66" i="16"/>
  <c r="AV66" i="16"/>
  <c r="AW66" i="16"/>
  <c r="AX66" i="16"/>
  <c r="AY66" i="16"/>
  <c r="AZ66" i="16"/>
  <c r="BA66" i="16"/>
  <c r="BB66" i="16"/>
  <c r="BC66" i="16"/>
  <c r="BD66" i="16"/>
  <c r="BE66" i="16"/>
  <c r="A67" i="16"/>
  <c r="B67" i="16"/>
  <c r="N67" i="16"/>
  <c r="O67" i="16"/>
  <c r="P67" i="16"/>
  <c r="Q67" i="16"/>
  <c r="R67" i="16"/>
  <c r="S67" i="16"/>
  <c r="T67" i="16"/>
  <c r="U67" i="16"/>
  <c r="V67" i="16"/>
  <c r="W67" i="16"/>
  <c r="X67" i="16"/>
  <c r="Y67" i="16"/>
  <c r="Z67" i="16"/>
  <c r="AA67" i="16"/>
  <c r="AB67" i="16"/>
  <c r="AC67" i="16"/>
  <c r="AD67" i="16"/>
  <c r="AE67" i="16"/>
  <c r="AF67" i="16"/>
  <c r="AG67" i="16"/>
  <c r="AH67" i="16"/>
  <c r="AI67" i="16"/>
  <c r="AJ67" i="16"/>
  <c r="AK67" i="16"/>
  <c r="AL67" i="16"/>
  <c r="AM67" i="16"/>
  <c r="AN67" i="16"/>
  <c r="AO67" i="16"/>
  <c r="AP67" i="16"/>
  <c r="AQ67" i="16"/>
  <c r="AR67" i="16"/>
  <c r="AS67" i="16"/>
  <c r="AT67" i="16"/>
  <c r="AU67" i="16"/>
  <c r="AV67" i="16"/>
  <c r="AW67" i="16"/>
  <c r="AX67" i="16"/>
  <c r="AY67" i="16"/>
  <c r="AZ67" i="16"/>
  <c r="BA67" i="16"/>
  <c r="BB67" i="16"/>
  <c r="BC67" i="16"/>
  <c r="BD67" i="16"/>
  <c r="BE67" i="16"/>
  <c r="A68" i="16"/>
  <c r="B68" i="16"/>
  <c r="N68" i="16"/>
  <c r="O68" i="16"/>
  <c r="P68" i="16"/>
  <c r="Q68" i="16"/>
  <c r="R68" i="16"/>
  <c r="S68" i="16"/>
  <c r="T68" i="16"/>
  <c r="U68" i="16"/>
  <c r="V68" i="16"/>
  <c r="W68" i="16"/>
  <c r="X68" i="16"/>
  <c r="Y68" i="16"/>
  <c r="Z68" i="16"/>
  <c r="AA68" i="16"/>
  <c r="AB68" i="16"/>
  <c r="AC68" i="16"/>
  <c r="AD68" i="16"/>
  <c r="AE68" i="16"/>
  <c r="AF68" i="16"/>
  <c r="AG68" i="16"/>
  <c r="AH68" i="16"/>
  <c r="AI68" i="16"/>
  <c r="AJ68" i="16"/>
  <c r="AK68" i="16"/>
  <c r="AL68" i="16"/>
  <c r="AM68" i="16"/>
  <c r="AN68" i="16"/>
  <c r="AO68" i="16"/>
  <c r="AP68" i="16"/>
  <c r="AQ68" i="16"/>
  <c r="AR68" i="16"/>
  <c r="AS68" i="16"/>
  <c r="AT68" i="16"/>
  <c r="AU68" i="16"/>
  <c r="AV68" i="16"/>
  <c r="AW68" i="16"/>
  <c r="AX68" i="16"/>
  <c r="AY68" i="16"/>
  <c r="AZ68" i="16"/>
  <c r="BA68" i="16"/>
  <c r="BB68" i="16"/>
  <c r="BC68" i="16"/>
  <c r="BD68" i="16"/>
  <c r="BE68" i="16"/>
  <c r="A69" i="16"/>
  <c r="B69" i="16"/>
  <c r="N69" i="16"/>
  <c r="O69" i="16"/>
  <c r="P69" i="16"/>
  <c r="Q69" i="16"/>
  <c r="R69" i="16"/>
  <c r="S69" i="16"/>
  <c r="T69" i="16"/>
  <c r="U69" i="16"/>
  <c r="V69" i="16"/>
  <c r="W69" i="16"/>
  <c r="X69" i="16"/>
  <c r="Y69" i="16"/>
  <c r="Z69" i="16"/>
  <c r="AA69" i="16"/>
  <c r="AB69" i="16"/>
  <c r="AC69" i="16"/>
  <c r="AD69" i="16"/>
  <c r="AE69" i="16"/>
  <c r="AF69" i="16"/>
  <c r="AG69" i="16"/>
  <c r="AH69" i="16"/>
  <c r="AI69" i="16"/>
  <c r="AJ69" i="16"/>
  <c r="AK69" i="16"/>
  <c r="AL69" i="16"/>
  <c r="AM69" i="16"/>
  <c r="AN69" i="16"/>
  <c r="AO69" i="16"/>
  <c r="AP69" i="16"/>
  <c r="AQ69" i="16"/>
  <c r="AR69" i="16"/>
  <c r="AS69" i="16"/>
  <c r="AT69" i="16"/>
  <c r="AU69" i="16"/>
  <c r="AV69" i="16"/>
  <c r="AW69" i="16"/>
  <c r="AX69" i="16"/>
  <c r="AY69" i="16"/>
  <c r="AZ69" i="16"/>
  <c r="BA69" i="16"/>
  <c r="BB69" i="16"/>
  <c r="BC69" i="16"/>
  <c r="BD69" i="16"/>
  <c r="BE69" i="16"/>
  <c r="A70" i="16"/>
  <c r="B70" i="16"/>
  <c r="N70" i="16"/>
  <c r="O70" i="16"/>
  <c r="P70" i="16"/>
  <c r="Q70" i="16"/>
  <c r="R70" i="16"/>
  <c r="S70" i="16"/>
  <c r="T70" i="16"/>
  <c r="U70" i="16"/>
  <c r="V70" i="16"/>
  <c r="W70" i="16"/>
  <c r="X70" i="16"/>
  <c r="Y70" i="16"/>
  <c r="Z70" i="16"/>
  <c r="AA70" i="16"/>
  <c r="AB70" i="16"/>
  <c r="AC70" i="16"/>
  <c r="AD70" i="16"/>
  <c r="AE70" i="16"/>
  <c r="AF70" i="16"/>
  <c r="AG70" i="16"/>
  <c r="AH70" i="16"/>
  <c r="AI70" i="16"/>
  <c r="AJ70" i="16"/>
  <c r="AK70" i="16"/>
  <c r="AL70" i="16"/>
  <c r="AM70" i="16"/>
  <c r="AN70" i="16"/>
  <c r="AO70" i="16"/>
  <c r="AP70" i="16"/>
  <c r="AQ70" i="16"/>
  <c r="AR70" i="16"/>
  <c r="AS70" i="16"/>
  <c r="AT70" i="16"/>
  <c r="AU70" i="16"/>
  <c r="AV70" i="16"/>
  <c r="AW70" i="16"/>
  <c r="AX70" i="16"/>
  <c r="AY70" i="16"/>
  <c r="AZ70" i="16"/>
  <c r="BA70" i="16"/>
  <c r="BB70" i="16"/>
  <c r="BC70" i="16"/>
  <c r="BD70" i="16"/>
  <c r="BE70" i="16"/>
  <c r="A71" i="16"/>
  <c r="B71" i="16"/>
  <c r="N71" i="16"/>
  <c r="O71" i="16"/>
  <c r="P71" i="16"/>
  <c r="Q71" i="16"/>
  <c r="R71" i="16"/>
  <c r="S71" i="16"/>
  <c r="T71" i="16"/>
  <c r="U71" i="16"/>
  <c r="V71" i="16"/>
  <c r="W71" i="16"/>
  <c r="X71" i="16"/>
  <c r="Y71" i="16"/>
  <c r="Z71" i="16"/>
  <c r="AA71" i="16"/>
  <c r="AB71" i="16"/>
  <c r="AC71" i="16"/>
  <c r="AD71" i="16"/>
  <c r="AE71" i="16"/>
  <c r="AF71" i="16"/>
  <c r="AG71" i="16"/>
  <c r="AH71" i="16"/>
  <c r="AI71" i="16"/>
  <c r="AJ71" i="16"/>
  <c r="AK71" i="16"/>
  <c r="AL71" i="16"/>
  <c r="AM71" i="16"/>
  <c r="AN71" i="16"/>
  <c r="AO71" i="16"/>
  <c r="AP71" i="16"/>
  <c r="AQ71" i="16"/>
  <c r="AR71" i="16"/>
  <c r="AS71" i="16"/>
  <c r="AT71" i="16"/>
  <c r="AU71" i="16"/>
  <c r="AV71" i="16"/>
  <c r="AW71" i="16"/>
  <c r="AX71" i="16"/>
  <c r="AY71" i="16"/>
  <c r="AZ71" i="16"/>
  <c r="BA71" i="16"/>
  <c r="BB71" i="16"/>
  <c r="BC71" i="16"/>
  <c r="BD71" i="16"/>
  <c r="BE71" i="16"/>
  <c r="A72" i="16"/>
  <c r="B72" i="16"/>
  <c r="N72" i="16"/>
  <c r="O72" i="16"/>
  <c r="P72" i="16"/>
  <c r="Q72" i="16"/>
  <c r="R72" i="16"/>
  <c r="S72" i="16"/>
  <c r="T72" i="16"/>
  <c r="U72" i="16"/>
  <c r="V72" i="16"/>
  <c r="W72" i="16"/>
  <c r="X72" i="16"/>
  <c r="Y72" i="16"/>
  <c r="Z72" i="16"/>
  <c r="AA72" i="16"/>
  <c r="AB72" i="16"/>
  <c r="AC72" i="16"/>
  <c r="AD72" i="16"/>
  <c r="AE72" i="16"/>
  <c r="AF72" i="16"/>
  <c r="AG72" i="16"/>
  <c r="AH72" i="16"/>
  <c r="AI72" i="16"/>
  <c r="AJ72" i="16"/>
  <c r="AK72" i="16"/>
  <c r="AL72" i="16"/>
  <c r="AM72" i="16"/>
  <c r="AN72" i="16"/>
  <c r="AO72" i="16"/>
  <c r="AP72" i="16"/>
  <c r="AQ72" i="16"/>
  <c r="AR72" i="16"/>
  <c r="AS72" i="16"/>
  <c r="AT72" i="16"/>
  <c r="AU72" i="16"/>
  <c r="AV72" i="16"/>
  <c r="AW72" i="16"/>
  <c r="AX72" i="16"/>
  <c r="AY72" i="16"/>
  <c r="AZ72" i="16"/>
  <c r="BA72" i="16"/>
  <c r="BB72" i="16"/>
  <c r="BC72" i="16"/>
  <c r="BD72" i="16"/>
  <c r="BE72" i="16"/>
  <c r="A73" i="16"/>
  <c r="B73" i="16"/>
  <c r="N73" i="16"/>
  <c r="O73" i="16"/>
  <c r="P73" i="16"/>
  <c r="Q73" i="16"/>
  <c r="R73" i="16"/>
  <c r="S73" i="16"/>
  <c r="T73" i="16"/>
  <c r="U73" i="16"/>
  <c r="V73" i="16"/>
  <c r="W73" i="16"/>
  <c r="X73" i="16"/>
  <c r="Y73" i="16"/>
  <c r="Z73" i="16"/>
  <c r="AA73" i="16"/>
  <c r="AB73" i="16"/>
  <c r="AC73" i="16"/>
  <c r="AD73" i="16"/>
  <c r="AE73" i="16"/>
  <c r="AF73" i="16"/>
  <c r="AG73" i="16"/>
  <c r="AH73" i="16"/>
  <c r="AI73" i="16"/>
  <c r="AJ73" i="16"/>
  <c r="AK73" i="16"/>
  <c r="AL73" i="16"/>
  <c r="AM73" i="16"/>
  <c r="AN73" i="16"/>
  <c r="AO73" i="16"/>
  <c r="AP73" i="16"/>
  <c r="AQ73" i="16"/>
  <c r="AR73" i="16"/>
  <c r="AS73" i="16"/>
  <c r="AT73" i="16"/>
  <c r="AU73" i="16"/>
  <c r="AV73" i="16"/>
  <c r="AW73" i="16"/>
  <c r="AX73" i="16"/>
  <c r="AY73" i="16"/>
  <c r="AZ73" i="16"/>
  <c r="BA73" i="16"/>
  <c r="BB73" i="16"/>
  <c r="BC73" i="16"/>
  <c r="BD73" i="16"/>
  <c r="BE73" i="16"/>
  <c r="A74" i="16"/>
  <c r="B74" i="16"/>
  <c r="N74" i="16"/>
  <c r="O74" i="16"/>
  <c r="P74" i="16"/>
  <c r="Q74" i="16"/>
  <c r="R74" i="16"/>
  <c r="S74" i="16"/>
  <c r="T74" i="16"/>
  <c r="U74" i="16"/>
  <c r="V74" i="16"/>
  <c r="W74" i="16"/>
  <c r="X74" i="16"/>
  <c r="Y74" i="16"/>
  <c r="Z74" i="16"/>
  <c r="AA74" i="16"/>
  <c r="AB74" i="16"/>
  <c r="AC74" i="16"/>
  <c r="AD74" i="16"/>
  <c r="AE74" i="16"/>
  <c r="AF74" i="16"/>
  <c r="AG74" i="16"/>
  <c r="AH74" i="16"/>
  <c r="AI74" i="16"/>
  <c r="AJ74" i="16"/>
  <c r="AK74" i="16"/>
  <c r="AL74" i="16"/>
  <c r="AM74" i="16"/>
  <c r="AN74" i="16"/>
  <c r="AO74" i="16"/>
  <c r="AP74" i="16"/>
  <c r="AQ74" i="16"/>
  <c r="AR74" i="16"/>
  <c r="AS74" i="16"/>
  <c r="AT74" i="16"/>
  <c r="AU74" i="16"/>
  <c r="AV74" i="16"/>
  <c r="AW74" i="16"/>
  <c r="AX74" i="16"/>
  <c r="AY74" i="16"/>
  <c r="AZ74" i="16"/>
  <c r="BA74" i="16"/>
  <c r="BB74" i="16"/>
  <c r="BC74" i="16"/>
  <c r="BD74" i="16"/>
  <c r="BE74" i="16"/>
  <c r="A75" i="16"/>
  <c r="B75" i="16"/>
  <c r="N75" i="16"/>
  <c r="O75" i="16"/>
  <c r="P75" i="16"/>
  <c r="Q75" i="16"/>
  <c r="R75" i="16"/>
  <c r="S75" i="16"/>
  <c r="T75" i="16"/>
  <c r="U75" i="16"/>
  <c r="V75" i="16"/>
  <c r="W75" i="16"/>
  <c r="X75" i="16"/>
  <c r="Y75" i="16"/>
  <c r="Z75" i="16"/>
  <c r="AA75" i="16"/>
  <c r="AB75" i="16"/>
  <c r="AC75" i="16"/>
  <c r="AD75" i="16"/>
  <c r="AE75" i="16"/>
  <c r="AF75" i="16"/>
  <c r="AG75" i="16"/>
  <c r="AH75" i="16"/>
  <c r="AI75" i="16"/>
  <c r="AJ75" i="16"/>
  <c r="AK75" i="16"/>
  <c r="AL75" i="16"/>
  <c r="AM75" i="16"/>
  <c r="AN75" i="16"/>
  <c r="AO75" i="16"/>
  <c r="AP75" i="16"/>
  <c r="AQ75" i="16"/>
  <c r="AR75" i="16"/>
  <c r="AS75" i="16"/>
  <c r="AT75" i="16"/>
  <c r="AU75" i="16"/>
  <c r="AV75" i="16"/>
  <c r="AW75" i="16"/>
  <c r="AX75" i="16"/>
  <c r="AY75" i="16"/>
  <c r="AZ75" i="16"/>
  <c r="BA75" i="16"/>
  <c r="BB75" i="16"/>
  <c r="BC75" i="16"/>
  <c r="BD75" i="16"/>
  <c r="BE75" i="16"/>
  <c r="A76" i="16"/>
  <c r="B76" i="16"/>
  <c r="N76" i="16"/>
  <c r="O76" i="16"/>
  <c r="P76" i="16"/>
  <c r="Q76" i="16"/>
  <c r="R76" i="16"/>
  <c r="S76" i="16"/>
  <c r="T76" i="16"/>
  <c r="U76" i="16"/>
  <c r="V76" i="16"/>
  <c r="W76" i="16"/>
  <c r="X76" i="16"/>
  <c r="Y76" i="16"/>
  <c r="Z76" i="16"/>
  <c r="AA76" i="16"/>
  <c r="AB76" i="16"/>
  <c r="AC76" i="16"/>
  <c r="AD76" i="16"/>
  <c r="AE76" i="16"/>
  <c r="AF76" i="16"/>
  <c r="AG76" i="16"/>
  <c r="AH76" i="16"/>
  <c r="AI76" i="16"/>
  <c r="AJ76" i="16"/>
  <c r="AK76" i="16"/>
  <c r="AL76" i="16"/>
  <c r="AM76" i="16"/>
  <c r="AN76" i="16"/>
  <c r="AO76" i="16"/>
  <c r="AP76" i="16"/>
  <c r="AQ76" i="16"/>
  <c r="AR76" i="16"/>
  <c r="AS76" i="16"/>
  <c r="AT76" i="16"/>
  <c r="AU76" i="16"/>
  <c r="AV76" i="16"/>
  <c r="AW76" i="16"/>
  <c r="AX76" i="16"/>
  <c r="AY76" i="16"/>
  <c r="AZ76" i="16"/>
  <c r="BA76" i="16"/>
  <c r="BB76" i="16"/>
  <c r="BC76" i="16"/>
  <c r="BD76" i="16"/>
  <c r="BE76" i="16"/>
  <c r="A77" i="16"/>
  <c r="B77" i="16"/>
  <c r="N77" i="16"/>
  <c r="O77" i="16"/>
  <c r="P77" i="16"/>
  <c r="Q77" i="16"/>
  <c r="R77" i="16"/>
  <c r="S77" i="16"/>
  <c r="T77" i="16"/>
  <c r="U77" i="16"/>
  <c r="V77" i="16"/>
  <c r="W77" i="16"/>
  <c r="X77" i="16"/>
  <c r="Y77" i="16"/>
  <c r="Z77" i="16"/>
  <c r="AA77" i="16"/>
  <c r="AB77" i="16"/>
  <c r="AC77" i="16"/>
  <c r="AD77" i="16"/>
  <c r="AE77" i="16"/>
  <c r="AF77" i="16"/>
  <c r="AG77" i="16"/>
  <c r="AH77" i="16"/>
  <c r="AI77" i="16"/>
  <c r="AJ77" i="16"/>
  <c r="AK77" i="16"/>
  <c r="AL77" i="16"/>
  <c r="AM77" i="16"/>
  <c r="AN77" i="16"/>
  <c r="AO77" i="16"/>
  <c r="AP77" i="16"/>
  <c r="AQ77" i="16"/>
  <c r="AR77" i="16"/>
  <c r="AS77" i="16"/>
  <c r="AT77" i="16"/>
  <c r="AU77" i="16"/>
  <c r="AV77" i="16"/>
  <c r="AW77" i="16"/>
  <c r="AX77" i="16"/>
  <c r="AY77" i="16"/>
  <c r="AZ77" i="16"/>
  <c r="BA77" i="16"/>
  <c r="BB77" i="16"/>
  <c r="BC77" i="16"/>
  <c r="BD77" i="16"/>
  <c r="BE77" i="16"/>
  <c r="A78" i="16"/>
  <c r="B78" i="16"/>
  <c r="N78" i="16"/>
  <c r="O78" i="16"/>
  <c r="P78" i="16"/>
  <c r="Q78" i="16"/>
  <c r="R78" i="16"/>
  <c r="S78" i="16"/>
  <c r="T78" i="16"/>
  <c r="U78" i="16"/>
  <c r="V78" i="16"/>
  <c r="W78" i="16"/>
  <c r="X78" i="16"/>
  <c r="Y78" i="16"/>
  <c r="Z78" i="16"/>
  <c r="AA78" i="16"/>
  <c r="AB78" i="16"/>
  <c r="AC78" i="16"/>
  <c r="AD78" i="16"/>
  <c r="AE78" i="16"/>
  <c r="AF78" i="16"/>
  <c r="AG78" i="16"/>
  <c r="AH78" i="16"/>
  <c r="AI78" i="16"/>
  <c r="AJ78" i="16"/>
  <c r="AK78" i="16"/>
  <c r="AL78" i="16"/>
  <c r="AM78" i="16"/>
  <c r="AN78" i="16"/>
  <c r="AO78" i="16"/>
  <c r="AP78" i="16"/>
  <c r="AQ78" i="16"/>
  <c r="AR78" i="16"/>
  <c r="AS78" i="16"/>
  <c r="AT78" i="16"/>
  <c r="AU78" i="16"/>
  <c r="AV78" i="16"/>
  <c r="AW78" i="16"/>
  <c r="AX78" i="16"/>
  <c r="AY78" i="16"/>
  <c r="AZ78" i="16"/>
  <c r="BA78" i="16"/>
  <c r="BB78" i="16"/>
  <c r="BC78" i="16"/>
  <c r="BD78" i="16"/>
  <c r="BE78" i="16"/>
  <c r="A79" i="16"/>
  <c r="B79" i="16"/>
  <c r="N79" i="16"/>
  <c r="O79" i="16"/>
  <c r="P79" i="16"/>
  <c r="Q79" i="16"/>
  <c r="R79" i="16"/>
  <c r="S79" i="16"/>
  <c r="T79" i="16"/>
  <c r="U79" i="16"/>
  <c r="V79" i="16"/>
  <c r="W79" i="16"/>
  <c r="X79" i="16"/>
  <c r="Y79" i="16"/>
  <c r="Z79" i="16"/>
  <c r="AA79" i="16"/>
  <c r="AB79" i="16"/>
  <c r="AC79" i="16"/>
  <c r="AD79" i="16"/>
  <c r="AE79" i="16"/>
  <c r="AF79" i="16"/>
  <c r="AG79" i="16"/>
  <c r="AH79" i="16"/>
  <c r="AI79" i="16"/>
  <c r="AJ79" i="16"/>
  <c r="AK79" i="16"/>
  <c r="AL79" i="16"/>
  <c r="AM79" i="16"/>
  <c r="AN79" i="16"/>
  <c r="AO79" i="16"/>
  <c r="AP79" i="16"/>
  <c r="AQ79" i="16"/>
  <c r="AR79" i="16"/>
  <c r="AS79" i="16"/>
  <c r="AT79" i="16"/>
  <c r="AU79" i="16"/>
  <c r="AV79" i="16"/>
  <c r="AW79" i="16"/>
  <c r="AX79" i="16"/>
  <c r="AY79" i="16"/>
  <c r="AZ79" i="16"/>
  <c r="BA79" i="16"/>
  <c r="BB79" i="16"/>
  <c r="BC79" i="16"/>
  <c r="BD79" i="16"/>
  <c r="BE79" i="16"/>
  <c r="A80" i="16"/>
  <c r="B80" i="16"/>
  <c r="N80" i="16"/>
  <c r="O80" i="16"/>
  <c r="P80" i="16"/>
  <c r="Q80" i="16"/>
  <c r="R80" i="16"/>
  <c r="S80" i="16"/>
  <c r="T80" i="16"/>
  <c r="U80" i="16"/>
  <c r="V80" i="16"/>
  <c r="W80" i="16"/>
  <c r="X80" i="16"/>
  <c r="Y80" i="16"/>
  <c r="Z80" i="16"/>
  <c r="AA80" i="16"/>
  <c r="AB80" i="16"/>
  <c r="AC80" i="16"/>
  <c r="AD80" i="16"/>
  <c r="AE80" i="16"/>
  <c r="AF80" i="16"/>
  <c r="AG80" i="16"/>
  <c r="AH80" i="16"/>
  <c r="AI80" i="16"/>
  <c r="AJ80" i="16"/>
  <c r="AK80" i="16"/>
  <c r="AL80" i="16"/>
  <c r="AM80" i="16"/>
  <c r="AN80" i="16"/>
  <c r="AO80" i="16"/>
  <c r="AP80" i="16"/>
  <c r="AQ80" i="16"/>
  <c r="AR80" i="16"/>
  <c r="AS80" i="16"/>
  <c r="AT80" i="16"/>
  <c r="AU80" i="16"/>
  <c r="AV80" i="16"/>
  <c r="AW80" i="16"/>
  <c r="AX80" i="16"/>
  <c r="AY80" i="16"/>
  <c r="AZ80" i="16"/>
  <c r="BA80" i="16"/>
  <c r="BB80" i="16"/>
  <c r="BC80" i="16"/>
  <c r="BD80" i="16"/>
  <c r="BE80" i="16"/>
  <c r="A81" i="16"/>
  <c r="B81" i="16"/>
  <c r="N81" i="16"/>
  <c r="O81" i="16"/>
  <c r="P81" i="16"/>
  <c r="Q81" i="16"/>
  <c r="R81" i="16"/>
  <c r="S81" i="16"/>
  <c r="T81" i="16"/>
  <c r="U81" i="16"/>
  <c r="V81" i="16"/>
  <c r="W81" i="16"/>
  <c r="X81" i="16"/>
  <c r="Y81" i="16"/>
  <c r="Z81" i="16"/>
  <c r="AA81" i="16"/>
  <c r="AB81" i="16"/>
  <c r="AC81" i="16"/>
  <c r="AD81" i="16"/>
  <c r="AE81" i="16"/>
  <c r="AF81" i="16"/>
  <c r="AG81" i="16"/>
  <c r="AH81" i="16"/>
  <c r="AI81" i="16"/>
  <c r="AJ81" i="16"/>
  <c r="AK81" i="16"/>
  <c r="AL81" i="16"/>
  <c r="AM81" i="16"/>
  <c r="AN81" i="16"/>
  <c r="AO81" i="16"/>
  <c r="AP81" i="16"/>
  <c r="AQ81" i="16"/>
  <c r="AR81" i="16"/>
  <c r="AS81" i="16"/>
  <c r="AT81" i="16"/>
  <c r="AU81" i="16"/>
  <c r="AV81" i="16"/>
  <c r="AW81" i="16"/>
  <c r="AX81" i="16"/>
  <c r="AY81" i="16"/>
  <c r="AZ81" i="16"/>
  <c r="BA81" i="16"/>
  <c r="BB81" i="16"/>
  <c r="BC81" i="16"/>
  <c r="BD81" i="16"/>
  <c r="BE81" i="16"/>
  <c r="A82" i="16"/>
  <c r="B82" i="16"/>
  <c r="N82" i="16"/>
  <c r="O82" i="16"/>
  <c r="P82" i="16"/>
  <c r="Q82" i="16"/>
  <c r="R82" i="16"/>
  <c r="S82" i="16"/>
  <c r="T82" i="16"/>
  <c r="U82" i="16"/>
  <c r="V82" i="16"/>
  <c r="W82" i="16"/>
  <c r="X82" i="16"/>
  <c r="Y82" i="16"/>
  <c r="Z82" i="16"/>
  <c r="AA82" i="16"/>
  <c r="AB82" i="16"/>
  <c r="AC82" i="16"/>
  <c r="AD82" i="16"/>
  <c r="AE82" i="16"/>
  <c r="AF82" i="16"/>
  <c r="AG82" i="16"/>
  <c r="AH82" i="16"/>
  <c r="AI82" i="16"/>
  <c r="AJ82" i="16"/>
  <c r="AK82" i="16"/>
  <c r="AL82" i="16"/>
  <c r="AM82" i="16"/>
  <c r="AN82" i="16"/>
  <c r="AO82" i="16"/>
  <c r="AP82" i="16"/>
  <c r="AQ82" i="16"/>
  <c r="AR82" i="16"/>
  <c r="AS82" i="16"/>
  <c r="AT82" i="16"/>
  <c r="AU82" i="16"/>
  <c r="AV82" i="16"/>
  <c r="AW82" i="16"/>
  <c r="AX82" i="16"/>
  <c r="AY82" i="16"/>
  <c r="AZ82" i="16"/>
  <c r="BA82" i="16"/>
  <c r="BB82" i="16"/>
  <c r="BC82" i="16"/>
  <c r="BD82" i="16"/>
  <c r="BE82" i="16"/>
  <c r="A83" i="16"/>
  <c r="B83" i="16"/>
  <c r="N83" i="16"/>
  <c r="O83" i="16"/>
  <c r="P83" i="16"/>
  <c r="Q83" i="16"/>
  <c r="R83" i="16"/>
  <c r="S83" i="16"/>
  <c r="T83" i="16"/>
  <c r="U83" i="16"/>
  <c r="V83" i="16"/>
  <c r="W83" i="16"/>
  <c r="X83" i="16"/>
  <c r="Y83" i="16"/>
  <c r="Z83" i="16"/>
  <c r="AA83" i="16"/>
  <c r="AB83" i="16"/>
  <c r="AC83" i="16"/>
  <c r="AD83" i="16"/>
  <c r="AE83" i="16"/>
  <c r="AF83" i="16"/>
  <c r="AG83" i="16"/>
  <c r="AH83" i="16"/>
  <c r="AI83" i="16"/>
  <c r="AJ83" i="16"/>
  <c r="AK83" i="16"/>
  <c r="AL83" i="16"/>
  <c r="AM83" i="16"/>
  <c r="AN83" i="16"/>
  <c r="AO83" i="16"/>
  <c r="AP83" i="16"/>
  <c r="AQ83" i="16"/>
  <c r="AR83" i="16"/>
  <c r="AS83" i="16"/>
  <c r="AT83" i="16"/>
  <c r="AU83" i="16"/>
  <c r="AV83" i="16"/>
  <c r="AW83" i="16"/>
  <c r="AX83" i="16"/>
  <c r="AY83" i="16"/>
  <c r="AZ83" i="16"/>
  <c r="BA83" i="16"/>
  <c r="BB83" i="16"/>
  <c r="BC83" i="16"/>
  <c r="BD83" i="16"/>
  <c r="BE83" i="16"/>
  <c r="A84" i="16"/>
  <c r="B84" i="16"/>
  <c r="N84" i="16"/>
  <c r="O84" i="16"/>
  <c r="P84" i="16"/>
  <c r="Q84" i="16"/>
  <c r="R84" i="16"/>
  <c r="S84" i="16"/>
  <c r="T84" i="16"/>
  <c r="U84" i="16"/>
  <c r="V84" i="16"/>
  <c r="W84" i="16"/>
  <c r="X84" i="16"/>
  <c r="Y84" i="16"/>
  <c r="Z84" i="16"/>
  <c r="AA84" i="16"/>
  <c r="AB84" i="16"/>
  <c r="AC84" i="16"/>
  <c r="AD84" i="16"/>
  <c r="AE84" i="16"/>
  <c r="AF84" i="16"/>
  <c r="AG84" i="16"/>
  <c r="AH84" i="16"/>
  <c r="AI84" i="16"/>
  <c r="AJ84" i="16"/>
  <c r="AK84" i="16"/>
  <c r="AL84" i="16"/>
  <c r="AM84" i="16"/>
  <c r="AN84" i="16"/>
  <c r="AO84" i="16"/>
  <c r="AP84" i="16"/>
  <c r="AQ84" i="16"/>
  <c r="AR84" i="16"/>
  <c r="AS84" i="16"/>
  <c r="AT84" i="16"/>
  <c r="AU84" i="16"/>
  <c r="AV84" i="16"/>
  <c r="AW84" i="16"/>
  <c r="AX84" i="16"/>
  <c r="AY84" i="16"/>
  <c r="AZ84" i="16"/>
  <c r="BA84" i="16"/>
  <c r="BB84" i="16"/>
  <c r="BC84" i="16"/>
  <c r="BD84" i="16"/>
  <c r="BE84" i="16"/>
  <c r="A85" i="16"/>
  <c r="B85" i="16"/>
  <c r="N85" i="16"/>
  <c r="O85" i="16"/>
  <c r="P85" i="16"/>
  <c r="Q85" i="16"/>
  <c r="R85" i="16"/>
  <c r="S85" i="16"/>
  <c r="T85" i="16"/>
  <c r="U85" i="16"/>
  <c r="V85" i="16"/>
  <c r="W85" i="16"/>
  <c r="X85" i="16"/>
  <c r="Y85" i="16"/>
  <c r="Z85" i="16"/>
  <c r="AA85" i="16"/>
  <c r="AB85" i="16"/>
  <c r="AC85" i="16"/>
  <c r="AD85" i="16"/>
  <c r="AE85" i="16"/>
  <c r="AF85" i="16"/>
  <c r="AG85" i="16"/>
  <c r="AH85" i="16"/>
  <c r="AI85" i="16"/>
  <c r="AJ85" i="16"/>
  <c r="AK85" i="16"/>
  <c r="AL85" i="16"/>
  <c r="AM85" i="16"/>
  <c r="AN85" i="16"/>
  <c r="AO85" i="16"/>
  <c r="AP85" i="16"/>
  <c r="AQ85" i="16"/>
  <c r="AR85" i="16"/>
  <c r="AS85" i="16"/>
  <c r="AT85" i="16"/>
  <c r="AU85" i="16"/>
  <c r="AV85" i="16"/>
  <c r="AW85" i="16"/>
  <c r="AX85" i="16"/>
  <c r="AY85" i="16"/>
  <c r="AZ85" i="16"/>
  <c r="BA85" i="16"/>
  <c r="BB85" i="16"/>
  <c r="BC85" i="16"/>
  <c r="BD85" i="16"/>
  <c r="BE85" i="16"/>
  <c r="A86" i="16"/>
  <c r="B86" i="16"/>
  <c r="N86" i="16"/>
  <c r="O86" i="16"/>
  <c r="P86" i="16"/>
  <c r="Q86" i="16"/>
  <c r="R86" i="16"/>
  <c r="S86" i="16"/>
  <c r="T86" i="16"/>
  <c r="U86" i="16"/>
  <c r="V86" i="16"/>
  <c r="W86" i="16"/>
  <c r="X86" i="16"/>
  <c r="Y86" i="16"/>
  <c r="Z86" i="16"/>
  <c r="AA86" i="16"/>
  <c r="AB86" i="16"/>
  <c r="AC86" i="16"/>
  <c r="AD86" i="16"/>
  <c r="AE86" i="16"/>
  <c r="AF86" i="16"/>
  <c r="AG86" i="16"/>
  <c r="AH86" i="16"/>
  <c r="AI86" i="16"/>
  <c r="AJ86" i="16"/>
  <c r="AK86" i="16"/>
  <c r="AL86" i="16"/>
  <c r="AM86" i="16"/>
  <c r="AN86" i="16"/>
  <c r="AO86" i="16"/>
  <c r="AP86" i="16"/>
  <c r="AQ86" i="16"/>
  <c r="AR86" i="16"/>
  <c r="AS86" i="16"/>
  <c r="AT86" i="16"/>
  <c r="AU86" i="16"/>
  <c r="AV86" i="16"/>
  <c r="AW86" i="16"/>
  <c r="AX86" i="16"/>
  <c r="AY86" i="16"/>
  <c r="AZ86" i="16"/>
  <c r="BA86" i="16"/>
  <c r="BB86" i="16"/>
  <c r="BC86" i="16"/>
  <c r="BD86" i="16"/>
  <c r="BE86" i="16"/>
  <c r="A87" i="16"/>
  <c r="B87" i="16"/>
  <c r="N87" i="16"/>
  <c r="O87" i="16"/>
  <c r="P87" i="16"/>
  <c r="Q87" i="16"/>
  <c r="R87" i="16"/>
  <c r="S87" i="16"/>
  <c r="T87" i="16"/>
  <c r="U87" i="16"/>
  <c r="V87" i="16"/>
  <c r="W87" i="16"/>
  <c r="X87" i="16"/>
  <c r="Y87" i="16"/>
  <c r="Z87" i="16"/>
  <c r="AA87" i="16"/>
  <c r="AB87" i="16"/>
  <c r="AC87" i="16"/>
  <c r="AD87" i="16"/>
  <c r="AE87" i="16"/>
  <c r="AF87" i="16"/>
  <c r="AG87" i="16"/>
  <c r="AH87" i="16"/>
  <c r="AI87" i="16"/>
  <c r="AJ87" i="16"/>
  <c r="AK87" i="16"/>
  <c r="AL87" i="16"/>
  <c r="AM87" i="16"/>
  <c r="AN87" i="16"/>
  <c r="AO87" i="16"/>
  <c r="AP87" i="16"/>
  <c r="AQ87" i="16"/>
  <c r="AR87" i="16"/>
  <c r="AS87" i="16"/>
  <c r="AT87" i="16"/>
  <c r="AU87" i="16"/>
  <c r="AV87" i="16"/>
  <c r="AW87" i="16"/>
  <c r="AX87" i="16"/>
  <c r="AY87" i="16"/>
  <c r="AZ87" i="16"/>
  <c r="BA87" i="16"/>
  <c r="BB87" i="16"/>
  <c r="BC87" i="16"/>
  <c r="BD87" i="16"/>
  <c r="BE87" i="16"/>
  <c r="A88" i="16"/>
  <c r="B88" i="16"/>
  <c r="N88" i="16"/>
  <c r="O88" i="16"/>
  <c r="P88" i="16"/>
  <c r="Q88" i="16"/>
  <c r="R88" i="16"/>
  <c r="S88" i="16"/>
  <c r="T88" i="16"/>
  <c r="U88" i="16"/>
  <c r="V88" i="16"/>
  <c r="W88" i="16"/>
  <c r="X88" i="16"/>
  <c r="Y88" i="16"/>
  <c r="Z88" i="16"/>
  <c r="AA88" i="16"/>
  <c r="AB88" i="16"/>
  <c r="AC88" i="16"/>
  <c r="AD88" i="16"/>
  <c r="AE88" i="16"/>
  <c r="AF88" i="16"/>
  <c r="AG88" i="16"/>
  <c r="AH88" i="16"/>
  <c r="AI88" i="16"/>
  <c r="AJ88" i="16"/>
  <c r="AK88" i="16"/>
  <c r="AL88" i="16"/>
  <c r="AM88" i="16"/>
  <c r="AN88" i="16"/>
  <c r="AO88" i="16"/>
  <c r="AP88" i="16"/>
  <c r="AQ88" i="16"/>
  <c r="AR88" i="16"/>
  <c r="AS88" i="16"/>
  <c r="AT88" i="16"/>
  <c r="AU88" i="16"/>
  <c r="AV88" i="16"/>
  <c r="AW88" i="16"/>
  <c r="AX88" i="16"/>
  <c r="AY88" i="16"/>
  <c r="AZ88" i="16"/>
  <c r="BA88" i="16"/>
  <c r="BB88" i="16"/>
  <c r="BC88" i="16"/>
  <c r="BD88" i="16"/>
  <c r="BE88" i="16"/>
  <c r="A89" i="16"/>
  <c r="B89" i="16"/>
  <c r="N89" i="16"/>
  <c r="O89" i="16"/>
  <c r="P89" i="16"/>
  <c r="Q89" i="16"/>
  <c r="R89" i="16"/>
  <c r="S89" i="16"/>
  <c r="T89" i="16"/>
  <c r="U89" i="16"/>
  <c r="V89" i="16"/>
  <c r="W89" i="16"/>
  <c r="X89" i="16"/>
  <c r="Y89" i="16"/>
  <c r="Z89" i="16"/>
  <c r="AA89" i="16"/>
  <c r="AB89" i="16"/>
  <c r="AC89" i="16"/>
  <c r="AD89" i="16"/>
  <c r="AE89" i="16"/>
  <c r="AF89" i="16"/>
  <c r="AG89" i="16"/>
  <c r="AH89" i="16"/>
  <c r="AI89" i="16"/>
  <c r="AJ89" i="16"/>
  <c r="AK89" i="16"/>
  <c r="AL89" i="16"/>
  <c r="AM89" i="16"/>
  <c r="AN89" i="16"/>
  <c r="AO89" i="16"/>
  <c r="AP89" i="16"/>
  <c r="AQ89" i="16"/>
  <c r="AR89" i="16"/>
  <c r="AS89" i="16"/>
  <c r="AT89" i="16"/>
  <c r="AU89" i="16"/>
  <c r="AV89" i="16"/>
  <c r="AW89" i="16"/>
  <c r="AX89" i="16"/>
  <c r="AY89" i="16"/>
  <c r="AZ89" i="16"/>
  <c r="BA89" i="16"/>
  <c r="BB89" i="16"/>
  <c r="BC89" i="16"/>
  <c r="BD89" i="16"/>
  <c r="BE89" i="16"/>
  <c r="A90" i="16"/>
  <c r="B90" i="16"/>
  <c r="N90" i="16"/>
  <c r="O90" i="16"/>
  <c r="P90" i="16"/>
  <c r="Q90" i="16"/>
  <c r="R90" i="16"/>
  <c r="S90" i="16"/>
  <c r="T90" i="16"/>
  <c r="U90" i="16"/>
  <c r="V90" i="16"/>
  <c r="W90" i="16"/>
  <c r="X90" i="16"/>
  <c r="Y90" i="16"/>
  <c r="Z90" i="16"/>
  <c r="AA90" i="16"/>
  <c r="AB90" i="16"/>
  <c r="AC90" i="16"/>
  <c r="AD90" i="16"/>
  <c r="AE90" i="16"/>
  <c r="AF90" i="16"/>
  <c r="AG90" i="16"/>
  <c r="AH90" i="16"/>
  <c r="AI90" i="16"/>
  <c r="AJ90" i="16"/>
  <c r="AK90" i="16"/>
  <c r="AL90" i="16"/>
  <c r="AM90" i="16"/>
  <c r="AN90" i="16"/>
  <c r="AO90" i="16"/>
  <c r="AP90" i="16"/>
  <c r="AQ90" i="16"/>
  <c r="AR90" i="16"/>
  <c r="AS90" i="16"/>
  <c r="AT90" i="16"/>
  <c r="AU90" i="16"/>
  <c r="AV90" i="16"/>
  <c r="AW90" i="16"/>
  <c r="AX90" i="16"/>
  <c r="AY90" i="16"/>
  <c r="AZ90" i="16"/>
  <c r="BA90" i="16"/>
  <c r="BB90" i="16"/>
  <c r="BC90" i="16"/>
  <c r="BD90" i="16"/>
  <c r="BE90" i="16"/>
  <c r="A91" i="16"/>
  <c r="B91" i="16"/>
  <c r="N91" i="16"/>
  <c r="O91" i="16"/>
  <c r="P91" i="16"/>
  <c r="Q91" i="16"/>
  <c r="R91" i="16"/>
  <c r="S91" i="16"/>
  <c r="T91" i="16"/>
  <c r="U91" i="16"/>
  <c r="V91" i="16"/>
  <c r="W91" i="16"/>
  <c r="X91" i="16"/>
  <c r="Y91" i="16"/>
  <c r="Z91" i="16"/>
  <c r="AA91" i="16"/>
  <c r="AB91" i="16"/>
  <c r="AC91" i="16"/>
  <c r="AD91" i="16"/>
  <c r="AE91" i="16"/>
  <c r="AF91" i="16"/>
  <c r="AG91" i="16"/>
  <c r="AH91" i="16"/>
  <c r="AI91" i="16"/>
  <c r="AJ91" i="16"/>
  <c r="AK91" i="16"/>
  <c r="AL91" i="16"/>
  <c r="AM91" i="16"/>
  <c r="AN91" i="16"/>
  <c r="AO91" i="16"/>
  <c r="AP91" i="16"/>
  <c r="AQ91" i="16"/>
  <c r="AR91" i="16"/>
  <c r="AS91" i="16"/>
  <c r="AT91" i="16"/>
  <c r="AU91" i="16"/>
  <c r="AV91" i="16"/>
  <c r="AW91" i="16"/>
  <c r="AX91" i="16"/>
  <c r="AY91" i="16"/>
  <c r="AZ91" i="16"/>
  <c r="BA91" i="16"/>
  <c r="BB91" i="16"/>
  <c r="BC91" i="16"/>
  <c r="BD91" i="16"/>
  <c r="BE91" i="16"/>
  <c r="A92" i="16"/>
  <c r="B92" i="16"/>
  <c r="N92" i="16"/>
  <c r="O92" i="16"/>
  <c r="P92" i="16"/>
  <c r="Q92" i="16"/>
  <c r="R92" i="16"/>
  <c r="S92" i="16"/>
  <c r="T92" i="16"/>
  <c r="U92" i="16"/>
  <c r="V92" i="16"/>
  <c r="W92" i="16"/>
  <c r="X92" i="16"/>
  <c r="Y92" i="16"/>
  <c r="Z92" i="16"/>
  <c r="AA92" i="16"/>
  <c r="AB92" i="16"/>
  <c r="AC92" i="16"/>
  <c r="AD92" i="16"/>
  <c r="AE92" i="16"/>
  <c r="AF92" i="16"/>
  <c r="AG92" i="16"/>
  <c r="AH92" i="16"/>
  <c r="AI92" i="16"/>
  <c r="AJ92" i="16"/>
  <c r="AK92" i="16"/>
  <c r="AL92" i="16"/>
  <c r="AM92" i="16"/>
  <c r="AN92" i="16"/>
  <c r="AO92" i="16"/>
  <c r="AP92" i="16"/>
  <c r="AQ92" i="16"/>
  <c r="AR92" i="16"/>
  <c r="AS92" i="16"/>
  <c r="AT92" i="16"/>
  <c r="AU92" i="16"/>
  <c r="AV92" i="16"/>
  <c r="AW92" i="16"/>
  <c r="AX92" i="16"/>
  <c r="AY92" i="16"/>
  <c r="AZ92" i="16"/>
  <c r="BA92" i="16"/>
  <c r="BB92" i="16"/>
  <c r="BC92" i="16"/>
  <c r="BD92" i="16"/>
  <c r="BE92" i="16"/>
  <c r="A93" i="16"/>
  <c r="B93" i="16"/>
  <c r="N93" i="16"/>
  <c r="O93" i="16"/>
  <c r="P93" i="16"/>
  <c r="Q93" i="16"/>
  <c r="R93" i="16"/>
  <c r="S93" i="16"/>
  <c r="T93" i="16"/>
  <c r="U93" i="16"/>
  <c r="V93" i="16"/>
  <c r="W93" i="16"/>
  <c r="X93" i="16"/>
  <c r="Y93" i="16"/>
  <c r="Z93" i="16"/>
  <c r="AA93" i="16"/>
  <c r="AB93" i="16"/>
  <c r="AC93" i="16"/>
  <c r="AD93" i="16"/>
  <c r="AE93" i="16"/>
  <c r="AF93" i="16"/>
  <c r="AG93" i="16"/>
  <c r="AH93" i="16"/>
  <c r="AI93" i="16"/>
  <c r="AJ93" i="16"/>
  <c r="AK93" i="16"/>
  <c r="AL93" i="16"/>
  <c r="AM93" i="16"/>
  <c r="AN93" i="16"/>
  <c r="AO93" i="16"/>
  <c r="AP93" i="16"/>
  <c r="AQ93" i="16"/>
  <c r="AR93" i="16"/>
  <c r="AS93" i="16"/>
  <c r="AT93" i="16"/>
  <c r="AU93" i="16"/>
  <c r="AV93" i="16"/>
  <c r="AW93" i="16"/>
  <c r="AX93" i="16"/>
  <c r="AY93" i="16"/>
  <c r="AZ93" i="16"/>
  <c r="BA93" i="16"/>
  <c r="BB93" i="16"/>
  <c r="BC93" i="16"/>
  <c r="BD93" i="16"/>
  <c r="BE93" i="16"/>
  <c r="A94" i="16"/>
  <c r="B94" i="16"/>
  <c r="N94" i="16"/>
  <c r="O94" i="16"/>
  <c r="P94" i="16"/>
  <c r="Q94" i="16"/>
  <c r="R94" i="16"/>
  <c r="S94" i="16"/>
  <c r="T94" i="16"/>
  <c r="U94" i="16"/>
  <c r="V94" i="16"/>
  <c r="W94" i="16"/>
  <c r="X94" i="16"/>
  <c r="Y94" i="16"/>
  <c r="Z94" i="16"/>
  <c r="AA94" i="16"/>
  <c r="AB94" i="16"/>
  <c r="AC94" i="16"/>
  <c r="AD94" i="16"/>
  <c r="AE94" i="16"/>
  <c r="AF94" i="16"/>
  <c r="AG94" i="16"/>
  <c r="AH94" i="16"/>
  <c r="AI94" i="16"/>
  <c r="AJ94" i="16"/>
  <c r="AK94" i="16"/>
  <c r="AL94" i="16"/>
  <c r="AM94" i="16"/>
  <c r="AN94" i="16"/>
  <c r="AO94" i="16"/>
  <c r="AP94" i="16"/>
  <c r="AQ94" i="16"/>
  <c r="AR94" i="16"/>
  <c r="AS94" i="16"/>
  <c r="AT94" i="16"/>
  <c r="AU94" i="16"/>
  <c r="AV94" i="16"/>
  <c r="AW94" i="16"/>
  <c r="AX94" i="16"/>
  <c r="AY94" i="16"/>
  <c r="AZ94" i="16"/>
  <c r="BA94" i="16"/>
  <c r="BB94" i="16"/>
  <c r="BC94" i="16"/>
  <c r="BD94" i="16"/>
  <c r="BE94" i="16"/>
  <c r="A95" i="16"/>
  <c r="B95" i="16"/>
  <c r="N95" i="16"/>
  <c r="O95" i="16"/>
  <c r="P95" i="16"/>
  <c r="Q95" i="16"/>
  <c r="R95" i="16"/>
  <c r="S95" i="16"/>
  <c r="T95" i="16"/>
  <c r="U95" i="16"/>
  <c r="V95" i="16"/>
  <c r="W95" i="16"/>
  <c r="X95" i="16"/>
  <c r="Y95" i="16"/>
  <c r="Z95" i="16"/>
  <c r="AA95" i="16"/>
  <c r="AB95" i="16"/>
  <c r="AC95" i="16"/>
  <c r="AD95" i="16"/>
  <c r="AE95" i="16"/>
  <c r="AF95" i="16"/>
  <c r="AG95" i="16"/>
  <c r="AH95" i="16"/>
  <c r="AI95" i="16"/>
  <c r="AJ95" i="16"/>
  <c r="AK95" i="16"/>
  <c r="AL95" i="16"/>
  <c r="AM95" i="16"/>
  <c r="AN95" i="16"/>
  <c r="AO95" i="16"/>
  <c r="AP95" i="16"/>
  <c r="AQ95" i="16"/>
  <c r="AR95" i="16"/>
  <c r="AS95" i="16"/>
  <c r="AT95" i="16"/>
  <c r="AU95" i="16"/>
  <c r="AV95" i="16"/>
  <c r="AW95" i="16"/>
  <c r="AX95" i="16"/>
  <c r="AY95" i="16"/>
  <c r="AZ95" i="16"/>
  <c r="BA95" i="16"/>
  <c r="BB95" i="16"/>
  <c r="BC95" i="16"/>
  <c r="BD95" i="16"/>
  <c r="BE95" i="16"/>
  <c r="A96" i="16"/>
  <c r="B96" i="16"/>
  <c r="N96" i="16"/>
  <c r="O96" i="16"/>
  <c r="P96" i="16"/>
  <c r="Q96" i="16"/>
  <c r="R96" i="16"/>
  <c r="S96" i="16"/>
  <c r="T96" i="16"/>
  <c r="U96" i="16"/>
  <c r="V96" i="16"/>
  <c r="W96" i="16"/>
  <c r="X96" i="16"/>
  <c r="Y96" i="16"/>
  <c r="Z96" i="16"/>
  <c r="AA96" i="16"/>
  <c r="AB96" i="16"/>
  <c r="AC96" i="16"/>
  <c r="AD96" i="16"/>
  <c r="AE96" i="16"/>
  <c r="AF96" i="16"/>
  <c r="AG96" i="16"/>
  <c r="AH96" i="16"/>
  <c r="AI96" i="16"/>
  <c r="AJ96" i="16"/>
  <c r="AK96" i="16"/>
  <c r="AL96" i="16"/>
  <c r="AM96" i="16"/>
  <c r="AN96" i="16"/>
  <c r="AO96" i="16"/>
  <c r="AP96" i="16"/>
  <c r="AQ96" i="16"/>
  <c r="AR96" i="16"/>
  <c r="AS96" i="16"/>
  <c r="AT96" i="16"/>
  <c r="AU96" i="16"/>
  <c r="AV96" i="16"/>
  <c r="AW96" i="16"/>
  <c r="AX96" i="16"/>
  <c r="AY96" i="16"/>
  <c r="AZ96" i="16"/>
  <c r="BA96" i="16"/>
  <c r="BB96" i="16"/>
  <c r="BC96" i="16"/>
  <c r="BD96" i="16"/>
  <c r="BE96" i="16"/>
  <c r="A97" i="16"/>
  <c r="B97" i="16"/>
  <c r="N97" i="16"/>
  <c r="O97" i="16"/>
  <c r="P97" i="16"/>
  <c r="Q97" i="16"/>
  <c r="R97" i="16"/>
  <c r="S97" i="16"/>
  <c r="T97" i="16"/>
  <c r="U97" i="16"/>
  <c r="V97" i="16"/>
  <c r="W97" i="16"/>
  <c r="X97" i="16"/>
  <c r="Y97" i="16"/>
  <c r="Z97" i="16"/>
  <c r="AA97" i="16"/>
  <c r="AB97" i="16"/>
  <c r="AC97" i="16"/>
  <c r="AD97" i="16"/>
  <c r="AE97" i="16"/>
  <c r="AF97" i="16"/>
  <c r="AG97" i="16"/>
  <c r="AH97" i="16"/>
  <c r="AI97" i="16"/>
  <c r="AJ97" i="16"/>
  <c r="AK97" i="16"/>
  <c r="AL97" i="16"/>
  <c r="AM97" i="16"/>
  <c r="AN97" i="16"/>
  <c r="AO97" i="16"/>
  <c r="AP97" i="16"/>
  <c r="AQ97" i="16"/>
  <c r="AR97" i="16"/>
  <c r="AS97" i="16"/>
  <c r="AT97" i="16"/>
  <c r="AU97" i="16"/>
  <c r="AV97" i="16"/>
  <c r="AW97" i="16"/>
  <c r="AX97" i="16"/>
  <c r="AY97" i="16"/>
  <c r="AZ97" i="16"/>
  <c r="BA97" i="16"/>
  <c r="BB97" i="16"/>
  <c r="BC97" i="16"/>
  <c r="BD97" i="16"/>
  <c r="BE97" i="16"/>
  <c r="A98" i="16"/>
  <c r="B98" i="16"/>
  <c r="N98" i="16"/>
  <c r="O98" i="16"/>
  <c r="P98" i="16"/>
  <c r="Q98" i="16"/>
  <c r="R98" i="16"/>
  <c r="S98" i="16"/>
  <c r="T98" i="16"/>
  <c r="U98" i="16"/>
  <c r="V98" i="16"/>
  <c r="W98" i="16"/>
  <c r="X98" i="16"/>
  <c r="Y98" i="16"/>
  <c r="Z98" i="16"/>
  <c r="AA98" i="16"/>
  <c r="AB98" i="16"/>
  <c r="AC98" i="16"/>
  <c r="AD98" i="16"/>
  <c r="AE98" i="16"/>
  <c r="AF98" i="16"/>
  <c r="AG98" i="16"/>
  <c r="AH98" i="16"/>
  <c r="AI98" i="16"/>
  <c r="AJ98" i="16"/>
  <c r="AK98" i="16"/>
  <c r="AL98" i="16"/>
  <c r="AM98" i="16"/>
  <c r="AN98" i="16"/>
  <c r="AO98" i="16"/>
  <c r="AP98" i="16"/>
  <c r="AQ98" i="16"/>
  <c r="AR98" i="16"/>
  <c r="AS98" i="16"/>
  <c r="AT98" i="16"/>
  <c r="AU98" i="16"/>
  <c r="AV98" i="16"/>
  <c r="AW98" i="16"/>
  <c r="AX98" i="16"/>
  <c r="AY98" i="16"/>
  <c r="AZ98" i="16"/>
  <c r="BA98" i="16"/>
  <c r="BB98" i="16"/>
  <c r="BC98" i="16"/>
  <c r="BD98" i="16"/>
  <c r="BE98" i="16"/>
  <c r="BE51" i="16"/>
  <c r="BD51" i="16"/>
  <c r="BC51" i="16"/>
  <c r="BB51" i="16"/>
  <c r="BA51" i="16"/>
  <c r="AZ51" i="16"/>
  <c r="AY51" i="16"/>
  <c r="AX51" i="16"/>
  <c r="AW51" i="16"/>
  <c r="AV51" i="16"/>
  <c r="AU51" i="16"/>
  <c r="AT51" i="16"/>
  <c r="AS51" i="16"/>
  <c r="AR51" i="16"/>
  <c r="AQ51" i="16"/>
  <c r="AP51" i="16"/>
  <c r="AO51" i="16"/>
  <c r="AN51" i="16"/>
  <c r="AM51" i="16"/>
  <c r="AL51" i="16"/>
  <c r="AK51" i="16"/>
  <c r="AJ51" i="16"/>
  <c r="AI51" i="16"/>
  <c r="AH51" i="16"/>
  <c r="AG51" i="16"/>
  <c r="AF51" i="16"/>
  <c r="AE51" i="16"/>
  <c r="AD51" i="16"/>
  <c r="AC51" i="16"/>
  <c r="AB51" i="16"/>
  <c r="AA51" i="16"/>
  <c r="Z51" i="16"/>
  <c r="Y51" i="16"/>
  <c r="X51" i="16"/>
  <c r="W51" i="16"/>
  <c r="V51" i="16"/>
  <c r="U51" i="16"/>
  <c r="T51" i="16"/>
  <c r="S51" i="16"/>
  <c r="R51" i="16"/>
  <c r="Q51" i="16"/>
  <c r="P51" i="16"/>
  <c r="O51" i="16"/>
  <c r="N51" i="16"/>
  <c r="B51" i="16"/>
  <c r="A51" i="16"/>
  <c r="BE50" i="16"/>
  <c r="BD50" i="16"/>
  <c r="BC50" i="16"/>
  <c r="BB50" i="16"/>
  <c r="BA50" i="16"/>
  <c r="AZ50" i="16"/>
  <c r="AY50" i="16"/>
  <c r="AX50" i="16"/>
  <c r="AW50" i="16"/>
  <c r="AV50" i="16"/>
  <c r="AU50" i="16"/>
  <c r="AT50" i="16"/>
  <c r="AS50" i="16"/>
  <c r="AR50" i="16"/>
  <c r="AQ50" i="16"/>
  <c r="AP50" i="16"/>
  <c r="AO50" i="16"/>
  <c r="AN50" i="16"/>
  <c r="AM50" i="16"/>
  <c r="AL50" i="16"/>
  <c r="AK50" i="16"/>
  <c r="AJ50" i="16"/>
  <c r="AI50" i="16"/>
  <c r="AH50" i="16"/>
  <c r="AG50" i="16"/>
  <c r="AF50" i="16"/>
  <c r="AE50" i="16"/>
  <c r="AD50" i="16"/>
  <c r="AC50" i="16"/>
  <c r="AB50" i="16"/>
  <c r="AA50" i="16"/>
  <c r="Z50" i="16"/>
  <c r="Y50" i="16"/>
  <c r="X50" i="16"/>
  <c r="W50" i="16"/>
  <c r="V50" i="16"/>
  <c r="U50" i="16"/>
  <c r="T50" i="16"/>
  <c r="S50" i="16"/>
  <c r="R50" i="16"/>
  <c r="Q50" i="16"/>
  <c r="P50" i="16"/>
  <c r="O50" i="16"/>
  <c r="N50" i="16"/>
  <c r="G50" i="16" s="1"/>
  <c r="B50" i="16"/>
  <c r="A50" i="16"/>
  <c r="BE49" i="16"/>
  <c r="BD49" i="16"/>
  <c r="BC49" i="16"/>
  <c r="BB49" i="16"/>
  <c r="BA49" i="16"/>
  <c r="AZ49" i="16"/>
  <c r="AY49" i="16"/>
  <c r="AX49" i="16"/>
  <c r="AW49" i="16"/>
  <c r="AV49" i="16"/>
  <c r="AU49" i="16"/>
  <c r="AT49" i="16"/>
  <c r="AS49" i="16"/>
  <c r="AR49" i="16"/>
  <c r="AQ49" i="16"/>
  <c r="AP49" i="16"/>
  <c r="AO49" i="16"/>
  <c r="AN49" i="16"/>
  <c r="AM49" i="16"/>
  <c r="AL49" i="16"/>
  <c r="AK49" i="16"/>
  <c r="AJ49" i="16"/>
  <c r="AI49" i="16"/>
  <c r="AH49" i="16"/>
  <c r="AG49" i="16"/>
  <c r="AF49" i="16"/>
  <c r="AE49" i="16"/>
  <c r="AD49" i="16"/>
  <c r="AC49" i="16"/>
  <c r="AB49" i="16"/>
  <c r="AA49" i="16"/>
  <c r="Z49" i="16"/>
  <c r="Y49" i="16"/>
  <c r="X49" i="16"/>
  <c r="W49" i="16"/>
  <c r="V49" i="16"/>
  <c r="U49" i="16"/>
  <c r="T49" i="16"/>
  <c r="S49" i="16"/>
  <c r="R49" i="16"/>
  <c r="Q49" i="16"/>
  <c r="P49" i="16"/>
  <c r="O49" i="16"/>
  <c r="N49" i="16"/>
  <c r="G49" i="16" s="1"/>
  <c r="H49" i="16" s="1"/>
  <c r="B49" i="16"/>
  <c r="A49" i="16"/>
  <c r="A40" i="16"/>
  <c r="B40" i="16"/>
  <c r="N40" i="16"/>
  <c r="O40" i="16"/>
  <c r="P40" i="16"/>
  <c r="Q40" i="16"/>
  <c r="R40" i="16"/>
  <c r="S40" i="16"/>
  <c r="T40" i="16"/>
  <c r="U40" i="16"/>
  <c r="V40" i="16"/>
  <c r="W40" i="16"/>
  <c r="X40" i="16"/>
  <c r="Y40" i="16"/>
  <c r="Z40" i="16"/>
  <c r="AA40" i="16"/>
  <c r="AB40" i="16"/>
  <c r="AC40" i="16"/>
  <c r="AD40" i="16"/>
  <c r="AE40" i="16"/>
  <c r="AF40" i="16"/>
  <c r="AG40" i="16"/>
  <c r="AH40" i="16"/>
  <c r="AI40" i="16"/>
  <c r="AJ40" i="16"/>
  <c r="AK40" i="16"/>
  <c r="AL40" i="16"/>
  <c r="AM40" i="16"/>
  <c r="AN40" i="16"/>
  <c r="AO40" i="16"/>
  <c r="AP40" i="16"/>
  <c r="AQ40" i="16"/>
  <c r="AR40" i="16"/>
  <c r="AS40" i="16"/>
  <c r="AT40" i="16"/>
  <c r="AU40" i="16"/>
  <c r="AV40" i="16"/>
  <c r="AW40" i="16"/>
  <c r="AX40" i="16"/>
  <c r="AY40" i="16"/>
  <c r="AZ40" i="16"/>
  <c r="BA40" i="16"/>
  <c r="BB40" i="16"/>
  <c r="BC40" i="16"/>
  <c r="BD40" i="16"/>
  <c r="BE40" i="16"/>
  <c r="A41" i="16"/>
  <c r="B41" i="16"/>
  <c r="N41" i="16"/>
  <c r="O41" i="16"/>
  <c r="P41" i="16"/>
  <c r="Q41" i="16"/>
  <c r="R41" i="16"/>
  <c r="S41" i="16"/>
  <c r="T41" i="16"/>
  <c r="U41" i="16"/>
  <c r="V41" i="16"/>
  <c r="W41" i="16"/>
  <c r="X41" i="16"/>
  <c r="Y41" i="16"/>
  <c r="Z41" i="16"/>
  <c r="AA41" i="16"/>
  <c r="AB41" i="16"/>
  <c r="AC41" i="16"/>
  <c r="AD41" i="16"/>
  <c r="AE41" i="16"/>
  <c r="AF41" i="16"/>
  <c r="AG41" i="16"/>
  <c r="AH41" i="16"/>
  <c r="AI41" i="16"/>
  <c r="AJ41" i="16"/>
  <c r="AK41" i="16"/>
  <c r="AL41" i="16"/>
  <c r="AM41" i="16"/>
  <c r="AN41" i="16"/>
  <c r="AO41" i="16"/>
  <c r="AP41" i="16"/>
  <c r="AQ41" i="16"/>
  <c r="AR41" i="16"/>
  <c r="AS41" i="16"/>
  <c r="AT41" i="16"/>
  <c r="AU41" i="16"/>
  <c r="AV41" i="16"/>
  <c r="AW41" i="16"/>
  <c r="AX41" i="16"/>
  <c r="AY41" i="16"/>
  <c r="AZ41" i="16"/>
  <c r="BA41" i="16"/>
  <c r="BB41" i="16"/>
  <c r="BC41" i="16"/>
  <c r="BD41" i="16"/>
  <c r="BE41" i="16"/>
  <c r="A42" i="16"/>
  <c r="B42" i="16"/>
  <c r="N42" i="16"/>
  <c r="O42" i="16"/>
  <c r="P42" i="16"/>
  <c r="Q42" i="16"/>
  <c r="R42" i="16"/>
  <c r="S42" i="16"/>
  <c r="T42" i="16"/>
  <c r="U42" i="16"/>
  <c r="V42" i="16"/>
  <c r="W42" i="16"/>
  <c r="X42" i="16"/>
  <c r="Y42" i="16"/>
  <c r="Z42" i="16"/>
  <c r="AA42" i="16"/>
  <c r="AB42" i="16"/>
  <c r="AC42" i="16"/>
  <c r="AD42" i="16"/>
  <c r="AE42" i="16"/>
  <c r="AF42" i="16"/>
  <c r="AG42" i="16"/>
  <c r="AH42" i="16"/>
  <c r="AI42" i="16"/>
  <c r="AJ42" i="16"/>
  <c r="AK42" i="16"/>
  <c r="AL42" i="16"/>
  <c r="AM42" i="16"/>
  <c r="AN42" i="16"/>
  <c r="AO42" i="16"/>
  <c r="AP42" i="16"/>
  <c r="AQ42" i="16"/>
  <c r="AR42" i="16"/>
  <c r="AS42" i="16"/>
  <c r="AT42" i="16"/>
  <c r="AU42" i="16"/>
  <c r="AV42" i="16"/>
  <c r="AW42" i="16"/>
  <c r="AX42" i="16"/>
  <c r="AY42" i="16"/>
  <c r="AZ42" i="16"/>
  <c r="BA42" i="16"/>
  <c r="BB42" i="16"/>
  <c r="BC42" i="16"/>
  <c r="BD42" i="16"/>
  <c r="BE42" i="16"/>
  <c r="A43" i="16"/>
  <c r="B43" i="16"/>
  <c r="N43" i="16"/>
  <c r="O43" i="16"/>
  <c r="P43" i="16"/>
  <c r="Q43" i="16"/>
  <c r="R43" i="16"/>
  <c r="S43" i="16"/>
  <c r="T43" i="16"/>
  <c r="U43" i="16"/>
  <c r="V43" i="16"/>
  <c r="W43" i="16"/>
  <c r="X43" i="16"/>
  <c r="Y43" i="16"/>
  <c r="Z43" i="16"/>
  <c r="AA43" i="16"/>
  <c r="AB43" i="16"/>
  <c r="AC43" i="16"/>
  <c r="AD43" i="16"/>
  <c r="AE43" i="16"/>
  <c r="AF43" i="16"/>
  <c r="AG43" i="16"/>
  <c r="AH43" i="16"/>
  <c r="AI43" i="16"/>
  <c r="AJ43" i="16"/>
  <c r="AK43" i="16"/>
  <c r="AL43" i="16"/>
  <c r="AM43" i="16"/>
  <c r="AN43" i="16"/>
  <c r="AO43" i="16"/>
  <c r="AP43" i="16"/>
  <c r="AQ43" i="16"/>
  <c r="AR43" i="16"/>
  <c r="AS43" i="16"/>
  <c r="AT43" i="16"/>
  <c r="AU43" i="16"/>
  <c r="AV43" i="16"/>
  <c r="AW43" i="16"/>
  <c r="AX43" i="16"/>
  <c r="AY43" i="16"/>
  <c r="AZ43" i="16"/>
  <c r="BA43" i="16"/>
  <c r="BB43" i="16"/>
  <c r="BC43" i="16"/>
  <c r="BD43" i="16"/>
  <c r="BE43" i="16"/>
  <c r="BE39" i="16"/>
  <c r="BD39" i="16"/>
  <c r="BC39" i="16"/>
  <c r="BB39" i="16"/>
  <c r="BA39" i="16"/>
  <c r="AZ39" i="16"/>
  <c r="AY39" i="16"/>
  <c r="AX39" i="16"/>
  <c r="AW39" i="16"/>
  <c r="AV39" i="16"/>
  <c r="AU39" i="16"/>
  <c r="AT39" i="16"/>
  <c r="AS39" i="16"/>
  <c r="AR39" i="16"/>
  <c r="AQ39" i="16"/>
  <c r="AP39" i="16"/>
  <c r="AO39" i="16"/>
  <c r="AN39" i="16"/>
  <c r="AM39" i="16"/>
  <c r="AL39" i="16"/>
  <c r="AK39" i="16"/>
  <c r="AJ39" i="16"/>
  <c r="AI39" i="16"/>
  <c r="AH39" i="16"/>
  <c r="AG39" i="16"/>
  <c r="AF39" i="16"/>
  <c r="AE39" i="16"/>
  <c r="AD39" i="16"/>
  <c r="AC39" i="16"/>
  <c r="AB39" i="16"/>
  <c r="AA39" i="16"/>
  <c r="Z39" i="16"/>
  <c r="Y39" i="16"/>
  <c r="X39" i="16"/>
  <c r="W39" i="16"/>
  <c r="V39" i="16"/>
  <c r="U39" i="16"/>
  <c r="T39" i="16"/>
  <c r="S39" i="16"/>
  <c r="R39" i="16"/>
  <c r="Q39" i="16"/>
  <c r="P39" i="16"/>
  <c r="O39" i="16"/>
  <c r="N39" i="16"/>
  <c r="B39" i="16"/>
  <c r="A39" i="16"/>
  <c r="A26" i="16"/>
  <c r="B26" i="16"/>
  <c r="N26" i="16"/>
  <c r="O26" i="16"/>
  <c r="P26" i="16"/>
  <c r="Q26" i="16"/>
  <c r="R26" i="16"/>
  <c r="S26" i="16"/>
  <c r="T26" i="16"/>
  <c r="U26" i="16"/>
  <c r="V26" i="16"/>
  <c r="W26" i="16"/>
  <c r="X26" i="16"/>
  <c r="Y26" i="16"/>
  <c r="Z26" i="16"/>
  <c r="AA26" i="16"/>
  <c r="AB26" i="16"/>
  <c r="AC26" i="16"/>
  <c r="AD26" i="16"/>
  <c r="AE26" i="16"/>
  <c r="AF26" i="16"/>
  <c r="AG26" i="16"/>
  <c r="AH26" i="16"/>
  <c r="AI26" i="16"/>
  <c r="AJ26" i="16"/>
  <c r="AK26" i="16"/>
  <c r="AL26" i="16"/>
  <c r="AM26" i="16"/>
  <c r="AN26" i="16"/>
  <c r="AO26" i="16"/>
  <c r="AP26" i="16"/>
  <c r="AQ26" i="16"/>
  <c r="AR26" i="16"/>
  <c r="AS26" i="16"/>
  <c r="AT26" i="16"/>
  <c r="AU26" i="16"/>
  <c r="AV26" i="16"/>
  <c r="AW26" i="16"/>
  <c r="AX26" i="16"/>
  <c r="AY26" i="16"/>
  <c r="AZ26" i="16"/>
  <c r="BA26" i="16"/>
  <c r="BB26" i="16"/>
  <c r="BC26" i="16"/>
  <c r="BD26" i="16"/>
  <c r="BE26" i="16"/>
  <c r="A27" i="16"/>
  <c r="B27" i="16"/>
  <c r="N27" i="16"/>
  <c r="O27" i="16"/>
  <c r="P27" i="16"/>
  <c r="Q27" i="16"/>
  <c r="R27" i="16"/>
  <c r="S27" i="16"/>
  <c r="T27" i="16"/>
  <c r="U27" i="16"/>
  <c r="V27" i="16"/>
  <c r="W27" i="16"/>
  <c r="X27" i="16"/>
  <c r="Y27" i="16"/>
  <c r="Z27" i="16"/>
  <c r="AA27" i="16"/>
  <c r="AB27" i="16"/>
  <c r="AC27" i="16"/>
  <c r="AD27" i="16"/>
  <c r="AE27" i="16"/>
  <c r="AF27" i="16"/>
  <c r="AG27" i="16"/>
  <c r="AH27" i="16"/>
  <c r="AI27" i="16"/>
  <c r="AJ27" i="16"/>
  <c r="AK27" i="16"/>
  <c r="AL27" i="16"/>
  <c r="AM27" i="16"/>
  <c r="AN27" i="16"/>
  <c r="AO27" i="16"/>
  <c r="AP27" i="16"/>
  <c r="AQ27" i="16"/>
  <c r="AR27" i="16"/>
  <c r="AS27" i="16"/>
  <c r="AT27" i="16"/>
  <c r="AU27" i="16"/>
  <c r="AV27" i="16"/>
  <c r="AW27" i="16"/>
  <c r="AX27" i="16"/>
  <c r="AY27" i="16"/>
  <c r="AZ27" i="16"/>
  <c r="BA27" i="16"/>
  <c r="BB27" i="16"/>
  <c r="BC27" i="16"/>
  <c r="BD27" i="16"/>
  <c r="BE27" i="16"/>
  <c r="A28" i="16"/>
  <c r="B28" i="16"/>
  <c r="N28" i="16"/>
  <c r="O28" i="16"/>
  <c r="P28" i="16"/>
  <c r="Q28" i="16"/>
  <c r="R28" i="16"/>
  <c r="S28" i="16"/>
  <c r="T28" i="16"/>
  <c r="U28" i="16"/>
  <c r="V28" i="16"/>
  <c r="W28" i="16"/>
  <c r="X28" i="16"/>
  <c r="Y28" i="16"/>
  <c r="Z28" i="16"/>
  <c r="AA28" i="16"/>
  <c r="AB28" i="16"/>
  <c r="AC28" i="16"/>
  <c r="AD28" i="16"/>
  <c r="AE28" i="16"/>
  <c r="AF28" i="16"/>
  <c r="AG28" i="16"/>
  <c r="AH28" i="16"/>
  <c r="AI28" i="16"/>
  <c r="AJ28" i="16"/>
  <c r="AK28" i="16"/>
  <c r="AL28" i="16"/>
  <c r="AM28" i="16"/>
  <c r="AN28" i="16"/>
  <c r="AO28" i="16"/>
  <c r="AP28" i="16"/>
  <c r="AQ28" i="16"/>
  <c r="AR28" i="16"/>
  <c r="AS28" i="16"/>
  <c r="AT28" i="16"/>
  <c r="AU28" i="16"/>
  <c r="AV28" i="16"/>
  <c r="AW28" i="16"/>
  <c r="AX28" i="16"/>
  <c r="AY28" i="16"/>
  <c r="AZ28" i="16"/>
  <c r="BA28" i="16"/>
  <c r="BB28" i="16"/>
  <c r="BC28" i="16"/>
  <c r="BD28" i="16"/>
  <c r="BE28" i="16"/>
  <c r="A29" i="16"/>
  <c r="B29" i="16"/>
  <c r="N29" i="16"/>
  <c r="O29" i="16"/>
  <c r="P29" i="16"/>
  <c r="Q29" i="16"/>
  <c r="R29" i="16"/>
  <c r="S29" i="16"/>
  <c r="T29" i="16"/>
  <c r="U29" i="16"/>
  <c r="V29" i="16"/>
  <c r="W29" i="16"/>
  <c r="X29" i="16"/>
  <c r="Y29" i="16"/>
  <c r="Z29" i="16"/>
  <c r="AA29" i="16"/>
  <c r="AB29" i="16"/>
  <c r="AC29" i="16"/>
  <c r="AD29" i="16"/>
  <c r="AE29" i="16"/>
  <c r="AF29" i="16"/>
  <c r="AG29" i="16"/>
  <c r="AH29" i="16"/>
  <c r="AI29" i="16"/>
  <c r="AJ29" i="16"/>
  <c r="AK29" i="16"/>
  <c r="AL29" i="16"/>
  <c r="AM29" i="16"/>
  <c r="AN29" i="16"/>
  <c r="AO29" i="16"/>
  <c r="AP29" i="16"/>
  <c r="AQ29" i="16"/>
  <c r="AR29" i="16"/>
  <c r="AS29" i="16"/>
  <c r="AT29" i="16"/>
  <c r="AU29" i="16"/>
  <c r="AV29" i="16"/>
  <c r="AW29" i="16"/>
  <c r="AX29" i="16"/>
  <c r="AY29" i="16"/>
  <c r="AZ29" i="16"/>
  <c r="BA29" i="16"/>
  <c r="BB29" i="16"/>
  <c r="BC29" i="16"/>
  <c r="BD29" i="16"/>
  <c r="BE29" i="16"/>
  <c r="A30" i="16"/>
  <c r="B30" i="16"/>
  <c r="N30" i="16"/>
  <c r="O30" i="16"/>
  <c r="P30" i="16"/>
  <c r="Q30" i="16"/>
  <c r="R30" i="16"/>
  <c r="S30" i="16"/>
  <c r="T30" i="16"/>
  <c r="U30" i="16"/>
  <c r="V30" i="16"/>
  <c r="W30" i="16"/>
  <c r="X30" i="16"/>
  <c r="Y30" i="16"/>
  <c r="Z30" i="16"/>
  <c r="AA30" i="16"/>
  <c r="AB30" i="16"/>
  <c r="AC30" i="16"/>
  <c r="AD30" i="16"/>
  <c r="AE30" i="16"/>
  <c r="AF30" i="16"/>
  <c r="AG30" i="16"/>
  <c r="AH30" i="16"/>
  <c r="AI30" i="16"/>
  <c r="AJ30" i="16"/>
  <c r="AK30" i="16"/>
  <c r="AL30" i="16"/>
  <c r="AM30" i="16"/>
  <c r="AN30" i="16"/>
  <c r="AO30" i="16"/>
  <c r="AP30" i="16"/>
  <c r="AQ30" i="16"/>
  <c r="AR30" i="16"/>
  <c r="AS30" i="16"/>
  <c r="AT30" i="16"/>
  <c r="AU30" i="16"/>
  <c r="AV30" i="16"/>
  <c r="AW30" i="16"/>
  <c r="AX30" i="16"/>
  <c r="AY30" i="16"/>
  <c r="AZ30" i="16"/>
  <c r="BA30" i="16"/>
  <c r="BB30" i="16"/>
  <c r="BC30" i="16"/>
  <c r="BD30" i="16"/>
  <c r="BE30" i="16"/>
  <c r="A31" i="16"/>
  <c r="B31" i="16"/>
  <c r="N31" i="16"/>
  <c r="O31" i="16"/>
  <c r="P31" i="16"/>
  <c r="Q31" i="16"/>
  <c r="R31" i="16"/>
  <c r="S31" i="16"/>
  <c r="T31" i="16"/>
  <c r="U31" i="16"/>
  <c r="V31" i="16"/>
  <c r="W31" i="16"/>
  <c r="X31" i="16"/>
  <c r="Y31" i="16"/>
  <c r="Z31" i="16"/>
  <c r="AA31" i="16"/>
  <c r="AB31" i="16"/>
  <c r="AC31" i="16"/>
  <c r="AD31" i="16"/>
  <c r="AE31" i="16"/>
  <c r="AF31" i="16"/>
  <c r="AG31" i="16"/>
  <c r="AH31" i="16"/>
  <c r="AI31" i="16"/>
  <c r="AJ31" i="16"/>
  <c r="AK31" i="16"/>
  <c r="AL31" i="16"/>
  <c r="AM31" i="16"/>
  <c r="AN31" i="16"/>
  <c r="AO31" i="16"/>
  <c r="AP31" i="16"/>
  <c r="AQ31" i="16"/>
  <c r="AR31" i="16"/>
  <c r="AS31" i="16"/>
  <c r="AT31" i="16"/>
  <c r="AU31" i="16"/>
  <c r="AV31" i="16"/>
  <c r="AW31" i="16"/>
  <c r="AX31" i="16"/>
  <c r="AY31" i="16"/>
  <c r="AZ31" i="16"/>
  <c r="BA31" i="16"/>
  <c r="BB31" i="16"/>
  <c r="BC31" i="16"/>
  <c r="BD31" i="16"/>
  <c r="BE31" i="16"/>
  <c r="A32" i="16"/>
  <c r="B32" i="16"/>
  <c r="N32" i="16"/>
  <c r="O32" i="16"/>
  <c r="P32" i="16"/>
  <c r="Q32" i="16"/>
  <c r="R32" i="16"/>
  <c r="S32" i="16"/>
  <c r="T32" i="16"/>
  <c r="U32" i="16"/>
  <c r="V32" i="16"/>
  <c r="W32" i="16"/>
  <c r="X32" i="16"/>
  <c r="Y32" i="16"/>
  <c r="Z32" i="16"/>
  <c r="AA32" i="16"/>
  <c r="AB32" i="16"/>
  <c r="AC32" i="16"/>
  <c r="AD32" i="16"/>
  <c r="AE32" i="16"/>
  <c r="AF32" i="16"/>
  <c r="AG32" i="16"/>
  <c r="AH32" i="16"/>
  <c r="AI32" i="16"/>
  <c r="AJ32" i="16"/>
  <c r="AK32" i="16"/>
  <c r="AL32" i="16"/>
  <c r="AM32" i="16"/>
  <c r="AN32" i="16"/>
  <c r="AO32" i="16"/>
  <c r="AP32" i="16"/>
  <c r="AQ32" i="16"/>
  <c r="AR32" i="16"/>
  <c r="AS32" i="16"/>
  <c r="AT32" i="16"/>
  <c r="AU32" i="16"/>
  <c r="AV32" i="16"/>
  <c r="AW32" i="16"/>
  <c r="AX32" i="16"/>
  <c r="AY32" i="16"/>
  <c r="AZ32" i="16"/>
  <c r="BA32" i="16"/>
  <c r="BB32" i="16"/>
  <c r="BC32" i="16"/>
  <c r="BD32" i="16"/>
  <c r="BE32" i="16"/>
  <c r="A33" i="16"/>
  <c r="B33" i="16"/>
  <c r="N33" i="16"/>
  <c r="O33" i="16"/>
  <c r="P33" i="16"/>
  <c r="Q33" i="16"/>
  <c r="R33" i="16"/>
  <c r="S33" i="16"/>
  <c r="T33" i="16"/>
  <c r="U33" i="16"/>
  <c r="V33" i="16"/>
  <c r="W33" i="16"/>
  <c r="X33" i="16"/>
  <c r="Y33" i="16"/>
  <c r="Z33" i="16"/>
  <c r="AA33" i="16"/>
  <c r="AB33" i="16"/>
  <c r="AC33" i="16"/>
  <c r="AD33" i="16"/>
  <c r="AE33" i="16"/>
  <c r="AF33" i="16"/>
  <c r="AG33" i="16"/>
  <c r="AH33" i="16"/>
  <c r="AI33" i="16"/>
  <c r="AJ33" i="16"/>
  <c r="AK33" i="16"/>
  <c r="AL33" i="16"/>
  <c r="AM33" i="16"/>
  <c r="AN33" i="16"/>
  <c r="AO33" i="16"/>
  <c r="AP33" i="16"/>
  <c r="AQ33" i="16"/>
  <c r="AR33" i="16"/>
  <c r="AS33" i="16"/>
  <c r="AT33" i="16"/>
  <c r="AU33" i="16"/>
  <c r="AV33" i="16"/>
  <c r="AW33" i="16"/>
  <c r="AX33" i="16"/>
  <c r="AY33" i="16"/>
  <c r="AZ33" i="16"/>
  <c r="BA33" i="16"/>
  <c r="BB33" i="16"/>
  <c r="BC33" i="16"/>
  <c r="BD33" i="16"/>
  <c r="BE33" i="16"/>
  <c r="A34" i="16"/>
  <c r="B34" i="16"/>
  <c r="N34" i="16"/>
  <c r="O34" i="16"/>
  <c r="P34" i="16"/>
  <c r="Q34" i="16"/>
  <c r="R34" i="16"/>
  <c r="S34" i="16"/>
  <c r="T34" i="16"/>
  <c r="U34" i="16"/>
  <c r="V34" i="16"/>
  <c r="W34" i="16"/>
  <c r="X34" i="16"/>
  <c r="Y34" i="16"/>
  <c r="Z34" i="16"/>
  <c r="AA34" i="16"/>
  <c r="AB34" i="16"/>
  <c r="AC34" i="16"/>
  <c r="AD34" i="16"/>
  <c r="AE34" i="16"/>
  <c r="AF34" i="16"/>
  <c r="AG34" i="16"/>
  <c r="AH34" i="16"/>
  <c r="AI34" i="16"/>
  <c r="AJ34" i="16"/>
  <c r="AK34" i="16"/>
  <c r="AL34" i="16"/>
  <c r="AM34" i="16"/>
  <c r="AN34" i="16"/>
  <c r="AO34" i="16"/>
  <c r="AP34" i="16"/>
  <c r="AQ34" i="16"/>
  <c r="AR34" i="16"/>
  <c r="AS34" i="16"/>
  <c r="AT34" i="16"/>
  <c r="AU34" i="16"/>
  <c r="AV34" i="16"/>
  <c r="AW34" i="16"/>
  <c r="AX34" i="16"/>
  <c r="AY34" i="16"/>
  <c r="AZ34" i="16"/>
  <c r="BA34" i="16"/>
  <c r="BB34" i="16"/>
  <c r="BC34" i="16"/>
  <c r="BD34" i="16"/>
  <c r="BE34" i="16"/>
  <c r="A35" i="16"/>
  <c r="B35" i="16"/>
  <c r="N35" i="16"/>
  <c r="O35" i="16"/>
  <c r="P35" i="16"/>
  <c r="Q35" i="16"/>
  <c r="R35" i="16"/>
  <c r="S35" i="16"/>
  <c r="T35" i="16"/>
  <c r="U35" i="16"/>
  <c r="V35" i="16"/>
  <c r="W35" i="16"/>
  <c r="X35" i="16"/>
  <c r="Y35" i="16"/>
  <c r="Z35" i="16"/>
  <c r="AA35" i="16"/>
  <c r="AB35" i="16"/>
  <c r="AC35" i="16"/>
  <c r="AD35" i="16"/>
  <c r="AE35" i="16"/>
  <c r="AF35" i="16"/>
  <c r="AG35" i="16"/>
  <c r="AH35" i="16"/>
  <c r="AI35" i="16"/>
  <c r="AJ35" i="16"/>
  <c r="AK35" i="16"/>
  <c r="AL35" i="16"/>
  <c r="AM35" i="16"/>
  <c r="AN35" i="16"/>
  <c r="AO35" i="16"/>
  <c r="AP35" i="16"/>
  <c r="AQ35" i="16"/>
  <c r="AR35" i="16"/>
  <c r="AS35" i="16"/>
  <c r="AT35" i="16"/>
  <c r="AU35" i="16"/>
  <c r="AV35" i="16"/>
  <c r="AW35" i="16"/>
  <c r="AX35" i="16"/>
  <c r="AY35" i="16"/>
  <c r="AZ35" i="16"/>
  <c r="BA35" i="16"/>
  <c r="BB35" i="16"/>
  <c r="BC35" i="16"/>
  <c r="BD35" i="16"/>
  <c r="BE35" i="16"/>
  <c r="A36" i="16"/>
  <c r="B36" i="16"/>
  <c r="N36" i="16"/>
  <c r="O36" i="16"/>
  <c r="P36" i="16"/>
  <c r="Q36" i="16"/>
  <c r="R36" i="16"/>
  <c r="S36" i="16"/>
  <c r="T36" i="16"/>
  <c r="U36" i="16"/>
  <c r="V36" i="16"/>
  <c r="W36" i="16"/>
  <c r="X36" i="16"/>
  <c r="Y36" i="16"/>
  <c r="Z36" i="16"/>
  <c r="AA36" i="16"/>
  <c r="AB36" i="16"/>
  <c r="AC36" i="16"/>
  <c r="AD36" i="16"/>
  <c r="AE36" i="16"/>
  <c r="AF36" i="16"/>
  <c r="AG36" i="16"/>
  <c r="AH36" i="16"/>
  <c r="AI36" i="16"/>
  <c r="AJ36" i="16"/>
  <c r="AK36" i="16"/>
  <c r="AL36" i="16"/>
  <c r="AM36" i="16"/>
  <c r="AN36" i="16"/>
  <c r="AO36" i="16"/>
  <c r="AP36" i="16"/>
  <c r="AQ36" i="16"/>
  <c r="AR36" i="16"/>
  <c r="AS36" i="16"/>
  <c r="AT36" i="16"/>
  <c r="AU36" i="16"/>
  <c r="AV36" i="16"/>
  <c r="AW36" i="16"/>
  <c r="AX36" i="16"/>
  <c r="AY36" i="16"/>
  <c r="AZ36" i="16"/>
  <c r="BA36" i="16"/>
  <c r="BB36" i="16"/>
  <c r="BC36" i="16"/>
  <c r="BD36" i="16"/>
  <c r="BE36" i="16"/>
  <c r="BE25" i="16"/>
  <c r="BD25" i="16"/>
  <c r="BC25" i="16"/>
  <c r="BB25" i="16"/>
  <c r="BA25" i="16"/>
  <c r="AZ25" i="16"/>
  <c r="AY25" i="16"/>
  <c r="AX25" i="16"/>
  <c r="AW25" i="16"/>
  <c r="AV25" i="16"/>
  <c r="AU25" i="16"/>
  <c r="AT25" i="16"/>
  <c r="AS25" i="16"/>
  <c r="AR25" i="16"/>
  <c r="AQ25" i="16"/>
  <c r="AP25" i="16"/>
  <c r="AO25" i="16"/>
  <c r="AN25" i="16"/>
  <c r="AM25" i="16"/>
  <c r="AL25" i="16"/>
  <c r="AK25" i="16"/>
  <c r="AJ25" i="16"/>
  <c r="AI25" i="16"/>
  <c r="AH25" i="16"/>
  <c r="AG25" i="16"/>
  <c r="AF25" i="16"/>
  <c r="AE25" i="16"/>
  <c r="AD25" i="16"/>
  <c r="AC25" i="16"/>
  <c r="AB25" i="16"/>
  <c r="AA25" i="16"/>
  <c r="Z25" i="16"/>
  <c r="Y25" i="16"/>
  <c r="X25" i="16"/>
  <c r="W25" i="16"/>
  <c r="V25" i="16"/>
  <c r="U25" i="16"/>
  <c r="T25" i="16"/>
  <c r="S25" i="16"/>
  <c r="R25" i="16"/>
  <c r="Q25" i="16"/>
  <c r="P25" i="16"/>
  <c r="O25" i="16"/>
  <c r="N25" i="16"/>
  <c r="B25" i="16"/>
  <c r="A25" i="16"/>
  <c r="A9" i="16"/>
  <c r="B9" i="16"/>
  <c r="N9" i="16"/>
  <c r="O9" i="16"/>
  <c r="P9" i="16"/>
  <c r="Q9" i="16"/>
  <c r="R9" i="16"/>
  <c r="S9" i="16"/>
  <c r="T9" i="16"/>
  <c r="U9" i="16"/>
  <c r="V9" i="16"/>
  <c r="W9" i="16"/>
  <c r="X9" i="16"/>
  <c r="Y9" i="16"/>
  <c r="Z9" i="16"/>
  <c r="AA9" i="16"/>
  <c r="AB9" i="16"/>
  <c r="AC9" i="16"/>
  <c r="AD9" i="16"/>
  <c r="AE9" i="16"/>
  <c r="AF9" i="16"/>
  <c r="AG9" i="16"/>
  <c r="AH9" i="16"/>
  <c r="AI9" i="16"/>
  <c r="AJ9" i="16"/>
  <c r="AK9" i="16"/>
  <c r="AL9" i="16"/>
  <c r="AM9" i="16"/>
  <c r="AN9" i="16"/>
  <c r="AO9" i="16"/>
  <c r="AP9" i="16"/>
  <c r="AQ9" i="16"/>
  <c r="AR9" i="16"/>
  <c r="AS9" i="16"/>
  <c r="AT9" i="16"/>
  <c r="AU9" i="16"/>
  <c r="AV9" i="16"/>
  <c r="AW9" i="16"/>
  <c r="AX9" i="16"/>
  <c r="AY9" i="16"/>
  <c r="AZ9" i="16"/>
  <c r="BA9" i="16"/>
  <c r="BB9" i="16"/>
  <c r="BC9" i="16"/>
  <c r="BD9" i="16"/>
  <c r="BE9" i="16"/>
  <c r="A10" i="16"/>
  <c r="B10" i="16"/>
  <c r="N10" i="16"/>
  <c r="O10" i="16"/>
  <c r="P10" i="16"/>
  <c r="Q10" i="16"/>
  <c r="R10" i="16"/>
  <c r="S10" i="16"/>
  <c r="T10" i="16"/>
  <c r="U10" i="16"/>
  <c r="V10" i="16"/>
  <c r="W10" i="16"/>
  <c r="X10" i="16"/>
  <c r="Y10" i="16"/>
  <c r="Z10" i="16"/>
  <c r="AA10" i="16"/>
  <c r="AB10" i="16"/>
  <c r="AC10" i="16"/>
  <c r="AD10" i="16"/>
  <c r="AE10" i="16"/>
  <c r="AF10" i="16"/>
  <c r="AG10" i="16"/>
  <c r="AH10" i="16"/>
  <c r="AI10" i="16"/>
  <c r="AJ10" i="16"/>
  <c r="AK10" i="16"/>
  <c r="AL10" i="16"/>
  <c r="AM10" i="16"/>
  <c r="AN10" i="16"/>
  <c r="AO10" i="16"/>
  <c r="AP10" i="16"/>
  <c r="AQ10" i="16"/>
  <c r="AR10" i="16"/>
  <c r="AS10" i="16"/>
  <c r="AT10" i="16"/>
  <c r="AU10" i="16"/>
  <c r="AV10" i="16"/>
  <c r="AW10" i="16"/>
  <c r="AX10" i="16"/>
  <c r="AY10" i="16"/>
  <c r="AZ10" i="16"/>
  <c r="BA10" i="16"/>
  <c r="BB10" i="16"/>
  <c r="BC10" i="16"/>
  <c r="BD10" i="16"/>
  <c r="BE10" i="16"/>
  <c r="A11" i="16"/>
  <c r="B11" i="16"/>
  <c r="N11" i="16"/>
  <c r="O11" i="16"/>
  <c r="P11" i="16"/>
  <c r="Q11" i="16"/>
  <c r="R11" i="16"/>
  <c r="S11" i="16"/>
  <c r="T11" i="16"/>
  <c r="U11" i="16"/>
  <c r="V11" i="16"/>
  <c r="W11" i="16"/>
  <c r="X11" i="16"/>
  <c r="Y11" i="16"/>
  <c r="Z11" i="16"/>
  <c r="AA11" i="16"/>
  <c r="AB11" i="16"/>
  <c r="AC11" i="16"/>
  <c r="AD11" i="16"/>
  <c r="AE11" i="16"/>
  <c r="AF11" i="16"/>
  <c r="AG11" i="16"/>
  <c r="AH11" i="16"/>
  <c r="AI11" i="16"/>
  <c r="AJ11" i="16"/>
  <c r="AK11" i="16"/>
  <c r="AL11" i="16"/>
  <c r="AM11" i="16"/>
  <c r="AN11" i="16"/>
  <c r="AO11" i="16"/>
  <c r="AP11" i="16"/>
  <c r="AQ11" i="16"/>
  <c r="AR11" i="16"/>
  <c r="AS11" i="16"/>
  <c r="AT11" i="16"/>
  <c r="AU11" i="16"/>
  <c r="AV11" i="16"/>
  <c r="AW11" i="16"/>
  <c r="AX11" i="16"/>
  <c r="AY11" i="16"/>
  <c r="AZ11" i="16"/>
  <c r="BA11" i="16"/>
  <c r="BB11" i="16"/>
  <c r="BC11" i="16"/>
  <c r="BD11" i="16"/>
  <c r="BE11" i="16"/>
  <c r="A12" i="16"/>
  <c r="B12" i="16"/>
  <c r="N12" i="16"/>
  <c r="O12" i="16"/>
  <c r="P12" i="16"/>
  <c r="Q12" i="16"/>
  <c r="R12" i="16"/>
  <c r="S12" i="16"/>
  <c r="T12" i="16"/>
  <c r="U12" i="16"/>
  <c r="V12" i="16"/>
  <c r="W12" i="16"/>
  <c r="X12" i="16"/>
  <c r="Y12" i="16"/>
  <c r="Z12" i="16"/>
  <c r="AA12" i="16"/>
  <c r="AB12" i="16"/>
  <c r="AC12" i="16"/>
  <c r="AD12" i="16"/>
  <c r="AE12" i="16"/>
  <c r="AF12" i="16"/>
  <c r="AG12" i="16"/>
  <c r="AH12" i="16"/>
  <c r="AI12" i="16"/>
  <c r="AJ12" i="16"/>
  <c r="AK12" i="16"/>
  <c r="AL12" i="16"/>
  <c r="AM12" i="16"/>
  <c r="AN12" i="16"/>
  <c r="AO12" i="16"/>
  <c r="AP12" i="16"/>
  <c r="AQ12" i="16"/>
  <c r="AR12" i="16"/>
  <c r="AS12" i="16"/>
  <c r="AT12" i="16"/>
  <c r="AU12" i="16"/>
  <c r="AV12" i="16"/>
  <c r="AW12" i="16"/>
  <c r="AX12" i="16"/>
  <c r="AY12" i="16"/>
  <c r="AZ12" i="16"/>
  <c r="BA12" i="16"/>
  <c r="BB12" i="16"/>
  <c r="BC12" i="16"/>
  <c r="BD12" i="16"/>
  <c r="BE12" i="16"/>
  <c r="A13" i="16"/>
  <c r="B13" i="16"/>
  <c r="N13" i="16"/>
  <c r="O13" i="16"/>
  <c r="P13" i="16"/>
  <c r="Q13" i="16"/>
  <c r="R13" i="16"/>
  <c r="S13" i="16"/>
  <c r="T13" i="16"/>
  <c r="U13" i="16"/>
  <c r="V13" i="16"/>
  <c r="W13" i="16"/>
  <c r="X13" i="16"/>
  <c r="Y13" i="16"/>
  <c r="Z13" i="16"/>
  <c r="AA13" i="16"/>
  <c r="AB13" i="16"/>
  <c r="AC13" i="16"/>
  <c r="AD13" i="16"/>
  <c r="AE13" i="16"/>
  <c r="AF13" i="16"/>
  <c r="AG13" i="16"/>
  <c r="AH13" i="16"/>
  <c r="AI13" i="16"/>
  <c r="AJ13" i="16"/>
  <c r="AK13" i="16"/>
  <c r="AL13" i="16"/>
  <c r="AM13" i="16"/>
  <c r="AN13" i="16"/>
  <c r="AO13" i="16"/>
  <c r="AP13" i="16"/>
  <c r="AQ13" i="16"/>
  <c r="AR13" i="16"/>
  <c r="AS13" i="16"/>
  <c r="AT13" i="16"/>
  <c r="AU13" i="16"/>
  <c r="AV13" i="16"/>
  <c r="AW13" i="16"/>
  <c r="AX13" i="16"/>
  <c r="AY13" i="16"/>
  <c r="AZ13" i="16"/>
  <c r="BA13" i="16"/>
  <c r="BB13" i="16"/>
  <c r="BC13" i="16"/>
  <c r="BD13" i="16"/>
  <c r="BE13" i="16"/>
  <c r="A14" i="16"/>
  <c r="B14" i="16"/>
  <c r="N14" i="16"/>
  <c r="O14" i="16"/>
  <c r="P14" i="16"/>
  <c r="Q14" i="16"/>
  <c r="R14" i="16"/>
  <c r="S14" i="16"/>
  <c r="T14" i="16"/>
  <c r="U14" i="16"/>
  <c r="V14" i="16"/>
  <c r="W14" i="16"/>
  <c r="X14" i="16"/>
  <c r="Y14" i="16"/>
  <c r="Z14" i="16"/>
  <c r="AA14" i="16"/>
  <c r="AB14" i="16"/>
  <c r="AC14" i="16"/>
  <c r="AD14" i="16"/>
  <c r="AE14" i="16"/>
  <c r="AF14" i="16"/>
  <c r="AG14" i="16"/>
  <c r="AH14" i="16"/>
  <c r="AI14" i="16"/>
  <c r="AJ14" i="16"/>
  <c r="AK14" i="16"/>
  <c r="AL14" i="16"/>
  <c r="AM14" i="16"/>
  <c r="AN14" i="16"/>
  <c r="AO14" i="16"/>
  <c r="AP14" i="16"/>
  <c r="AQ14" i="16"/>
  <c r="AR14" i="16"/>
  <c r="AS14" i="16"/>
  <c r="AT14" i="16"/>
  <c r="AU14" i="16"/>
  <c r="AV14" i="16"/>
  <c r="AW14" i="16"/>
  <c r="AX14" i="16"/>
  <c r="AY14" i="16"/>
  <c r="AZ14" i="16"/>
  <c r="BA14" i="16"/>
  <c r="BB14" i="16"/>
  <c r="BC14" i="16"/>
  <c r="BD14" i="16"/>
  <c r="BE14" i="16"/>
  <c r="A15" i="16"/>
  <c r="B15" i="16"/>
  <c r="N15" i="16"/>
  <c r="O15" i="16"/>
  <c r="P15" i="16"/>
  <c r="Q15" i="16"/>
  <c r="R15" i="16"/>
  <c r="S15" i="16"/>
  <c r="T15" i="16"/>
  <c r="U15" i="16"/>
  <c r="V15" i="16"/>
  <c r="W15" i="16"/>
  <c r="X15" i="16"/>
  <c r="Y15" i="16"/>
  <c r="Z15" i="16"/>
  <c r="AA15" i="16"/>
  <c r="AB15" i="16"/>
  <c r="AC15" i="16"/>
  <c r="AD15" i="16"/>
  <c r="AE15" i="16"/>
  <c r="AF15" i="16"/>
  <c r="AG15" i="16"/>
  <c r="AH15" i="16"/>
  <c r="AI15" i="16"/>
  <c r="AJ15" i="16"/>
  <c r="AK15" i="16"/>
  <c r="AL15" i="16"/>
  <c r="AM15" i="16"/>
  <c r="AN15" i="16"/>
  <c r="AO15" i="16"/>
  <c r="AP15" i="16"/>
  <c r="AQ15" i="16"/>
  <c r="AR15" i="16"/>
  <c r="AS15" i="16"/>
  <c r="AT15" i="16"/>
  <c r="AU15" i="16"/>
  <c r="AV15" i="16"/>
  <c r="AW15" i="16"/>
  <c r="AX15" i="16"/>
  <c r="AY15" i="16"/>
  <c r="AZ15" i="16"/>
  <c r="BA15" i="16"/>
  <c r="BB15" i="16"/>
  <c r="BC15" i="16"/>
  <c r="BD15" i="16"/>
  <c r="BE15" i="16"/>
  <c r="A16" i="16"/>
  <c r="B16" i="16"/>
  <c r="N16" i="16"/>
  <c r="O16" i="16"/>
  <c r="P16" i="16"/>
  <c r="Q16" i="16"/>
  <c r="R16" i="16"/>
  <c r="S16" i="16"/>
  <c r="T16" i="16"/>
  <c r="U16" i="16"/>
  <c r="V16" i="16"/>
  <c r="W16" i="16"/>
  <c r="X16" i="16"/>
  <c r="Y16" i="16"/>
  <c r="Z16" i="16"/>
  <c r="AA16" i="16"/>
  <c r="AB16" i="16"/>
  <c r="AC16" i="16"/>
  <c r="AD16" i="16"/>
  <c r="AE16" i="16"/>
  <c r="AF16" i="16"/>
  <c r="AG16" i="16"/>
  <c r="AH16" i="16"/>
  <c r="AI16" i="16"/>
  <c r="AJ16" i="16"/>
  <c r="AK16" i="16"/>
  <c r="AL16" i="16"/>
  <c r="AM16" i="16"/>
  <c r="AN16" i="16"/>
  <c r="AO16" i="16"/>
  <c r="AP16" i="16"/>
  <c r="AQ16" i="16"/>
  <c r="AR16" i="16"/>
  <c r="AS16" i="16"/>
  <c r="AT16" i="16"/>
  <c r="AU16" i="16"/>
  <c r="AV16" i="16"/>
  <c r="AW16" i="16"/>
  <c r="AX16" i="16"/>
  <c r="AY16" i="16"/>
  <c r="AZ16" i="16"/>
  <c r="BA16" i="16"/>
  <c r="BB16" i="16"/>
  <c r="BC16" i="16"/>
  <c r="BD16" i="16"/>
  <c r="BE16" i="16"/>
  <c r="A17" i="16"/>
  <c r="B17" i="16"/>
  <c r="N17" i="16"/>
  <c r="O17" i="16"/>
  <c r="P17" i="16"/>
  <c r="Q17" i="16"/>
  <c r="R17" i="16"/>
  <c r="S17" i="16"/>
  <c r="T17" i="16"/>
  <c r="U17" i="16"/>
  <c r="V17" i="16"/>
  <c r="W17" i="16"/>
  <c r="X17" i="16"/>
  <c r="Y17" i="16"/>
  <c r="Z17" i="16"/>
  <c r="AA17" i="16"/>
  <c r="AB17" i="16"/>
  <c r="AC17" i="16"/>
  <c r="AD17" i="16"/>
  <c r="AE17" i="16"/>
  <c r="AF17" i="16"/>
  <c r="AG17" i="16"/>
  <c r="AH17" i="16"/>
  <c r="AI17" i="16"/>
  <c r="AJ17" i="16"/>
  <c r="AK17" i="16"/>
  <c r="AL17" i="16"/>
  <c r="AM17" i="16"/>
  <c r="AN17" i="16"/>
  <c r="AO17" i="16"/>
  <c r="AP17" i="16"/>
  <c r="AQ17" i="16"/>
  <c r="AR17" i="16"/>
  <c r="AS17" i="16"/>
  <c r="AT17" i="16"/>
  <c r="AU17" i="16"/>
  <c r="AV17" i="16"/>
  <c r="AW17" i="16"/>
  <c r="AX17" i="16"/>
  <c r="AY17" i="16"/>
  <c r="AZ17" i="16"/>
  <c r="BA17" i="16"/>
  <c r="BB17" i="16"/>
  <c r="BC17" i="16"/>
  <c r="BD17" i="16"/>
  <c r="BE17" i="16"/>
  <c r="A18" i="16"/>
  <c r="B18" i="16"/>
  <c r="N18" i="16"/>
  <c r="O18" i="16"/>
  <c r="P18" i="16"/>
  <c r="Q18" i="16"/>
  <c r="R18" i="16"/>
  <c r="S18" i="16"/>
  <c r="T18" i="16"/>
  <c r="U18" i="16"/>
  <c r="V18" i="16"/>
  <c r="W18" i="16"/>
  <c r="X18" i="16"/>
  <c r="Y18" i="16"/>
  <c r="Z18" i="16"/>
  <c r="AA18" i="16"/>
  <c r="AB18" i="16"/>
  <c r="AC18" i="16"/>
  <c r="AD18" i="16"/>
  <c r="AE18" i="16"/>
  <c r="AF18" i="16"/>
  <c r="AG18" i="16"/>
  <c r="AH18" i="16"/>
  <c r="AI18" i="16"/>
  <c r="AJ18" i="16"/>
  <c r="AK18" i="16"/>
  <c r="AL18" i="16"/>
  <c r="AM18" i="16"/>
  <c r="AN18" i="16"/>
  <c r="AO18" i="16"/>
  <c r="AP18" i="16"/>
  <c r="AQ18" i="16"/>
  <c r="AR18" i="16"/>
  <c r="AS18" i="16"/>
  <c r="AT18" i="16"/>
  <c r="AU18" i="16"/>
  <c r="AV18" i="16"/>
  <c r="AW18" i="16"/>
  <c r="AX18" i="16"/>
  <c r="AY18" i="16"/>
  <c r="AZ18" i="16"/>
  <c r="BA18" i="16"/>
  <c r="BB18" i="16"/>
  <c r="BC18" i="16"/>
  <c r="BD18" i="16"/>
  <c r="BE18" i="16"/>
  <c r="A19" i="16"/>
  <c r="B19" i="16"/>
  <c r="N19" i="16"/>
  <c r="O19" i="16"/>
  <c r="P19" i="16"/>
  <c r="Q19" i="16"/>
  <c r="R19" i="16"/>
  <c r="S19" i="16"/>
  <c r="T19" i="16"/>
  <c r="U19" i="16"/>
  <c r="V19" i="16"/>
  <c r="W19" i="16"/>
  <c r="X19" i="16"/>
  <c r="Y19" i="16"/>
  <c r="Z19" i="16"/>
  <c r="AA19" i="16"/>
  <c r="AB19" i="16"/>
  <c r="AC19" i="16"/>
  <c r="AD19" i="16"/>
  <c r="AE19" i="16"/>
  <c r="AF19" i="16"/>
  <c r="AG19" i="16"/>
  <c r="AH19" i="16"/>
  <c r="AI19" i="16"/>
  <c r="AJ19" i="16"/>
  <c r="AK19" i="16"/>
  <c r="AL19" i="16"/>
  <c r="AM19" i="16"/>
  <c r="AN19" i="16"/>
  <c r="AO19" i="16"/>
  <c r="AP19" i="16"/>
  <c r="AQ19" i="16"/>
  <c r="AR19" i="16"/>
  <c r="AS19" i="16"/>
  <c r="AT19" i="16"/>
  <c r="AU19" i="16"/>
  <c r="AV19" i="16"/>
  <c r="AW19" i="16"/>
  <c r="AX19" i="16"/>
  <c r="AY19" i="16"/>
  <c r="AZ19" i="16"/>
  <c r="BA19" i="16"/>
  <c r="BB19" i="16"/>
  <c r="BC19" i="16"/>
  <c r="BD19" i="16"/>
  <c r="BE19" i="16"/>
  <c r="A20" i="16"/>
  <c r="B20" i="16"/>
  <c r="N20" i="16"/>
  <c r="O20" i="16"/>
  <c r="P20" i="16"/>
  <c r="Q20" i="16"/>
  <c r="R20" i="16"/>
  <c r="S20" i="16"/>
  <c r="T20" i="16"/>
  <c r="U20" i="16"/>
  <c r="V20" i="16"/>
  <c r="W20" i="16"/>
  <c r="X20" i="16"/>
  <c r="Y20" i="16"/>
  <c r="Z20" i="16"/>
  <c r="AA20" i="16"/>
  <c r="AB20" i="16"/>
  <c r="AC20" i="16"/>
  <c r="AD20" i="16"/>
  <c r="AE20" i="16"/>
  <c r="AF20" i="16"/>
  <c r="AG20" i="16"/>
  <c r="AH20" i="16"/>
  <c r="AI20" i="16"/>
  <c r="AJ20" i="16"/>
  <c r="AK20" i="16"/>
  <c r="AL20" i="16"/>
  <c r="AM20" i="16"/>
  <c r="AN20" i="16"/>
  <c r="AO20" i="16"/>
  <c r="AP20" i="16"/>
  <c r="AQ20" i="16"/>
  <c r="AR20" i="16"/>
  <c r="AS20" i="16"/>
  <c r="AT20" i="16"/>
  <c r="AU20" i="16"/>
  <c r="AV20" i="16"/>
  <c r="AW20" i="16"/>
  <c r="AX20" i="16"/>
  <c r="AY20" i="16"/>
  <c r="AZ20" i="16"/>
  <c r="BA20" i="16"/>
  <c r="BB20" i="16"/>
  <c r="BC20" i="16"/>
  <c r="BD20" i="16"/>
  <c r="BE20" i="16"/>
  <c r="A21" i="16"/>
  <c r="B21" i="16"/>
  <c r="N21" i="16"/>
  <c r="O21" i="16"/>
  <c r="P21" i="16"/>
  <c r="Q21" i="16"/>
  <c r="R21" i="16"/>
  <c r="S21" i="16"/>
  <c r="T21" i="16"/>
  <c r="U21" i="16"/>
  <c r="V21" i="16"/>
  <c r="W21" i="16"/>
  <c r="X21" i="16"/>
  <c r="Y21" i="16"/>
  <c r="Z21" i="16"/>
  <c r="AA21" i="16"/>
  <c r="AB21" i="16"/>
  <c r="AC21" i="16"/>
  <c r="AD21" i="16"/>
  <c r="AE21" i="16"/>
  <c r="AF21" i="16"/>
  <c r="AG21" i="16"/>
  <c r="AH21" i="16"/>
  <c r="AI21" i="16"/>
  <c r="AJ21" i="16"/>
  <c r="AK21" i="16"/>
  <c r="AL21" i="16"/>
  <c r="AM21" i="16"/>
  <c r="AN21" i="16"/>
  <c r="AO21" i="16"/>
  <c r="AP21" i="16"/>
  <c r="AQ21" i="16"/>
  <c r="AR21" i="16"/>
  <c r="AS21" i="16"/>
  <c r="AT21" i="16"/>
  <c r="AU21" i="16"/>
  <c r="AV21" i="16"/>
  <c r="AW21" i="16"/>
  <c r="AX21" i="16"/>
  <c r="AY21" i="16"/>
  <c r="AZ21" i="16"/>
  <c r="BA21" i="16"/>
  <c r="BB21" i="16"/>
  <c r="BC21" i="16"/>
  <c r="BD21" i="16"/>
  <c r="BE21" i="16"/>
  <c r="A22" i="16"/>
  <c r="B22" i="16"/>
  <c r="N22" i="16"/>
  <c r="O22" i="16"/>
  <c r="P22" i="16"/>
  <c r="Q22" i="16"/>
  <c r="R22" i="16"/>
  <c r="S22" i="16"/>
  <c r="T22" i="16"/>
  <c r="U22" i="16"/>
  <c r="V22" i="16"/>
  <c r="W22" i="16"/>
  <c r="X22" i="16"/>
  <c r="Y22" i="16"/>
  <c r="Z22" i="16"/>
  <c r="AA22" i="16"/>
  <c r="AB22" i="16"/>
  <c r="AC22" i="16"/>
  <c r="AD22" i="16"/>
  <c r="AE22" i="16"/>
  <c r="AF22" i="16"/>
  <c r="AG22" i="16"/>
  <c r="AH22" i="16"/>
  <c r="AI22" i="16"/>
  <c r="AJ22" i="16"/>
  <c r="AK22" i="16"/>
  <c r="AL22" i="16"/>
  <c r="AM22" i="16"/>
  <c r="AN22" i="16"/>
  <c r="AO22" i="16"/>
  <c r="AP22" i="16"/>
  <c r="AQ22" i="16"/>
  <c r="AR22" i="16"/>
  <c r="AS22" i="16"/>
  <c r="AT22" i="16"/>
  <c r="AU22" i="16"/>
  <c r="AV22" i="16"/>
  <c r="AW22" i="16"/>
  <c r="AX22" i="16"/>
  <c r="AY22" i="16"/>
  <c r="AZ22" i="16"/>
  <c r="BA22" i="16"/>
  <c r="BB22" i="16"/>
  <c r="BC22" i="16"/>
  <c r="BD22" i="16"/>
  <c r="BE22" i="16"/>
  <c r="BP9" i="3"/>
  <c r="CB9" i="3" s="1"/>
  <c r="BQ9" i="3"/>
  <c r="CC9" i="3" s="1"/>
  <c r="BR9" i="3"/>
  <c r="CD9" i="3" s="1"/>
  <c r="BS9" i="3"/>
  <c r="CE9" i="3" s="1"/>
  <c r="BT9" i="3"/>
  <c r="CF9" i="3" s="1"/>
  <c r="BU9" i="3"/>
  <c r="CG9" i="3" s="1"/>
  <c r="BV9" i="3"/>
  <c r="CH9" i="3" s="1"/>
  <c r="BW9" i="3"/>
  <c r="CI9" i="3" s="1"/>
  <c r="BX9" i="3"/>
  <c r="CJ9" i="3" s="1"/>
  <c r="BY9" i="3"/>
  <c r="CK9" i="3" s="1"/>
  <c r="BZ9" i="3"/>
  <c r="CL9" i="3" s="1"/>
  <c r="CR9" i="3"/>
  <c r="DD9" i="3" s="1"/>
  <c r="CS9" i="3"/>
  <c r="DE9" i="3" s="1"/>
  <c r="CT9" i="3"/>
  <c r="DF9" i="3" s="1"/>
  <c r="CU9" i="3"/>
  <c r="DG9" i="3" s="1"/>
  <c r="CV9" i="3"/>
  <c r="DH9" i="3" s="1"/>
  <c r="CW9" i="3"/>
  <c r="DI9" i="3" s="1"/>
  <c r="CX9" i="3"/>
  <c r="DJ9" i="3" s="1"/>
  <c r="CY9" i="3"/>
  <c r="DK9" i="3" s="1"/>
  <c r="CZ9" i="3"/>
  <c r="DL9" i="3" s="1"/>
  <c r="DA9" i="3"/>
  <c r="DM9" i="3" s="1"/>
  <c r="DB9" i="3"/>
  <c r="DN9" i="3" s="1"/>
  <c r="DT9" i="3"/>
  <c r="DU9" i="3"/>
  <c r="DV9" i="3"/>
  <c r="DW9" i="3"/>
  <c r="DX9" i="3"/>
  <c r="DY9" i="3"/>
  <c r="DZ9" i="3"/>
  <c r="EA9" i="3"/>
  <c r="EB9" i="3"/>
  <c r="EC9" i="3"/>
  <c r="BP10" i="3"/>
  <c r="CB10" i="3" s="1"/>
  <c r="BQ10" i="3"/>
  <c r="CC10" i="3" s="1"/>
  <c r="BR10" i="3"/>
  <c r="CD10" i="3" s="1"/>
  <c r="BS10" i="3"/>
  <c r="CE10" i="3" s="1"/>
  <c r="BT10" i="3"/>
  <c r="CF10" i="3" s="1"/>
  <c r="BU10" i="3"/>
  <c r="CG10" i="3" s="1"/>
  <c r="BV10" i="3"/>
  <c r="CH10" i="3" s="1"/>
  <c r="BW10" i="3"/>
  <c r="CI10" i="3" s="1"/>
  <c r="BX10" i="3"/>
  <c r="CJ10" i="3" s="1"/>
  <c r="BY10" i="3"/>
  <c r="CK10" i="3" s="1"/>
  <c r="BZ10" i="3"/>
  <c r="CL10" i="3" s="1"/>
  <c r="CR10" i="3"/>
  <c r="DD10" i="3" s="1"/>
  <c r="CS10" i="3"/>
  <c r="DE10" i="3" s="1"/>
  <c r="CT10" i="3"/>
  <c r="DF10" i="3" s="1"/>
  <c r="CU10" i="3"/>
  <c r="DG10" i="3" s="1"/>
  <c r="CV10" i="3"/>
  <c r="DH10" i="3" s="1"/>
  <c r="CW10" i="3"/>
  <c r="DI10" i="3" s="1"/>
  <c r="CX10" i="3"/>
  <c r="DJ10" i="3" s="1"/>
  <c r="CY10" i="3"/>
  <c r="DK10" i="3" s="1"/>
  <c r="CZ10" i="3"/>
  <c r="DL10" i="3" s="1"/>
  <c r="DA10" i="3"/>
  <c r="DM10" i="3" s="1"/>
  <c r="DB10" i="3"/>
  <c r="DN10" i="3" s="1"/>
  <c r="DT10" i="3"/>
  <c r="DU10" i="3"/>
  <c r="DV10" i="3"/>
  <c r="DW10" i="3"/>
  <c r="DX10" i="3"/>
  <c r="DY10" i="3"/>
  <c r="DZ10" i="3"/>
  <c r="EA10" i="3"/>
  <c r="EB10" i="3"/>
  <c r="EC10" i="3"/>
  <c r="BP11" i="3"/>
  <c r="CB11" i="3" s="1"/>
  <c r="BQ11" i="3"/>
  <c r="CC11" i="3" s="1"/>
  <c r="BR11" i="3"/>
  <c r="CD11" i="3" s="1"/>
  <c r="BS11" i="3"/>
  <c r="CE11" i="3" s="1"/>
  <c r="BT11" i="3"/>
  <c r="CF11" i="3" s="1"/>
  <c r="BU11" i="3"/>
  <c r="CG11" i="3" s="1"/>
  <c r="BV11" i="3"/>
  <c r="CH11" i="3" s="1"/>
  <c r="BW11" i="3"/>
  <c r="CI11" i="3" s="1"/>
  <c r="BX11" i="3"/>
  <c r="CJ11" i="3" s="1"/>
  <c r="BY11" i="3"/>
  <c r="CK11" i="3" s="1"/>
  <c r="BZ11" i="3"/>
  <c r="CL11" i="3" s="1"/>
  <c r="CR11" i="3"/>
  <c r="DD11" i="3" s="1"/>
  <c r="CS11" i="3"/>
  <c r="DE11" i="3" s="1"/>
  <c r="CT11" i="3"/>
  <c r="DF11" i="3" s="1"/>
  <c r="CU11" i="3"/>
  <c r="DG11" i="3" s="1"/>
  <c r="CV11" i="3"/>
  <c r="DH11" i="3" s="1"/>
  <c r="CW11" i="3"/>
  <c r="DI11" i="3" s="1"/>
  <c r="CX11" i="3"/>
  <c r="DJ11" i="3" s="1"/>
  <c r="CY11" i="3"/>
  <c r="DK11" i="3" s="1"/>
  <c r="CZ11" i="3"/>
  <c r="DL11" i="3" s="1"/>
  <c r="DA11" i="3"/>
  <c r="DM11" i="3" s="1"/>
  <c r="DB11" i="3"/>
  <c r="DN11" i="3" s="1"/>
  <c r="DT11" i="3"/>
  <c r="DU11" i="3"/>
  <c r="DV11" i="3"/>
  <c r="DW11" i="3"/>
  <c r="DX11" i="3"/>
  <c r="DY11" i="3"/>
  <c r="DZ11" i="3"/>
  <c r="EA11" i="3"/>
  <c r="EB11" i="3"/>
  <c r="EC11" i="3"/>
  <c r="BP12" i="3"/>
  <c r="CB12" i="3" s="1"/>
  <c r="BQ12" i="3"/>
  <c r="CC12" i="3" s="1"/>
  <c r="BR12" i="3"/>
  <c r="CD12" i="3" s="1"/>
  <c r="BS12" i="3"/>
  <c r="CE12" i="3" s="1"/>
  <c r="BT12" i="3"/>
  <c r="CF12" i="3" s="1"/>
  <c r="BU12" i="3"/>
  <c r="CG12" i="3" s="1"/>
  <c r="BV12" i="3"/>
  <c r="CH12" i="3" s="1"/>
  <c r="BW12" i="3"/>
  <c r="CI12" i="3" s="1"/>
  <c r="BX12" i="3"/>
  <c r="CJ12" i="3" s="1"/>
  <c r="BY12" i="3"/>
  <c r="CK12" i="3" s="1"/>
  <c r="BZ12" i="3"/>
  <c r="CL12" i="3" s="1"/>
  <c r="CR12" i="3"/>
  <c r="DD12" i="3" s="1"/>
  <c r="CS12" i="3"/>
  <c r="DE12" i="3" s="1"/>
  <c r="CT12" i="3"/>
  <c r="DF12" i="3" s="1"/>
  <c r="CU12" i="3"/>
  <c r="DG12" i="3" s="1"/>
  <c r="CV12" i="3"/>
  <c r="DH12" i="3" s="1"/>
  <c r="CW12" i="3"/>
  <c r="DI12" i="3" s="1"/>
  <c r="CX12" i="3"/>
  <c r="DJ12" i="3" s="1"/>
  <c r="CY12" i="3"/>
  <c r="DK12" i="3" s="1"/>
  <c r="CZ12" i="3"/>
  <c r="DL12" i="3" s="1"/>
  <c r="DA12" i="3"/>
  <c r="DM12" i="3" s="1"/>
  <c r="DB12" i="3"/>
  <c r="DN12" i="3" s="1"/>
  <c r="DT12" i="3"/>
  <c r="DU12" i="3"/>
  <c r="DV12" i="3"/>
  <c r="DW12" i="3"/>
  <c r="DX12" i="3"/>
  <c r="DY12" i="3"/>
  <c r="DZ12" i="3"/>
  <c r="EA12" i="3"/>
  <c r="EB12" i="3"/>
  <c r="EC12" i="3"/>
  <c r="BP13" i="3"/>
  <c r="CB13" i="3" s="1"/>
  <c r="BQ13" i="3"/>
  <c r="CC13" i="3" s="1"/>
  <c r="BR13" i="3"/>
  <c r="CD13" i="3" s="1"/>
  <c r="BS13" i="3"/>
  <c r="CE13" i="3" s="1"/>
  <c r="BT13" i="3"/>
  <c r="CF13" i="3" s="1"/>
  <c r="BU13" i="3"/>
  <c r="CG13" i="3" s="1"/>
  <c r="BV13" i="3"/>
  <c r="CH13" i="3" s="1"/>
  <c r="BW13" i="3"/>
  <c r="CI13" i="3" s="1"/>
  <c r="BX13" i="3"/>
  <c r="CJ13" i="3" s="1"/>
  <c r="BY13" i="3"/>
  <c r="CK13" i="3" s="1"/>
  <c r="BZ13" i="3"/>
  <c r="CL13" i="3" s="1"/>
  <c r="CR13" i="3"/>
  <c r="DD13" i="3" s="1"/>
  <c r="CS13" i="3"/>
  <c r="DE13" i="3" s="1"/>
  <c r="CT13" i="3"/>
  <c r="DF13" i="3" s="1"/>
  <c r="CU13" i="3"/>
  <c r="DG13" i="3" s="1"/>
  <c r="CV13" i="3"/>
  <c r="DH13" i="3" s="1"/>
  <c r="CW13" i="3"/>
  <c r="DI13" i="3" s="1"/>
  <c r="CX13" i="3"/>
  <c r="DJ13" i="3" s="1"/>
  <c r="CY13" i="3"/>
  <c r="DK13" i="3" s="1"/>
  <c r="CZ13" i="3"/>
  <c r="DL13" i="3" s="1"/>
  <c r="DA13" i="3"/>
  <c r="DM13" i="3" s="1"/>
  <c r="DB13" i="3"/>
  <c r="DN13" i="3" s="1"/>
  <c r="DT13" i="3"/>
  <c r="DU13" i="3"/>
  <c r="DV13" i="3"/>
  <c r="DW13" i="3"/>
  <c r="DX13" i="3"/>
  <c r="DY13" i="3"/>
  <c r="DZ13" i="3"/>
  <c r="EA13" i="3"/>
  <c r="EB13" i="3"/>
  <c r="EC13" i="3"/>
  <c r="BP14" i="3"/>
  <c r="CB14" i="3" s="1"/>
  <c r="BQ14" i="3"/>
  <c r="CC14" i="3" s="1"/>
  <c r="BR14" i="3"/>
  <c r="CD14" i="3" s="1"/>
  <c r="BS14" i="3"/>
  <c r="CE14" i="3" s="1"/>
  <c r="BT14" i="3"/>
  <c r="CF14" i="3" s="1"/>
  <c r="BU14" i="3"/>
  <c r="CG14" i="3" s="1"/>
  <c r="BV14" i="3"/>
  <c r="CH14" i="3" s="1"/>
  <c r="BW14" i="3"/>
  <c r="CI14" i="3" s="1"/>
  <c r="BX14" i="3"/>
  <c r="CJ14" i="3" s="1"/>
  <c r="BY14" i="3"/>
  <c r="CK14" i="3" s="1"/>
  <c r="BZ14" i="3"/>
  <c r="CL14" i="3" s="1"/>
  <c r="CR14" i="3"/>
  <c r="DD14" i="3" s="1"/>
  <c r="CS14" i="3"/>
  <c r="DE14" i="3" s="1"/>
  <c r="CT14" i="3"/>
  <c r="DF14" i="3" s="1"/>
  <c r="CU14" i="3"/>
  <c r="DG14" i="3" s="1"/>
  <c r="CV14" i="3"/>
  <c r="DH14" i="3" s="1"/>
  <c r="CW14" i="3"/>
  <c r="DI14" i="3" s="1"/>
  <c r="CX14" i="3"/>
  <c r="DJ14" i="3" s="1"/>
  <c r="CY14" i="3"/>
  <c r="DK14" i="3" s="1"/>
  <c r="CZ14" i="3"/>
  <c r="DL14" i="3" s="1"/>
  <c r="DA14" i="3"/>
  <c r="DM14" i="3" s="1"/>
  <c r="DB14" i="3"/>
  <c r="DN14" i="3" s="1"/>
  <c r="DT14" i="3"/>
  <c r="DU14" i="3"/>
  <c r="DV14" i="3"/>
  <c r="DW14" i="3"/>
  <c r="DX14" i="3"/>
  <c r="DY14" i="3"/>
  <c r="DZ14" i="3"/>
  <c r="EA14" i="3"/>
  <c r="EB14" i="3"/>
  <c r="EC14" i="3"/>
  <c r="BP15" i="3"/>
  <c r="CB15" i="3" s="1"/>
  <c r="BQ15" i="3"/>
  <c r="CC15" i="3" s="1"/>
  <c r="BR15" i="3"/>
  <c r="CD15" i="3" s="1"/>
  <c r="BS15" i="3"/>
  <c r="CE15" i="3" s="1"/>
  <c r="BT15" i="3"/>
  <c r="CF15" i="3" s="1"/>
  <c r="BU15" i="3"/>
  <c r="CG15" i="3" s="1"/>
  <c r="BV15" i="3"/>
  <c r="CH15" i="3" s="1"/>
  <c r="BW15" i="3"/>
  <c r="CI15" i="3" s="1"/>
  <c r="BX15" i="3"/>
  <c r="CJ15" i="3" s="1"/>
  <c r="BY15" i="3"/>
  <c r="CK15" i="3" s="1"/>
  <c r="BZ15" i="3"/>
  <c r="CL15" i="3" s="1"/>
  <c r="CR15" i="3"/>
  <c r="DD15" i="3" s="1"/>
  <c r="CS15" i="3"/>
  <c r="DE15" i="3" s="1"/>
  <c r="CT15" i="3"/>
  <c r="DF15" i="3" s="1"/>
  <c r="CU15" i="3"/>
  <c r="DG15" i="3" s="1"/>
  <c r="CV15" i="3"/>
  <c r="DH15" i="3" s="1"/>
  <c r="CW15" i="3"/>
  <c r="DI15" i="3" s="1"/>
  <c r="CX15" i="3"/>
  <c r="DJ15" i="3" s="1"/>
  <c r="CY15" i="3"/>
  <c r="DK15" i="3" s="1"/>
  <c r="CZ15" i="3"/>
  <c r="DL15" i="3" s="1"/>
  <c r="DA15" i="3"/>
  <c r="DM15" i="3" s="1"/>
  <c r="DB15" i="3"/>
  <c r="DN15" i="3" s="1"/>
  <c r="DT15" i="3"/>
  <c r="DU15" i="3"/>
  <c r="DV15" i="3"/>
  <c r="DW15" i="3"/>
  <c r="DX15" i="3"/>
  <c r="DY15" i="3"/>
  <c r="DZ15" i="3"/>
  <c r="EA15" i="3"/>
  <c r="EB15" i="3"/>
  <c r="EC15" i="3"/>
  <c r="BP16" i="3"/>
  <c r="CB16" i="3" s="1"/>
  <c r="BQ16" i="3"/>
  <c r="CC16" i="3" s="1"/>
  <c r="BR16" i="3"/>
  <c r="CD16" i="3" s="1"/>
  <c r="BS16" i="3"/>
  <c r="CE16" i="3" s="1"/>
  <c r="BT16" i="3"/>
  <c r="CF16" i="3" s="1"/>
  <c r="BU16" i="3"/>
  <c r="CG16" i="3" s="1"/>
  <c r="BV16" i="3"/>
  <c r="CH16" i="3" s="1"/>
  <c r="BW16" i="3"/>
  <c r="CI16" i="3" s="1"/>
  <c r="BX16" i="3"/>
  <c r="CJ16" i="3" s="1"/>
  <c r="BY16" i="3"/>
  <c r="CK16" i="3" s="1"/>
  <c r="BZ16" i="3"/>
  <c r="CL16" i="3" s="1"/>
  <c r="CR16" i="3"/>
  <c r="DD16" i="3" s="1"/>
  <c r="CS16" i="3"/>
  <c r="DE16" i="3" s="1"/>
  <c r="CT16" i="3"/>
  <c r="DF16" i="3" s="1"/>
  <c r="CU16" i="3"/>
  <c r="DG16" i="3" s="1"/>
  <c r="CV16" i="3"/>
  <c r="DH16" i="3" s="1"/>
  <c r="CW16" i="3"/>
  <c r="DI16" i="3" s="1"/>
  <c r="CX16" i="3"/>
  <c r="DJ16" i="3" s="1"/>
  <c r="CY16" i="3"/>
  <c r="DK16" i="3" s="1"/>
  <c r="CZ16" i="3"/>
  <c r="DL16" i="3" s="1"/>
  <c r="DA16" i="3"/>
  <c r="DM16" i="3" s="1"/>
  <c r="DB16" i="3"/>
  <c r="DN16" i="3" s="1"/>
  <c r="DT16" i="3"/>
  <c r="DU16" i="3"/>
  <c r="DV16" i="3"/>
  <c r="DW16" i="3"/>
  <c r="DX16" i="3"/>
  <c r="DY16" i="3"/>
  <c r="DZ16" i="3"/>
  <c r="EA16" i="3"/>
  <c r="EB16" i="3"/>
  <c r="EC16" i="3"/>
  <c r="BP17" i="3"/>
  <c r="CB17" i="3" s="1"/>
  <c r="BQ17" i="3"/>
  <c r="CC17" i="3" s="1"/>
  <c r="BR17" i="3"/>
  <c r="CD17" i="3" s="1"/>
  <c r="BS17" i="3"/>
  <c r="CE17" i="3" s="1"/>
  <c r="BT17" i="3"/>
  <c r="CF17" i="3" s="1"/>
  <c r="BU17" i="3"/>
  <c r="CG17" i="3" s="1"/>
  <c r="BV17" i="3"/>
  <c r="CH17" i="3" s="1"/>
  <c r="BW17" i="3"/>
  <c r="CI17" i="3" s="1"/>
  <c r="BX17" i="3"/>
  <c r="CJ17" i="3" s="1"/>
  <c r="BY17" i="3"/>
  <c r="CK17" i="3" s="1"/>
  <c r="BZ17" i="3"/>
  <c r="CL17" i="3" s="1"/>
  <c r="CR17" i="3"/>
  <c r="DD17" i="3" s="1"/>
  <c r="CS17" i="3"/>
  <c r="DE17" i="3" s="1"/>
  <c r="CT17" i="3"/>
  <c r="DF17" i="3" s="1"/>
  <c r="CU17" i="3"/>
  <c r="DG17" i="3" s="1"/>
  <c r="CV17" i="3"/>
  <c r="DH17" i="3" s="1"/>
  <c r="CW17" i="3"/>
  <c r="DI17" i="3" s="1"/>
  <c r="CX17" i="3"/>
  <c r="DJ17" i="3" s="1"/>
  <c r="CY17" i="3"/>
  <c r="DK17" i="3" s="1"/>
  <c r="CZ17" i="3"/>
  <c r="DL17" i="3" s="1"/>
  <c r="DA17" i="3"/>
  <c r="DM17" i="3" s="1"/>
  <c r="DB17" i="3"/>
  <c r="DN17" i="3" s="1"/>
  <c r="DT17" i="3"/>
  <c r="DU17" i="3"/>
  <c r="DV17" i="3"/>
  <c r="DW17" i="3"/>
  <c r="DX17" i="3"/>
  <c r="DY17" i="3"/>
  <c r="DZ17" i="3"/>
  <c r="EA17" i="3"/>
  <c r="EB17" i="3"/>
  <c r="EC17" i="3"/>
  <c r="BP18" i="3"/>
  <c r="CB18" i="3" s="1"/>
  <c r="BQ18" i="3"/>
  <c r="CC18" i="3" s="1"/>
  <c r="BR18" i="3"/>
  <c r="CD18" i="3" s="1"/>
  <c r="BS18" i="3"/>
  <c r="CE18" i="3" s="1"/>
  <c r="BT18" i="3"/>
  <c r="CF18" i="3" s="1"/>
  <c r="BU18" i="3"/>
  <c r="CG18" i="3" s="1"/>
  <c r="BV18" i="3"/>
  <c r="CH18" i="3" s="1"/>
  <c r="BW18" i="3"/>
  <c r="CI18" i="3" s="1"/>
  <c r="BX18" i="3"/>
  <c r="CJ18" i="3" s="1"/>
  <c r="BY18" i="3"/>
  <c r="CK18" i="3" s="1"/>
  <c r="BZ18" i="3"/>
  <c r="CL18" i="3" s="1"/>
  <c r="CR18" i="3"/>
  <c r="DD18" i="3" s="1"/>
  <c r="CS18" i="3"/>
  <c r="DE18" i="3" s="1"/>
  <c r="CT18" i="3"/>
  <c r="DF18" i="3" s="1"/>
  <c r="CU18" i="3"/>
  <c r="DG18" i="3" s="1"/>
  <c r="CV18" i="3"/>
  <c r="DH18" i="3" s="1"/>
  <c r="CW18" i="3"/>
  <c r="DI18" i="3" s="1"/>
  <c r="CX18" i="3"/>
  <c r="DJ18" i="3" s="1"/>
  <c r="CY18" i="3"/>
  <c r="DK18" i="3" s="1"/>
  <c r="CZ18" i="3"/>
  <c r="DL18" i="3" s="1"/>
  <c r="DA18" i="3"/>
  <c r="DM18" i="3" s="1"/>
  <c r="DB18" i="3"/>
  <c r="DN18" i="3" s="1"/>
  <c r="DT18" i="3"/>
  <c r="DU18" i="3"/>
  <c r="DV18" i="3"/>
  <c r="DW18" i="3"/>
  <c r="DX18" i="3"/>
  <c r="DY18" i="3"/>
  <c r="DZ18" i="3"/>
  <c r="EA18" i="3"/>
  <c r="EB18" i="3"/>
  <c r="EC18" i="3"/>
  <c r="BP19" i="3"/>
  <c r="CB19" i="3" s="1"/>
  <c r="BQ19" i="3"/>
  <c r="CC19" i="3" s="1"/>
  <c r="BR19" i="3"/>
  <c r="CD19" i="3" s="1"/>
  <c r="BS19" i="3"/>
  <c r="CE19" i="3" s="1"/>
  <c r="BT19" i="3"/>
  <c r="CF19" i="3" s="1"/>
  <c r="BU19" i="3"/>
  <c r="CG19" i="3" s="1"/>
  <c r="BV19" i="3"/>
  <c r="CH19" i="3" s="1"/>
  <c r="BW19" i="3"/>
  <c r="CI19" i="3" s="1"/>
  <c r="BX19" i="3"/>
  <c r="CJ19" i="3" s="1"/>
  <c r="BY19" i="3"/>
  <c r="CK19" i="3" s="1"/>
  <c r="BZ19" i="3"/>
  <c r="CL19" i="3" s="1"/>
  <c r="CR19" i="3"/>
  <c r="DD19" i="3" s="1"/>
  <c r="CS19" i="3"/>
  <c r="DE19" i="3" s="1"/>
  <c r="CT19" i="3"/>
  <c r="DF19" i="3" s="1"/>
  <c r="CU19" i="3"/>
  <c r="DG19" i="3" s="1"/>
  <c r="CV19" i="3"/>
  <c r="DH19" i="3" s="1"/>
  <c r="CW19" i="3"/>
  <c r="DI19" i="3" s="1"/>
  <c r="CX19" i="3"/>
  <c r="DJ19" i="3" s="1"/>
  <c r="CY19" i="3"/>
  <c r="DK19" i="3" s="1"/>
  <c r="CZ19" i="3"/>
  <c r="DL19" i="3" s="1"/>
  <c r="DA19" i="3"/>
  <c r="DM19" i="3" s="1"/>
  <c r="DB19" i="3"/>
  <c r="DN19" i="3" s="1"/>
  <c r="DT19" i="3"/>
  <c r="DU19" i="3"/>
  <c r="DV19" i="3"/>
  <c r="DW19" i="3"/>
  <c r="DX19" i="3"/>
  <c r="DY19" i="3"/>
  <c r="DZ19" i="3"/>
  <c r="EA19" i="3"/>
  <c r="EB19" i="3"/>
  <c r="EC19" i="3"/>
  <c r="BP20" i="3"/>
  <c r="CB20" i="3" s="1"/>
  <c r="BQ20" i="3"/>
  <c r="CC20" i="3" s="1"/>
  <c r="BR20" i="3"/>
  <c r="CD20" i="3" s="1"/>
  <c r="BS20" i="3"/>
  <c r="CE20" i="3" s="1"/>
  <c r="BT20" i="3"/>
  <c r="CF20" i="3" s="1"/>
  <c r="BU20" i="3"/>
  <c r="CG20" i="3" s="1"/>
  <c r="BV20" i="3"/>
  <c r="CH20" i="3" s="1"/>
  <c r="BW20" i="3"/>
  <c r="CI20" i="3" s="1"/>
  <c r="BX20" i="3"/>
  <c r="CJ20" i="3" s="1"/>
  <c r="BY20" i="3"/>
  <c r="CK20" i="3" s="1"/>
  <c r="BZ20" i="3"/>
  <c r="CL20" i="3" s="1"/>
  <c r="CR20" i="3"/>
  <c r="DD20" i="3" s="1"/>
  <c r="CS20" i="3"/>
  <c r="DE20" i="3" s="1"/>
  <c r="CT20" i="3"/>
  <c r="DF20" i="3" s="1"/>
  <c r="CU20" i="3"/>
  <c r="DG20" i="3" s="1"/>
  <c r="CV20" i="3"/>
  <c r="DH20" i="3" s="1"/>
  <c r="CW20" i="3"/>
  <c r="DI20" i="3" s="1"/>
  <c r="CX20" i="3"/>
  <c r="DJ20" i="3" s="1"/>
  <c r="CY20" i="3"/>
  <c r="DK20" i="3" s="1"/>
  <c r="CZ20" i="3"/>
  <c r="DL20" i="3" s="1"/>
  <c r="DA20" i="3"/>
  <c r="DM20" i="3" s="1"/>
  <c r="DB20" i="3"/>
  <c r="DN20" i="3" s="1"/>
  <c r="DT20" i="3"/>
  <c r="DU20" i="3"/>
  <c r="DV20" i="3"/>
  <c r="DW20" i="3"/>
  <c r="DX20" i="3"/>
  <c r="DY20" i="3"/>
  <c r="DZ20" i="3"/>
  <c r="EA20" i="3"/>
  <c r="EB20" i="3"/>
  <c r="EC20" i="3"/>
  <c r="BP21" i="3"/>
  <c r="CB21" i="3" s="1"/>
  <c r="BQ21" i="3"/>
  <c r="CC21" i="3" s="1"/>
  <c r="BR21" i="3"/>
  <c r="CD21" i="3" s="1"/>
  <c r="BS21" i="3"/>
  <c r="CE21" i="3" s="1"/>
  <c r="BT21" i="3"/>
  <c r="CF21" i="3" s="1"/>
  <c r="BU21" i="3"/>
  <c r="CG21" i="3" s="1"/>
  <c r="BV21" i="3"/>
  <c r="CH21" i="3" s="1"/>
  <c r="BW21" i="3"/>
  <c r="CI21" i="3" s="1"/>
  <c r="BX21" i="3"/>
  <c r="CJ21" i="3" s="1"/>
  <c r="BY21" i="3"/>
  <c r="CK21" i="3" s="1"/>
  <c r="BZ21" i="3"/>
  <c r="CL21" i="3" s="1"/>
  <c r="CR21" i="3"/>
  <c r="DD21" i="3" s="1"/>
  <c r="CS21" i="3"/>
  <c r="DE21" i="3" s="1"/>
  <c r="CT21" i="3"/>
  <c r="DF21" i="3" s="1"/>
  <c r="CU21" i="3"/>
  <c r="DG21" i="3" s="1"/>
  <c r="CV21" i="3"/>
  <c r="DH21" i="3" s="1"/>
  <c r="CW21" i="3"/>
  <c r="DI21" i="3" s="1"/>
  <c r="CX21" i="3"/>
  <c r="DJ21" i="3" s="1"/>
  <c r="CY21" i="3"/>
  <c r="DK21" i="3" s="1"/>
  <c r="CZ21" i="3"/>
  <c r="DL21" i="3" s="1"/>
  <c r="DA21" i="3"/>
  <c r="DM21" i="3" s="1"/>
  <c r="DB21" i="3"/>
  <c r="DN21" i="3" s="1"/>
  <c r="DT21" i="3"/>
  <c r="DU21" i="3"/>
  <c r="DV21" i="3"/>
  <c r="DW21" i="3"/>
  <c r="DX21" i="3"/>
  <c r="DY21" i="3"/>
  <c r="DZ21" i="3"/>
  <c r="EA21" i="3"/>
  <c r="EB21" i="3"/>
  <c r="EC21" i="3"/>
  <c r="BP22" i="3"/>
  <c r="CB22" i="3" s="1"/>
  <c r="BQ22" i="3"/>
  <c r="CC22" i="3" s="1"/>
  <c r="BR22" i="3"/>
  <c r="CD22" i="3" s="1"/>
  <c r="BS22" i="3"/>
  <c r="CE22" i="3" s="1"/>
  <c r="BT22" i="3"/>
  <c r="CF22" i="3" s="1"/>
  <c r="BU22" i="3"/>
  <c r="CG22" i="3" s="1"/>
  <c r="BV22" i="3"/>
  <c r="CH22" i="3" s="1"/>
  <c r="BW22" i="3"/>
  <c r="CI22" i="3" s="1"/>
  <c r="BX22" i="3"/>
  <c r="CJ22" i="3" s="1"/>
  <c r="BY22" i="3"/>
  <c r="CK22" i="3" s="1"/>
  <c r="BZ22" i="3"/>
  <c r="CL22" i="3" s="1"/>
  <c r="CR22" i="3"/>
  <c r="DD22" i="3" s="1"/>
  <c r="CS22" i="3"/>
  <c r="DE22" i="3" s="1"/>
  <c r="CT22" i="3"/>
  <c r="DF22" i="3" s="1"/>
  <c r="CU22" i="3"/>
  <c r="DG22" i="3" s="1"/>
  <c r="CV22" i="3"/>
  <c r="DH22" i="3" s="1"/>
  <c r="CW22" i="3"/>
  <c r="DI22" i="3" s="1"/>
  <c r="CX22" i="3"/>
  <c r="DJ22" i="3" s="1"/>
  <c r="CY22" i="3"/>
  <c r="DK22" i="3" s="1"/>
  <c r="CZ22" i="3"/>
  <c r="DL22" i="3" s="1"/>
  <c r="DA22" i="3"/>
  <c r="DM22" i="3" s="1"/>
  <c r="DB22" i="3"/>
  <c r="DN22" i="3" s="1"/>
  <c r="DT22" i="3"/>
  <c r="DU22" i="3"/>
  <c r="DV22" i="3"/>
  <c r="DW22" i="3"/>
  <c r="DX22" i="3"/>
  <c r="DY22" i="3"/>
  <c r="DZ22" i="3"/>
  <c r="EA22" i="3"/>
  <c r="EB22" i="3"/>
  <c r="EC22" i="3"/>
  <c r="BP24" i="3"/>
  <c r="CB24" i="3" s="1"/>
  <c r="BQ24" i="3"/>
  <c r="CC24" i="3" s="1"/>
  <c r="BR24" i="3"/>
  <c r="CD24" i="3" s="1"/>
  <c r="BS24" i="3"/>
  <c r="CE24" i="3" s="1"/>
  <c r="BT24" i="3"/>
  <c r="CF24" i="3" s="1"/>
  <c r="BU24" i="3"/>
  <c r="CG24" i="3" s="1"/>
  <c r="BV24" i="3"/>
  <c r="CH24" i="3" s="1"/>
  <c r="BW24" i="3"/>
  <c r="CI24" i="3" s="1"/>
  <c r="BX24" i="3"/>
  <c r="CJ24" i="3" s="1"/>
  <c r="BY24" i="3"/>
  <c r="CK24" i="3" s="1"/>
  <c r="BZ24" i="3"/>
  <c r="CL24" i="3" s="1"/>
  <c r="CR24" i="3"/>
  <c r="DD24" i="3" s="1"/>
  <c r="CS24" i="3"/>
  <c r="DE24" i="3" s="1"/>
  <c r="CT24" i="3"/>
  <c r="DF24" i="3" s="1"/>
  <c r="CU24" i="3"/>
  <c r="DG24" i="3" s="1"/>
  <c r="CV24" i="3"/>
  <c r="DH24" i="3" s="1"/>
  <c r="CW24" i="3"/>
  <c r="DI24" i="3" s="1"/>
  <c r="CX24" i="3"/>
  <c r="DJ24" i="3" s="1"/>
  <c r="CY24" i="3"/>
  <c r="DK24" i="3" s="1"/>
  <c r="CZ24" i="3"/>
  <c r="DL24" i="3" s="1"/>
  <c r="DA24" i="3"/>
  <c r="DM24" i="3" s="1"/>
  <c r="DB24" i="3"/>
  <c r="DN24" i="3" s="1"/>
  <c r="DT24" i="3"/>
  <c r="DU24" i="3"/>
  <c r="DV24" i="3"/>
  <c r="DW24" i="3"/>
  <c r="DX24" i="3"/>
  <c r="DY24" i="3"/>
  <c r="DZ24" i="3"/>
  <c r="EA24" i="3"/>
  <c r="EB24" i="3"/>
  <c r="EC24" i="3"/>
  <c r="BP25" i="3"/>
  <c r="CB25" i="3" s="1"/>
  <c r="BQ25" i="3"/>
  <c r="BR25" i="3"/>
  <c r="CD25" i="3" s="1"/>
  <c r="BS25" i="3"/>
  <c r="CE25" i="3" s="1"/>
  <c r="BT25" i="3"/>
  <c r="CF25" i="3" s="1"/>
  <c r="BU25" i="3"/>
  <c r="CG25" i="3" s="1"/>
  <c r="BV25" i="3"/>
  <c r="CH25" i="3" s="1"/>
  <c r="BW25" i="3"/>
  <c r="CI25" i="3" s="1"/>
  <c r="BX25" i="3"/>
  <c r="CJ25" i="3" s="1"/>
  <c r="BY25" i="3"/>
  <c r="CK25" i="3" s="1"/>
  <c r="BZ25" i="3"/>
  <c r="CL25" i="3" s="1"/>
  <c r="CR25" i="3"/>
  <c r="DD25" i="3" s="1"/>
  <c r="CS25" i="3"/>
  <c r="CT25" i="3"/>
  <c r="DF25" i="3" s="1"/>
  <c r="CU25" i="3"/>
  <c r="DG25" i="3" s="1"/>
  <c r="CV25" i="3"/>
  <c r="DH25" i="3" s="1"/>
  <c r="CW25" i="3"/>
  <c r="DI25" i="3" s="1"/>
  <c r="CX25" i="3"/>
  <c r="DJ25" i="3" s="1"/>
  <c r="CY25" i="3"/>
  <c r="DK25" i="3" s="1"/>
  <c r="CZ25" i="3"/>
  <c r="DL25" i="3" s="1"/>
  <c r="DA25" i="3"/>
  <c r="DM25" i="3" s="1"/>
  <c r="DB25" i="3"/>
  <c r="DN25" i="3" s="1"/>
  <c r="DT25" i="3"/>
  <c r="DU25" i="3"/>
  <c r="DV25" i="3"/>
  <c r="DW25" i="3"/>
  <c r="DX25" i="3"/>
  <c r="DY25" i="3"/>
  <c r="DZ25" i="3"/>
  <c r="EA25" i="3"/>
  <c r="EB25" i="3"/>
  <c r="EC25" i="3"/>
  <c r="BP26" i="3"/>
  <c r="CB26" i="3" s="1"/>
  <c r="BQ26" i="3"/>
  <c r="CC26" i="3" s="1"/>
  <c r="BR26" i="3"/>
  <c r="CD26" i="3" s="1"/>
  <c r="BS26" i="3"/>
  <c r="CE26" i="3" s="1"/>
  <c r="BT26" i="3"/>
  <c r="CF26" i="3" s="1"/>
  <c r="BU26" i="3"/>
  <c r="CG26" i="3" s="1"/>
  <c r="BV26" i="3"/>
  <c r="CH26" i="3" s="1"/>
  <c r="BW26" i="3"/>
  <c r="CI26" i="3" s="1"/>
  <c r="BX26" i="3"/>
  <c r="CJ26" i="3" s="1"/>
  <c r="BY26" i="3"/>
  <c r="CK26" i="3" s="1"/>
  <c r="BZ26" i="3"/>
  <c r="CL26" i="3" s="1"/>
  <c r="CR26" i="3"/>
  <c r="DD26" i="3" s="1"/>
  <c r="CS26" i="3"/>
  <c r="DE26" i="3" s="1"/>
  <c r="CT26" i="3"/>
  <c r="DF26" i="3" s="1"/>
  <c r="CU26" i="3"/>
  <c r="DG26" i="3" s="1"/>
  <c r="CV26" i="3"/>
  <c r="DH26" i="3" s="1"/>
  <c r="CW26" i="3"/>
  <c r="DI26" i="3" s="1"/>
  <c r="CX26" i="3"/>
  <c r="DJ26" i="3" s="1"/>
  <c r="CY26" i="3"/>
  <c r="DK26" i="3" s="1"/>
  <c r="CZ26" i="3"/>
  <c r="DL26" i="3" s="1"/>
  <c r="DA26" i="3"/>
  <c r="DM26" i="3" s="1"/>
  <c r="DB26" i="3"/>
  <c r="DN26" i="3" s="1"/>
  <c r="DT26" i="3"/>
  <c r="DU26" i="3"/>
  <c r="DV26" i="3"/>
  <c r="DW26" i="3"/>
  <c r="DX26" i="3"/>
  <c r="DY26" i="3"/>
  <c r="DZ26" i="3"/>
  <c r="EA26" i="3"/>
  <c r="EB26" i="3"/>
  <c r="EC26" i="3"/>
  <c r="BP27" i="3"/>
  <c r="CB27" i="3" s="1"/>
  <c r="BQ27" i="3"/>
  <c r="CC27" i="3" s="1"/>
  <c r="BR27" i="3"/>
  <c r="CD27" i="3" s="1"/>
  <c r="BS27" i="3"/>
  <c r="CE27" i="3" s="1"/>
  <c r="BT27" i="3"/>
  <c r="CF27" i="3" s="1"/>
  <c r="BU27" i="3"/>
  <c r="CG27" i="3" s="1"/>
  <c r="BV27" i="3"/>
  <c r="CH27" i="3" s="1"/>
  <c r="BW27" i="3"/>
  <c r="CI27" i="3" s="1"/>
  <c r="BX27" i="3"/>
  <c r="CJ27" i="3" s="1"/>
  <c r="BY27" i="3"/>
  <c r="CK27" i="3" s="1"/>
  <c r="BZ27" i="3"/>
  <c r="CL27" i="3" s="1"/>
  <c r="CR27" i="3"/>
  <c r="DD27" i="3" s="1"/>
  <c r="CS27" i="3"/>
  <c r="DE27" i="3" s="1"/>
  <c r="CT27" i="3"/>
  <c r="DF27" i="3" s="1"/>
  <c r="CU27" i="3"/>
  <c r="DG27" i="3" s="1"/>
  <c r="CV27" i="3"/>
  <c r="DH27" i="3" s="1"/>
  <c r="CW27" i="3"/>
  <c r="DI27" i="3" s="1"/>
  <c r="CX27" i="3"/>
  <c r="DJ27" i="3" s="1"/>
  <c r="CY27" i="3"/>
  <c r="DK27" i="3" s="1"/>
  <c r="CZ27" i="3"/>
  <c r="DL27" i="3" s="1"/>
  <c r="DA27" i="3"/>
  <c r="DM27" i="3" s="1"/>
  <c r="DB27" i="3"/>
  <c r="DN27" i="3" s="1"/>
  <c r="DT27" i="3"/>
  <c r="DU27" i="3"/>
  <c r="DV27" i="3"/>
  <c r="DW27" i="3"/>
  <c r="DX27" i="3"/>
  <c r="DY27" i="3"/>
  <c r="DZ27" i="3"/>
  <c r="EA27" i="3"/>
  <c r="EB27" i="3"/>
  <c r="EC27" i="3"/>
  <c r="BP28" i="3"/>
  <c r="CB28" i="3" s="1"/>
  <c r="BQ28" i="3"/>
  <c r="CC28" i="3" s="1"/>
  <c r="BR28" i="3"/>
  <c r="CD28" i="3" s="1"/>
  <c r="BS28" i="3"/>
  <c r="CE28" i="3" s="1"/>
  <c r="BT28" i="3"/>
  <c r="CF28" i="3" s="1"/>
  <c r="BU28" i="3"/>
  <c r="CG28" i="3" s="1"/>
  <c r="BV28" i="3"/>
  <c r="CH28" i="3" s="1"/>
  <c r="BW28" i="3"/>
  <c r="CI28" i="3" s="1"/>
  <c r="BX28" i="3"/>
  <c r="CJ28" i="3" s="1"/>
  <c r="BY28" i="3"/>
  <c r="CK28" i="3" s="1"/>
  <c r="BZ28" i="3"/>
  <c r="CL28" i="3" s="1"/>
  <c r="CR28" i="3"/>
  <c r="DD28" i="3" s="1"/>
  <c r="CS28" i="3"/>
  <c r="DE28" i="3" s="1"/>
  <c r="CT28" i="3"/>
  <c r="DF28" i="3" s="1"/>
  <c r="CU28" i="3"/>
  <c r="DG28" i="3" s="1"/>
  <c r="CV28" i="3"/>
  <c r="DH28" i="3" s="1"/>
  <c r="CW28" i="3"/>
  <c r="DI28" i="3" s="1"/>
  <c r="CX28" i="3"/>
  <c r="DJ28" i="3" s="1"/>
  <c r="CY28" i="3"/>
  <c r="DK28" i="3" s="1"/>
  <c r="CZ28" i="3"/>
  <c r="DL28" i="3" s="1"/>
  <c r="DA28" i="3"/>
  <c r="DM28" i="3" s="1"/>
  <c r="DB28" i="3"/>
  <c r="DN28" i="3" s="1"/>
  <c r="DT28" i="3"/>
  <c r="DU28" i="3"/>
  <c r="DV28" i="3"/>
  <c r="DW28" i="3"/>
  <c r="DX28" i="3"/>
  <c r="DY28" i="3"/>
  <c r="DZ28" i="3"/>
  <c r="EA28" i="3"/>
  <c r="EB28" i="3"/>
  <c r="EC28" i="3"/>
  <c r="BP29" i="3"/>
  <c r="CB29" i="3" s="1"/>
  <c r="BQ29" i="3"/>
  <c r="CC29" i="3" s="1"/>
  <c r="BR29" i="3"/>
  <c r="CD29" i="3" s="1"/>
  <c r="BS29" i="3"/>
  <c r="CE29" i="3" s="1"/>
  <c r="BT29" i="3"/>
  <c r="CF29" i="3" s="1"/>
  <c r="BU29" i="3"/>
  <c r="CG29" i="3" s="1"/>
  <c r="BV29" i="3"/>
  <c r="CH29" i="3" s="1"/>
  <c r="BW29" i="3"/>
  <c r="CI29" i="3" s="1"/>
  <c r="BX29" i="3"/>
  <c r="CJ29" i="3" s="1"/>
  <c r="BY29" i="3"/>
  <c r="CK29" i="3" s="1"/>
  <c r="BZ29" i="3"/>
  <c r="CL29" i="3" s="1"/>
  <c r="CR29" i="3"/>
  <c r="DD29" i="3" s="1"/>
  <c r="CS29" i="3"/>
  <c r="DE29" i="3" s="1"/>
  <c r="CT29" i="3"/>
  <c r="DF29" i="3" s="1"/>
  <c r="CU29" i="3"/>
  <c r="DG29" i="3" s="1"/>
  <c r="CV29" i="3"/>
  <c r="DH29" i="3" s="1"/>
  <c r="CW29" i="3"/>
  <c r="DI29" i="3" s="1"/>
  <c r="CX29" i="3"/>
  <c r="DJ29" i="3" s="1"/>
  <c r="CY29" i="3"/>
  <c r="DK29" i="3" s="1"/>
  <c r="CZ29" i="3"/>
  <c r="DL29" i="3" s="1"/>
  <c r="DA29" i="3"/>
  <c r="DM29" i="3" s="1"/>
  <c r="DB29" i="3"/>
  <c r="DN29" i="3" s="1"/>
  <c r="DT29" i="3"/>
  <c r="DU29" i="3"/>
  <c r="DV29" i="3"/>
  <c r="DW29" i="3"/>
  <c r="DX29" i="3"/>
  <c r="DY29" i="3"/>
  <c r="DZ29" i="3"/>
  <c r="EA29" i="3"/>
  <c r="EB29" i="3"/>
  <c r="EC29" i="3"/>
  <c r="BP30" i="3"/>
  <c r="CB30" i="3" s="1"/>
  <c r="BQ30" i="3"/>
  <c r="CC30" i="3" s="1"/>
  <c r="BR30" i="3"/>
  <c r="CD30" i="3" s="1"/>
  <c r="BS30" i="3"/>
  <c r="CE30" i="3" s="1"/>
  <c r="BT30" i="3"/>
  <c r="CF30" i="3" s="1"/>
  <c r="BU30" i="3"/>
  <c r="CG30" i="3" s="1"/>
  <c r="BV30" i="3"/>
  <c r="CH30" i="3" s="1"/>
  <c r="BW30" i="3"/>
  <c r="CI30" i="3" s="1"/>
  <c r="BX30" i="3"/>
  <c r="CJ30" i="3" s="1"/>
  <c r="BY30" i="3"/>
  <c r="CK30" i="3" s="1"/>
  <c r="BZ30" i="3"/>
  <c r="CL30" i="3" s="1"/>
  <c r="CR30" i="3"/>
  <c r="DD30" i="3" s="1"/>
  <c r="CS30" i="3"/>
  <c r="DE30" i="3" s="1"/>
  <c r="CT30" i="3"/>
  <c r="DF30" i="3" s="1"/>
  <c r="CU30" i="3"/>
  <c r="DG30" i="3" s="1"/>
  <c r="CV30" i="3"/>
  <c r="DH30" i="3" s="1"/>
  <c r="CW30" i="3"/>
  <c r="DI30" i="3" s="1"/>
  <c r="CX30" i="3"/>
  <c r="DJ30" i="3" s="1"/>
  <c r="CY30" i="3"/>
  <c r="DK30" i="3" s="1"/>
  <c r="CZ30" i="3"/>
  <c r="DL30" i="3" s="1"/>
  <c r="DA30" i="3"/>
  <c r="DM30" i="3" s="1"/>
  <c r="DB30" i="3"/>
  <c r="DN30" i="3" s="1"/>
  <c r="DT30" i="3"/>
  <c r="DU30" i="3"/>
  <c r="DV30" i="3"/>
  <c r="DW30" i="3"/>
  <c r="DX30" i="3"/>
  <c r="DY30" i="3"/>
  <c r="DZ30" i="3"/>
  <c r="EA30" i="3"/>
  <c r="EB30" i="3"/>
  <c r="EC30" i="3"/>
  <c r="BP31" i="3"/>
  <c r="CB31" i="3" s="1"/>
  <c r="BQ31" i="3"/>
  <c r="CC31" i="3" s="1"/>
  <c r="BR31" i="3"/>
  <c r="CD31" i="3" s="1"/>
  <c r="BS31" i="3"/>
  <c r="CE31" i="3" s="1"/>
  <c r="BT31" i="3"/>
  <c r="CF31" i="3" s="1"/>
  <c r="BU31" i="3"/>
  <c r="CG31" i="3" s="1"/>
  <c r="BV31" i="3"/>
  <c r="CH31" i="3" s="1"/>
  <c r="BW31" i="3"/>
  <c r="CI31" i="3" s="1"/>
  <c r="BX31" i="3"/>
  <c r="CJ31" i="3" s="1"/>
  <c r="BY31" i="3"/>
  <c r="CK31" i="3" s="1"/>
  <c r="BZ31" i="3"/>
  <c r="CL31" i="3" s="1"/>
  <c r="CR31" i="3"/>
  <c r="DD31" i="3" s="1"/>
  <c r="CS31" i="3"/>
  <c r="DE31" i="3" s="1"/>
  <c r="CT31" i="3"/>
  <c r="DF31" i="3" s="1"/>
  <c r="CU31" i="3"/>
  <c r="DG31" i="3" s="1"/>
  <c r="CV31" i="3"/>
  <c r="DH31" i="3" s="1"/>
  <c r="CW31" i="3"/>
  <c r="DI31" i="3" s="1"/>
  <c r="CX31" i="3"/>
  <c r="DJ31" i="3" s="1"/>
  <c r="CY31" i="3"/>
  <c r="DK31" i="3" s="1"/>
  <c r="CZ31" i="3"/>
  <c r="DL31" i="3" s="1"/>
  <c r="DA31" i="3"/>
  <c r="DM31" i="3" s="1"/>
  <c r="DB31" i="3"/>
  <c r="DN31" i="3" s="1"/>
  <c r="DT31" i="3"/>
  <c r="DU31" i="3"/>
  <c r="DV31" i="3"/>
  <c r="DW31" i="3"/>
  <c r="DX31" i="3"/>
  <c r="DY31" i="3"/>
  <c r="DZ31" i="3"/>
  <c r="EA31" i="3"/>
  <c r="EB31" i="3"/>
  <c r="EC31" i="3"/>
  <c r="BP32" i="3"/>
  <c r="CB32" i="3" s="1"/>
  <c r="BQ32" i="3"/>
  <c r="CC32" i="3" s="1"/>
  <c r="BR32" i="3"/>
  <c r="CD32" i="3" s="1"/>
  <c r="BS32" i="3"/>
  <c r="CE32" i="3" s="1"/>
  <c r="BT32" i="3"/>
  <c r="CF32" i="3" s="1"/>
  <c r="BU32" i="3"/>
  <c r="CG32" i="3" s="1"/>
  <c r="BV32" i="3"/>
  <c r="CH32" i="3" s="1"/>
  <c r="BW32" i="3"/>
  <c r="CI32" i="3" s="1"/>
  <c r="BX32" i="3"/>
  <c r="CJ32" i="3" s="1"/>
  <c r="BY32" i="3"/>
  <c r="CK32" i="3" s="1"/>
  <c r="BZ32" i="3"/>
  <c r="CL32" i="3" s="1"/>
  <c r="CR32" i="3"/>
  <c r="DD32" i="3" s="1"/>
  <c r="CS32" i="3"/>
  <c r="DE32" i="3" s="1"/>
  <c r="CT32" i="3"/>
  <c r="DF32" i="3" s="1"/>
  <c r="CU32" i="3"/>
  <c r="DG32" i="3" s="1"/>
  <c r="CV32" i="3"/>
  <c r="DH32" i="3" s="1"/>
  <c r="CW32" i="3"/>
  <c r="DI32" i="3" s="1"/>
  <c r="CX32" i="3"/>
  <c r="DJ32" i="3" s="1"/>
  <c r="CY32" i="3"/>
  <c r="DK32" i="3" s="1"/>
  <c r="CZ32" i="3"/>
  <c r="DL32" i="3" s="1"/>
  <c r="DA32" i="3"/>
  <c r="DM32" i="3" s="1"/>
  <c r="DB32" i="3"/>
  <c r="DN32" i="3" s="1"/>
  <c r="DT32" i="3"/>
  <c r="DU32" i="3"/>
  <c r="DV32" i="3"/>
  <c r="DW32" i="3"/>
  <c r="DX32" i="3"/>
  <c r="DY32" i="3"/>
  <c r="DZ32" i="3"/>
  <c r="EA32" i="3"/>
  <c r="EB32" i="3"/>
  <c r="EC32" i="3"/>
  <c r="BP33" i="3"/>
  <c r="CB33" i="3" s="1"/>
  <c r="BQ33" i="3"/>
  <c r="CC33" i="3" s="1"/>
  <c r="BR33" i="3"/>
  <c r="CD33" i="3" s="1"/>
  <c r="BS33" i="3"/>
  <c r="CE33" i="3" s="1"/>
  <c r="BT33" i="3"/>
  <c r="CF33" i="3" s="1"/>
  <c r="BU33" i="3"/>
  <c r="CG33" i="3" s="1"/>
  <c r="BV33" i="3"/>
  <c r="CH33" i="3" s="1"/>
  <c r="BW33" i="3"/>
  <c r="CI33" i="3" s="1"/>
  <c r="BX33" i="3"/>
  <c r="CJ33" i="3" s="1"/>
  <c r="BY33" i="3"/>
  <c r="CK33" i="3" s="1"/>
  <c r="BZ33" i="3"/>
  <c r="CL33" i="3" s="1"/>
  <c r="CR33" i="3"/>
  <c r="DD33" i="3" s="1"/>
  <c r="CS33" i="3"/>
  <c r="DE33" i="3" s="1"/>
  <c r="CT33" i="3"/>
  <c r="DF33" i="3" s="1"/>
  <c r="CU33" i="3"/>
  <c r="DG33" i="3" s="1"/>
  <c r="CV33" i="3"/>
  <c r="DH33" i="3" s="1"/>
  <c r="CW33" i="3"/>
  <c r="DI33" i="3" s="1"/>
  <c r="CX33" i="3"/>
  <c r="DJ33" i="3" s="1"/>
  <c r="CY33" i="3"/>
  <c r="DK33" i="3" s="1"/>
  <c r="CZ33" i="3"/>
  <c r="DL33" i="3" s="1"/>
  <c r="DA33" i="3"/>
  <c r="DM33" i="3" s="1"/>
  <c r="DB33" i="3"/>
  <c r="DN33" i="3" s="1"/>
  <c r="DT33" i="3"/>
  <c r="DU33" i="3"/>
  <c r="DV33" i="3"/>
  <c r="DW33" i="3"/>
  <c r="DX33" i="3"/>
  <c r="DY33" i="3"/>
  <c r="DZ33" i="3"/>
  <c r="EA33" i="3"/>
  <c r="EB33" i="3"/>
  <c r="EC33" i="3"/>
  <c r="BP34" i="3"/>
  <c r="CB34" i="3" s="1"/>
  <c r="BQ34" i="3"/>
  <c r="CC34" i="3" s="1"/>
  <c r="BR34" i="3"/>
  <c r="CD34" i="3" s="1"/>
  <c r="BS34" i="3"/>
  <c r="CE34" i="3" s="1"/>
  <c r="BT34" i="3"/>
  <c r="CF34" i="3" s="1"/>
  <c r="BU34" i="3"/>
  <c r="CG34" i="3" s="1"/>
  <c r="BV34" i="3"/>
  <c r="CH34" i="3" s="1"/>
  <c r="BW34" i="3"/>
  <c r="CI34" i="3" s="1"/>
  <c r="BX34" i="3"/>
  <c r="CJ34" i="3" s="1"/>
  <c r="BY34" i="3"/>
  <c r="CK34" i="3" s="1"/>
  <c r="BZ34" i="3"/>
  <c r="CL34" i="3" s="1"/>
  <c r="CR34" i="3"/>
  <c r="DD34" i="3" s="1"/>
  <c r="CS34" i="3"/>
  <c r="DE34" i="3" s="1"/>
  <c r="CT34" i="3"/>
  <c r="DF34" i="3" s="1"/>
  <c r="CU34" i="3"/>
  <c r="DG34" i="3" s="1"/>
  <c r="CV34" i="3"/>
  <c r="DH34" i="3" s="1"/>
  <c r="CW34" i="3"/>
  <c r="DI34" i="3" s="1"/>
  <c r="CX34" i="3"/>
  <c r="DJ34" i="3" s="1"/>
  <c r="CY34" i="3"/>
  <c r="DK34" i="3" s="1"/>
  <c r="CZ34" i="3"/>
  <c r="DL34" i="3" s="1"/>
  <c r="DA34" i="3"/>
  <c r="DM34" i="3" s="1"/>
  <c r="DB34" i="3"/>
  <c r="DN34" i="3" s="1"/>
  <c r="DT34" i="3"/>
  <c r="DU34" i="3"/>
  <c r="DV34" i="3"/>
  <c r="DW34" i="3"/>
  <c r="DX34" i="3"/>
  <c r="DY34" i="3"/>
  <c r="DZ34" i="3"/>
  <c r="EA34" i="3"/>
  <c r="EB34" i="3"/>
  <c r="EC34" i="3"/>
  <c r="BP35" i="3"/>
  <c r="CB35" i="3" s="1"/>
  <c r="BQ35" i="3"/>
  <c r="CC35" i="3" s="1"/>
  <c r="BR35" i="3"/>
  <c r="CD35" i="3" s="1"/>
  <c r="BS35" i="3"/>
  <c r="CE35" i="3" s="1"/>
  <c r="BT35" i="3"/>
  <c r="CF35" i="3" s="1"/>
  <c r="BU35" i="3"/>
  <c r="CG35" i="3" s="1"/>
  <c r="BV35" i="3"/>
  <c r="CH35" i="3" s="1"/>
  <c r="BW35" i="3"/>
  <c r="CI35" i="3" s="1"/>
  <c r="BX35" i="3"/>
  <c r="CJ35" i="3" s="1"/>
  <c r="BY35" i="3"/>
  <c r="CK35" i="3" s="1"/>
  <c r="BZ35" i="3"/>
  <c r="CL35" i="3" s="1"/>
  <c r="CR35" i="3"/>
  <c r="DD35" i="3" s="1"/>
  <c r="CS35" i="3"/>
  <c r="DE35" i="3" s="1"/>
  <c r="CT35" i="3"/>
  <c r="DF35" i="3" s="1"/>
  <c r="CU35" i="3"/>
  <c r="DG35" i="3" s="1"/>
  <c r="CV35" i="3"/>
  <c r="DH35" i="3" s="1"/>
  <c r="CW35" i="3"/>
  <c r="DI35" i="3" s="1"/>
  <c r="CX35" i="3"/>
  <c r="DJ35" i="3" s="1"/>
  <c r="CY35" i="3"/>
  <c r="DK35" i="3" s="1"/>
  <c r="CZ35" i="3"/>
  <c r="DL35" i="3" s="1"/>
  <c r="DA35" i="3"/>
  <c r="DM35" i="3" s="1"/>
  <c r="DB35" i="3"/>
  <c r="DN35" i="3" s="1"/>
  <c r="DT35" i="3"/>
  <c r="DU35" i="3"/>
  <c r="DV35" i="3"/>
  <c r="DW35" i="3"/>
  <c r="DX35" i="3"/>
  <c r="DY35" i="3"/>
  <c r="DZ35" i="3"/>
  <c r="EA35" i="3"/>
  <c r="EB35" i="3"/>
  <c r="EC35" i="3"/>
  <c r="BP36" i="3"/>
  <c r="CB36" i="3" s="1"/>
  <c r="BQ36" i="3"/>
  <c r="CC36" i="3" s="1"/>
  <c r="BR36" i="3"/>
  <c r="CD36" i="3" s="1"/>
  <c r="BS36" i="3"/>
  <c r="CE36" i="3" s="1"/>
  <c r="BT36" i="3"/>
  <c r="CF36" i="3" s="1"/>
  <c r="BU36" i="3"/>
  <c r="CG36" i="3" s="1"/>
  <c r="BV36" i="3"/>
  <c r="CH36" i="3" s="1"/>
  <c r="BW36" i="3"/>
  <c r="CI36" i="3" s="1"/>
  <c r="BX36" i="3"/>
  <c r="CJ36" i="3" s="1"/>
  <c r="BY36" i="3"/>
  <c r="CK36" i="3" s="1"/>
  <c r="BZ36" i="3"/>
  <c r="CL36" i="3" s="1"/>
  <c r="CR36" i="3"/>
  <c r="DD36" i="3" s="1"/>
  <c r="CS36" i="3"/>
  <c r="DE36" i="3" s="1"/>
  <c r="CT36" i="3"/>
  <c r="DF36" i="3" s="1"/>
  <c r="CU36" i="3"/>
  <c r="DG36" i="3" s="1"/>
  <c r="CV36" i="3"/>
  <c r="DH36" i="3" s="1"/>
  <c r="CW36" i="3"/>
  <c r="DI36" i="3" s="1"/>
  <c r="CX36" i="3"/>
  <c r="DJ36" i="3" s="1"/>
  <c r="CY36" i="3"/>
  <c r="DK36" i="3" s="1"/>
  <c r="CZ36" i="3"/>
  <c r="DL36" i="3" s="1"/>
  <c r="DA36" i="3"/>
  <c r="DM36" i="3" s="1"/>
  <c r="DB36" i="3"/>
  <c r="DN36" i="3" s="1"/>
  <c r="DT36" i="3"/>
  <c r="DU36" i="3"/>
  <c r="DV36" i="3"/>
  <c r="DW36" i="3"/>
  <c r="DX36" i="3"/>
  <c r="DY36" i="3"/>
  <c r="DZ36" i="3"/>
  <c r="EA36" i="3"/>
  <c r="EB36" i="3"/>
  <c r="EC36" i="3"/>
  <c r="BP38" i="3"/>
  <c r="CB38" i="3" s="1"/>
  <c r="BQ38" i="3"/>
  <c r="CC38" i="3" s="1"/>
  <c r="BR38" i="3"/>
  <c r="CD38" i="3" s="1"/>
  <c r="BS38" i="3"/>
  <c r="CE38" i="3" s="1"/>
  <c r="BT38" i="3"/>
  <c r="CF38" i="3" s="1"/>
  <c r="BU38" i="3"/>
  <c r="CG38" i="3" s="1"/>
  <c r="BV38" i="3"/>
  <c r="CH38" i="3" s="1"/>
  <c r="BW38" i="3"/>
  <c r="CI38" i="3" s="1"/>
  <c r="BX38" i="3"/>
  <c r="CJ38" i="3" s="1"/>
  <c r="BY38" i="3"/>
  <c r="CK38" i="3" s="1"/>
  <c r="BZ38" i="3"/>
  <c r="CL38" i="3" s="1"/>
  <c r="CR38" i="3"/>
  <c r="DD38" i="3" s="1"/>
  <c r="CS38" i="3"/>
  <c r="DE38" i="3" s="1"/>
  <c r="CT38" i="3"/>
  <c r="DF38" i="3" s="1"/>
  <c r="CU38" i="3"/>
  <c r="DG38" i="3" s="1"/>
  <c r="CV38" i="3"/>
  <c r="DH38" i="3" s="1"/>
  <c r="CW38" i="3"/>
  <c r="DI38" i="3" s="1"/>
  <c r="CX38" i="3"/>
  <c r="DJ38" i="3" s="1"/>
  <c r="CY38" i="3"/>
  <c r="DK38" i="3" s="1"/>
  <c r="CZ38" i="3"/>
  <c r="DL38" i="3" s="1"/>
  <c r="DA38" i="3"/>
  <c r="DM38" i="3" s="1"/>
  <c r="DB38" i="3"/>
  <c r="DN38" i="3" s="1"/>
  <c r="DT38" i="3"/>
  <c r="DU38" i="3"/>
  <c r="DV38" i="3"/>
  <c r="DW38" i="3"/>
  <c r="DX38" i="3"/>
  <c r="DY38" i="3"/>
  <c r="DZ38" i="3"/>
  <c r="EA38" i="3"/>
  <c r="EB38" i="3"/>
  <c r="EC38" i="3"/>
  <c r="BP39" i="3"/>
  <c r="CB39" i="3" s="1"/>
  <c r="BQ39" i="3"/>
  <c r="BR39" i="3"/>
  <c r="CD39" i="3" s="1"/>
  <c r="BS39" i="3"/>
  <c r="CE39" i="3" s="1"/>
  <c r="BT39" i="3"/>
  <c r="CF39" i="3" s="1"/>
  <c r="BU39" i="3"/>
  <c r="CG39" i="3" s="1"/>
  <c r="BV39" i="3"/>
  <c r="CH39" i="3" s="1"/>
  <c r="BW39" i="3"/>
  <c r="CI39" i="3" s="1"/>
  <c r="BX39" i="3"/>
  <c r="CJ39" i="3" s="1"/>
  <c r="BY39" i="3"/>
  <c r="CK39" i="3" s="1"/>
  <c r="BZ39" i="3"/>
  <c r="CL39" i="3" s="1"/>
  <c r="CR39" i="3"/>
  <c r="DD39" i="3" s="1"/>
  <c r="CS39" i="3"/>
  <c r="CT39" i="3"/>
  <c r="DF39" i="3" s="1"/>
  <c r="CU39" i="3"/>
  <c r="DG39" i="3" s="1"/>
  <c r="CV39" i="3"/>
  <c r="DH39" i="3" s="1"/>
  <c r="CW39" i="3"/>
  <c r="DI39" i="3" s="1"/>
  <c r="CX39" i="3"/>
  <c r="DJ39" i="3" s="1"/>
  <c r="CY39" i="3"/>
  <c r="DK39" i="3" s="1"/>
  <c r="CZ39" i="3"/>
  <c r="DL39" i="3" s="1"/>
  <c r="DA39" i="3"/>
  <c r="DM39" i="3" s="1"/>
  <c r="DB39" i="3"/>
  <c r="DN39" i="3" s="1"/>
  <c r="DT39" i="3"/>
  <c r="DU39" i="3"/>
  <c r="DV39" i="3"/>
  <c r="DW39" i="3"/>
  <c r="DX39" i="3"/>
  <c r="DY39" i="3"/>
  <c r="DZ39" i="3"/>
  <c r="EA39" i="3"/>
  <c r="EB39" i="3"/>
  <c r="EC39" i="3"/>
  <c r="BP40" i="3"/>
  <c r="CB40" i="3" s="1"/>
  <c r="BQ40" i="3"/>
  <c r="CC40" i="3" s="1"/>
  <c r="BR40" i="3"/>
  <c r="CD40" i="3" s="1"/>
  <c r="BS40" i="3"/>
  <c r="CE40" i="3" s="1"/>
  <c r="BT40" i="3"/>
  <c r="CF40" i="3" s="1"/>
  <c r="BU40" i="3"/>
  <c r="CG40" i="3" s="1"/>
  <c r="BV40" i="3"/>
  <c r="CH40" i="3" s="1"/>
  <c r="BW40" i="3"/>
  <c r="CI40" i="3" s="1"/>
  <c r="BX40" i="3"/>
  <c r="CJ40" i="3" s="1"/>
  <c r="BY40" i="3"/>
  <c r="CK40" i="3" s="1"/>
  <c r="BZ40" i="3"/>
  <c r="CL40" i="3" s="1"/>
  <c r="CR40" i="3"/>
  <c r="DD40" i="3" s="1"/>
  <c r="CS40" i="3"/>
  <c r="DE40" i="3" s="1"/>
  <c r="CT40" i="3"/>
  <c r="DF40" i="3" s="1"/>
  <c r="CU40" i="3"/>
  <c r="DG40" i="3" s="1"/>
  <c r="CV40" i="3"/>
  <c r="DH40" i="3" s="1"/>
  <c r="CW40" i="3"/>
  <c r="DI40" i="3" s="1"/>
  <c r="CX40" i="3"/>
  <c r="DJ40" i="3" s="1"/>
  <c r="CY40" i="3"/>
  <c r="DK40" i="3" s="1"/>
  <c r="CZ40" i="3"/>
  <c r="DL40" i="3" s="1"/>
  <c r="DA40" i="3"/>
  <c r="DM40" i="3" s="1"/>
  <c r="DB40" i="3"/>
  <c r="DN40" i="3" s="1"/>
  <c r="DT40" i="3"/>
  <c r="DU40" i="3"/>
  <c r="DV40" i="3"/>
  <c r="DW40" i="3"/>
  <c r="DX40" i="3"/>
  <c r="DY40" i="3"/>
  <c r="DZ40" i="3"/>
  <c r="EA40" i="3"/>
  <c r="EB40" i="3"/>
  <c r="EC40" i="3"/>
  <c r="BP41" i="3"/>
  <c r="CB41" i="3" s="1"/>
  <c r="BQ41" i="3"/>
  <c r="CC41" i="3" s="1"/>
  <c r="BR41" i="3"/>
  <c r="CD41" i="3" s="1"/>
  <c r="BS41" i="3"/>
  <c r="CE41" i="3" s="1"/>
  <c r="BT41" i="3"/>
  <c r="CF41" i="3" s="1"/>
  <c r="BU41" i="3"/>
  <c r="CG41" i="3" s="1"/>
  <c r="BV41" i="3"/>
  <c r="CH41" i="3" s="1"/>
  <c r="BW41" i="3"/>
  <c r="CI41" i="3" s="1"/>
  <c r="BX41" i="3"/>
  <c r="CJ41" i="3" s="1"/>
  <c r="BY41" i="3"/>
  <c r="CK41" i="3" s="1"/>
  <c r="BZ41" i="3"/>
  <c r="CL41" i="3" s="1"/>
  <c r="CR41" i="3"/>
  <c r="DD41" i="3" s="1"/>
  <c r="CS41" i="3"/>
  <c r="DE41" i="3" s="1"/>
  <c r="CT41" i="3"/>
  <c r="DF41" i="3" s="1"/>
  <c r="CU41" i="3"/>
  <c r="DG41" i="3" s="1"/>
  <c r="CV41" i="3"/>
  <c r="DH41" i="3" s="1"/>
  <c r="CW41" i="3"/>
  <c r="DI41" i="3" s="1"/>
  <c r="CX41" i="3"/>
  <c r="DJ41" i="3" s="1"/>
  <c r="CY41" i="3"/>
  <c r="DK41" i="3" s="1"/>
  <c r="CZ41" i="3"/>
  <c r="DL41" i="3" s="1"/>
  <c r="DA41" i="3"/>
  <c r="DM41" i="3" s="1"/>
  <c r="DB41" i="3"/>
  <c r="DN41" i="3" s="1"/>
  <c r="DT41" i="3"/>
  <c r="DU41" i="3"/>
  <c r="DV41" i="3"/>
  <c r="DW41" i="3"/>
  <c r="DX41" i="3"/>
  <c r="DY41" i="3"/>
  <c r="DZ41" i="3"/>
  <c r="EA41" i="3"/>
  <c r="EB41" i="3"/>
  <c r="EC41" i="3"/>
  <c r="BP42" i="3"/>
  <c r="CB42" i="3" s="1"/>
  <c r="BQ42" i="3"/>
  <c r="CC42" i="3" s="1"/>
  <c r="BR42" i="3"/>
  <c r="CD42" i="3" s="1"/>
  <c r="BS42" i="3"/>
  <c r="CE42" i="3" s="1"/>
  <c r="BT42" i="3"/>
  <c r="CF42" i="3" s="1"/>
  <c r="BU42" i="3"/>
  <c r="CG42" i="3" s="1"/>
  <c r="BV42" i="3"/>
  <c r="CH42" i="3" s="1"/>
  <c r="BW42" i="3"/>
  <c r="CI42" i="3" s="1"/>
  <c r="BX42" i="3"/>
  <c r="CJ42" i="3" s="1"/>
  <c r="BY42" i="3"/>
  <c r="CK42" i="3" s="1"/>
  <c r="BZ42" i="3"/>
  <c r="CL42" i="3" s="1"/>
  <c r="CR42" i="3"/>
  <c r="DD42" i="3" s="1"/>
  <c r="CS42" i="3"/>
  <c r="DE42" i="3" s="1"/>
  <c r="CT42" i="3"/>
  <c r="DF42" i="3" s="1"/>
  <c r="CU42" i="3"/>
  <c r="DG42" i="3" s="1"/>
  <c r="CV42" i="3"/>
  <c r="DH42" i="3" s="1"/>
  <c r="CW42" i="3"/>
  <c r="DI42" i="3" s="1"/>
  <c r="CX42" i="3"/>
  <c r="DJ42" i="3" s="1"/>
  <c r="CY42" i="3"/>
  <c r="DK42" i="3" s="1"/>
  <c r="CZ42" i="3"/>
  <c r="DL42" i="3" s="1"/>
  <c r="DA42" i="3"/>
  <c r="DM42" i="3" s="1"/>
  <c r="DB42" i="3"/>
  <c r="DN42" i="3" s="1"/>
  <c r="DT42" i="3"/>
  <c r="DU42" i="3"/>
  <c r="DV42" i="3"/>
  <c r="DW42" i="3"/>
  <c r="DX42" i="3"/>
  <c r="DY42" i="3"/>
  <c r="DZ42" i="3"/>
  <c r="EA42" i="3"/>
  <c r="EB42" i="3"/>
  <c r="EC42" i="3"/>
  <c r="BP43" i="3"/>
  <c r="CB43" i="3" s="1"/>
  <c r="BQ43" i="3"/>
  <c r="CC43" i="3" s="1"/>
  <c r="BR43" i="3"/>
  <c r="CD43" i="3" s="1"/>
  <c r="BS43" i="3"/>
  <c r="CE43" i="3" s="1"/>
  <c r="BT43" i="3"/>
  <c r="CF43" i="3" s="1"/>
  <c r="BU43" i="3"/>
  <c r="CG43" i="3" s="1"/>
  <c r="BV43" i="3"/>
  <c r="CH43" i="3" s="1"/>
  <c r="BW43" i="3"/>
  <c r="CI43" i="3" s="1"/>
  <c r="BX43" i="3"/>
  <c r="CJ43" i="3" s="1"/>
  <c r="BY43" i="3"/>
  <c r="CK43" i="3" s="1"/>
  <c r="BZ43" i="3"/>
  <c r="CL43" i="3" s="1"/>
  <c r="CR43" i="3"/>
  <c r="DD43" i="3" s="1"/>
  <c r="CS43" i="3"/>
  <c r="DE43" i="3" s="1"/>
  <c r="CT43" i="3"/>
  <c r="DF43" i="3" s="1"/>
  <c r="CU43" i="3"/>
  <c r="DG43" i="3" s="1"/>
  <c r="CV43" i="3"/>
  <c r="DH43" i="3" s="1"/>
  <c r="CW43" i="3"/>
  <c r="DI43" i="3" s="1"/>
  <c r="CX43" i="3"/>
  <c r="DJ43" i="3" s="1"/>
  <c r="CY43" i="3"/>
  <c r="DK43" i="3" s="1"/>
  <c r="CZ43" i="3"/>
  <c r="DL43" i="3" s="1"/>
  <c r="DA43" i="3"/>
  <c r="DM43" i="3" s="1"/>
  <c r="DB43" i="3"/>
  <c r="DN43" i="3" s="1"/>
  <c r="DT43" i="3"/>
  <c r="DU43" i="3"/>
  <c r="DV43" i="3"/>
  <c r="DW43" i="3"/>
  <c r="DX43" i="3"/>
  <c r="DY43" i="3"/>
  <c r="DZ43" i="3"/>
  <c r="EA43" i="3"/>
  <c r="EB43" i="3"/>
  <c r="EC43" i="3"/>
  <c r="BP47" i="3"/>
  <c r="CB47" i="3" s="1"/>
  <c r="BQ47" i="3"/>
  <c r="CC47" i="3" s="1"/>
  <c r="BR47" i="3"/>
  <c r="CD47" i="3" s="1"/>
  <c r="BS47" i="3"/>
  <c r="CE47" i="3" s="1"/>
  <c r="BT47" i="3"/>
  <c r="CF47" i="3" s="1"/>
  <c r="BU47" i="3"/>
  <c r="CG47" i="3" s="1"/>
  <c r="BV47" i="3"/>
  <c r="CH47" i="3" s="1"/>
  <c r="BW47" i="3"/>
  <c r="CI47" i="3" s="1"/>
  <c r="BX47" i="3"/>
  <c r="CJ47" i="3" s="1"/>
  <c r="BY47" i="3"/>
  <c r="CK47" i="3" s="1"/>
  <c r="BZ47" i="3"/>
  <c r="CL47" i="3" s="1"/>
  <c r="CR47" i="3"/>
  <c r="DD47" i="3" s="1"/>
  <c r="CS47" i="3"/>
  <c r="DE47" i="3" s="1"/>
  <c r="CT47" i="3"/>
  <c r="DF47" i="3" s="1"/>
  <c r="CU47" i="3"/>
  <c r="DG47" i="3" s="1"/>
  <c r="CV47" i="3"/>
  <c r="DH47" i="3" s="1"/>
  <c r="CW47" i="3"/>
  <c r="DI47" i="3" s="1"/>
  <c r="CX47" i="3"/>
  <c r="DJ47" i="3" s="1"/>
  <c r="CY47" i="3"/>
  <c r="DK47" i="3" s="1"/>
  <c r="CZ47" i="3"/>
  <c r="DL47" i="3" s="1"/>
  <c r="DA47" i="3"/>
  <c r="DM47" i="3" s="1"/>
  <c r="DB47" i="3"/>
  <c r="DN47" i="3" s="1"/>
  <c r="DT47" i="3"/>
  <c r="DU47" i="3"/>
  <c r="DV47" i="3"/>
  <c r="DW47" i="3"/>
  <c r="DX47" i="3"/>
  <c r="DY47" i="3"/>
  <c r="DZ47" i="3"/>
  <c r="EA47" i="3"/>
  <c r="EB47" i="3"/>
  <c r="EC47" i="3"/>
  <c r="BP48" i="3"/>
  <c r="CB48" i="3" s="1"/>
  <c r="BQ48" i="3"/>
  <c r="CC48" i="3" s="1"/>
  <c r="BR48" i="3"/>
  <c r="CD48" i="3" s="1"/>
  <c r="BS48" i="3"/>
  <c r="CE48" i="3" s="1"/>
  <c r="BT48" i="3"/>
  <c r="CF48" i="3" s="1"/>
  <c r="BU48" i="3"/>
  <c r="CG48" i="3" s="1"/>
  <c r="BV48" i="3"/>
  <c r="CH48" i="3" s="1"/>
  <c r="BW48" i="3"/>
  <c r="CI48" i="3" s="1"/>
  <c r="BX48" i="3"/>
  <c r="CJ48" i="3" s="1"/>
  <c r="BY48" i="3"/>
  <c r="CK48" i="3" s="1"/>
  <c r="BZ48" i="3"/>
  <c r="CL48" i="3" s="1"/>
  <c r="CR48" i="3"/>
  <c r="DD48" i="3" s="1"/>
  <c r="CS48" i="3"/>
  <c r="DE48" i="3" s="1"/>
  <c r="CT48" i="3"/>
  <c r="DF48" i="3" s="1"/>
  <c r="CU48" i="3"/>
  <c r="DG48" i="3" s="1"/>
  <c r="CV48" i="3"/>
  <c r="DH48" i="3" s="1"/>
  <c r="CW48" i="3"/>
  <c r="DI48" i="3" s="1"/>
  <c r="CX48" i="3"/>
  <c r="DJ48" i="3" s="1"/>
  <c r="CY48" i="3"/>
  <c r="DK48" i="3" s="1"/>
  <c r="CZ48" i="3"/>
  <c r="DL48" i="3" s="1"/>
  <c r="DA48" i="3"/>
  <c r="DM48" i="3" s="1"/>
  <c r="DB48" i="3"/>
  <c r="DN48" i="3" s="1"/>
  <c r="DT48" i="3"/>
  <c r="DU48" i="3"/>
  <c r="DV48" i="3"/>
  <c r="DW48" i="3"/>
  <c r="DX48" i="3"/>
  <c r="DY48" i="3"/>
  <c r="DZ48" i="3"/>
  <c r="EA48" i="3"/>
  <c r="EB48" i="3"/>
  <c r="EC48" i="3"/>
  <c r="BP49" i="3"/>
  <c r="CB49" i="3" s="1"/>
  <c r="BQ49" i="3"/>
  <c r="BR49" i="3"/>
  <c r="CD49" i="3" s="1"/>
  <c r="BS49" i="3"/>
  <c r="CE49" i="3" s="1"/>
  <c r="BT49" i="3"/>
  <c r="CF49" i="3" s="1"/>
  <c r="BU49" i="3"/>
  <c r="CG49" i="3" s="1"/>
  <c r="BV49" i="3"/>
  <c r="CH49" i="3" s="1"/>
  <c r="BW49" i="3"/>
  <c r="CI49" i="3" s="1"/>
  <c r="BX49" i="3"/>
  <c r="CJ49" i="3" s="1"/>
  <c r="BY49" i="3"/>
  <c r="CK49" i="3" s="1"/>
  <c r="BZ49" i="3"/>
  <c r="CL49" i="3" s="1"/>
  <c r="CR49" i="3"/>
  <c r="DD49" i="3" s="1"/>
  <c r="CS49" i="3"/>
  <c r="CT49" i="3"/>
  <c r="DF49" i="3" s="1"/>
  <c r="CU49" i="3"/>
  <c r="DG49" i="3" s="1"/>
  <c r="CV49" i="3"/>
  <c r="DH49" i="3" s="1"/>
  <c r="CW49" i="3"/>
  <c r="DI49" i="3" s="1"/>
  <c r="CX49" i="3"/>
  <c r="DJ49" i="3" s="1"/>
  <c r="CY49" i="3"/>
  <c r="DK49" i="3" s="1"/>
  <c r="CZ49" i="3"/>
  <c r="DL49" i="3" s="1"/>
  <c r="DA49" i="3"/>
  <c r="DM49" i="3" s="1"/>
  <c r="DB49" i="3"/>
  <c r="DN49" i="3" s="1"/>
  <c r="DT49" i="3"/>
  <c r="DU49" i="3"/>
  <c r="DV49" i="3"/>
  <c r="DW49" i="3"/>
  <c r="DX49" i="3"/>
  <c r="DY49" i="3"/>
  <c r="DZ49" i="3"/>
  <c r="EA49" i="3"/>
  <c r="EB49" i="3"/>
  <c r="EC49" i="3"/>
  <c r="BP50" i="3"/>
  <c r="CB50" i="3" s="1"/>
  <c r="BQ50" i="3"/>
  <c r="CC50" i="3" s="1"/>
  <c r="BR50" i="3"/>
  <c r="CD50" i="3" s="1"/>
  <c r="BS50" i="3"/>
  <c r="CE50" i="3" s="1"/>
  <c r="BT50" i="3"/>
  <c r="CF50" i="3" s="1"/>
  <c r="BU50" i="3"/>
  <c r="CG50" i="3" s="1"/>
  <c r="BV50" i="3"/>
  <c r="CH50" i="3" s="1"/>
  <c r="BW50" i="3"/>
  <c r="CI50" i="3" s="1"/>
  <c r="BX50" i="3"/>
  <c r="CJ50" i="3" s="1"/>
  <c r="BY50" i="3"/>
  <c r="CK50" i="3" s="1"/>
  <c r="BZ50" i="3"/>
  <c r="CL50" i="3" s="1"/>
  <c r="CR50" i="3"/>
  <c r="DD50" i="3" s="1"/>
  <c r="CS50" i="3"/>
  <c r="DE50" i="3" s="1"/>
  <c r="CT50" i="3"/>
  <c r="DF50" i="3" s="1"/>
  <c r="CU50" i="3"/>
  <c r="DG50" i="3" s="1"/>
  <c r="CV50" i="3"/>
  <c r="DH50" i="3" s="1"/>
  <c r="CW50" i="3"/>
  <c r="DI50" i="3" s="1"/>
  <c r="CX50" i="3"/>
  <c r="DJ50" i="3" s="1"/>
  <c r="CY50" i="3"/>
  <c r="DK50" i="3" s="1"/>
  <c r="CZ50" i="3"/>
  <c r="DL50" i="3" s="1"/>
  <c r="DA50" i="3"/>
  <c r="DM50" i="3" s="1"/>
  <c r="DB50" i="3"/>
  <c r="DN50" i="3" s="1"/>
  <c r="DT50" i="3"/>
  <c r="DU50" i="3"/>
  <c r="DV50" i="3"/>
  <c r="DW50" i="3"/>
  <c r="DX50" i="3"/>
  <c r="DY50" i="3"/>
  <c r="DZ50" i="3"/>
  <c r="EA50" i="3"/>
  <c r="EB50" i="3"/>
  <c r="EC50" i="3"/>
  <c r="BP51" i="3"/>
  <c r="CB51" i="3" s="1"/>
  <c r="BQ51" i="3"/>
  <c r="CC51" i="3" s="1"/>
  <c r="BR51" i="3"/>
  <c r="CD51" i="3" s="1"/>
  <c r="BS51" i="3"/>
  <c r="CE51" i="3" s="1"/>
  <c r="BT51" i="3"/>
  <c r="CF51" i="3" s="1"/>
  <c r="BU51" i="3"/>
  <c r="CG51" i="3" s="1"/>
  <c r="BV51" i="3"/>
  <c r="CH51" i="3" s="1"/>
  <c r="BW51" i="3"/>
  <c r="CI51" i="3" s="1"/>
  <c r="BX51" i="3"/>
  <c r="CJ51" i="3" s="1"/>
  <c r="BY51" i="3"/>
  <c r="CK51" i="3" s="1"/>
  <c r="BZ51" i="3"/>
  <c r="CL51" i="3" s="1"/>
  <c r="CR51" i="3"/>
  <c r="DD51" i="3" s="1"/>
  <c r="CS51" i="3"/>
  <c r="DE51" i="3" s="1"/>
  <c r="CT51" i="3"/>
  <c r="DF51" i="3" s="1"/>
  <c r="CU51" i="3"/>
  <c r="DG51" i="3" s="1"/>
  <c r="CV51" i="3"/>
  <c r="DH51" i="3" s="1"/>
  <c r="CW51" i="3"/>
  <c r="DI51" i="3" s="1"/>
  <c r="CX51" i="3"/>
  <c r="DJ51" i="3" s="1"/>
  <c r="CY51" i="3"/>
  <c r="DK51" i="3" s="1"/>
  <c r="CZ51" i="3"/>
  <c r="DL51" i="3" s="1"/>
  <c r="DA51" i="3"/>
  <c r="DM51" i="3" s="1"/>
  <c r="DB51" i="3"/>
  <c r="DN51" i="3" s="1"/>
  <c r="DT51" i="3"/>
  <c r="DU51" i="3"/>
  <c r="DV51" i="3"/>
  <c r="DW51" i="3"/>
  <c r="DX51" i="3"/>
  <c r="DY51" i="3"/>
  <c r="DZ51" i="3"/>
  <c r="EA51" i="3"/>
  <c r="EB51" i="3"/>
  <c r="EC51" i="3"/>
  <c r="BP52" i="3"/>
  <c r="CB52" i="3" s="1"/>
  <c r="BQ52" i="3"/>
  <c r="CC52" i="3" s="1"/>
  <c r="BR52" i="3"/>
  <c r="CD52" i="3" s="1"/>
  <c r="BS52" i="3"/>
  <c r="CE52" i="3" s="1"/>
  <c r="BT52" i="3"/>
  <c r="CF52" i="3" s="1"/>
  <c r="BU52" i="3"/>
  <c r="CG52" i="3" s="1"/>
  <c r="BV52" i="3"/>
  <c r="CH52" i="3" s="1"/>
  <c r="BW52" i="3"/>
  <c r="CI52" i="3" s="1"/>
  <c r="BX52" i="3"/>
  <c r="CJ52" i="3" s="1"/>
  <c r="BY52" i="3"/>
  <c r="CK52" i="3" s="1"/>
  <c r="BZ52" i="3"/>
  <c r="CL52" i="3" s="1"/>
  <c r="CR52" i="3"/>
  <c r="DD52" i="3" s="1"/>
  <c r="CS52" i="3"/>
  <c r="DE52" i="3" s="1"/>
  <c r="CT52" i="3"/>
  <c r="DF52" i="3" s="1"/>
  <c r="CU52" i="3"/>
  <c r="DG52" i="3" s="1"/>
  <c r="CV52" i="3"/>
  <c r="DH52" i="3" s="1"/>
  <c r="CW52" i="3"/>
  <c r="DI52" i="3" s="1"/>
  <c r="CX52" i="3"/>
  <c r="DJ52" i="3" s="1"/>
  <c r="CY52" i="3"/>
  <c r="DK52" i="3" s="1"/>
  <c r="CZ52" i="3"/>
  <c r="DL52" i="3" s="1"/>
  <c r="DA52" i="3"/>
  <c r="DM52" i="3" s="1"/>
  <c r="DB52" i="3"/>
  <c r="DN52" i="3" s="1"/>
  <c r="DT52" i="3"/>
  <c r="DU52" i="3"/>
  <c r="DV52" i="3"/>
  <c r="DW52" i="3"/>
  <c r="DX52" i="3"/>
  <c r="DY52" i="3"/>
  <c r="DZ52" i="3"/>
  <c r="EA52" i="3"/>
  <c r="EB52" i="3"/>
  <c r="EC52" i="3"/>
  <c r="BP53" i="3"/>
  <c r="CB53" i="3" s="1"/>
  <c r="BQ53" i="3"/>
  <c r="CC53" i="3" s="1"/>
  <c r="BR53" i="3"/>
  <c r="CD53" i="3" s="1"/>
  <c r="BS53" i="3"/>
  <c r="CE53" i="3" s="1"/>
  <c r="BT53" i="3"/>
  <c r="CF53" i="3" s="1"/>
  <c r="BU53" i="3"/>
  <c r="CG53" i="3" s="1"/>
  <c r="BV53" i="3"/>
  <c r="CH53" i="3" s="1"/>
  <c r="BW53" i="3"/>
  <c r="CI53" i="3" s="1"/>
  <c r="BX53" i="3"/>
  <c r="CJ53" i="3" s="1"/>
  <c r="BY53" i="3"/>
  <c r="CK53" i="3" s="1"/>
  <c r="BZ53" i="3"/>
  <c r="CL53" i="3" s="1"/>
  <c r="CR53" i="3"/>
  <c r="DD53" i="3" s="1"/>
  <c r="CS53" i="3"/>
  <c r="DE53" i="3" s="1"/>
  <c r="CT53" i="3"/>
  <c r="DF53" i="3" s="1"/>
  <c r="CU53" i="3"/>
  <c r="DG53" i="3" s="1"/>
  <c r="CV53" i="3"/>
  <c r="DH53" i="3" s="1"/>
  <c r="CW53" i="3"/>
  <c r="DI53" i="3" s="1"/>
  <c r="CX53" i="3"/>
  <c r="DJ53" i="3" s="1"/>
  <c r="CY53" i="3"/>
  <c r="DK53" i="3" s="1"/>
  <c r="CZ53" i="3"/>
  <c r="DL53" i="3" s="1"/>
  <c r="DA53" i="3"/>
  <c r="DM53" i="3" s="1"/>
  <c r="DB53" i="3"/>
  <c r="DN53" i="3" s="1"/>
  <c r="DT53" i="3"/>
  <c r="DU53" i="3"/>
  <c r="DV53" i="3"/>
  <c r="DW53" i="3"/>
  <c r="DX53" i="3"/>
  <c r="DY53" i="3"/>
  <c r="DZ53" i="3"/>
  <c r="EA53" i="3"/>
  <c r="EB53" i="3"/>
  <c r="EC53" i="3"/>
  <c r="BP54" i="3"/>
  <c r="CB54" i="3" s="1"/>
  <c r="BQ54" i="3"/>
  <c r="CC54" i="3" s="1"/>
  <c r="BR54" i="3"/>
  <c r="CD54" i="3" s="1"/>
  <c r="BS54" i="3"/>
  <c r="CE54" i="3" s="1"/>
  <c r="BT54" i="3"/>
  <c r="CF54" i="3" s="1"/>
  <c r="BU54" i="3"/>
  <c r="CG54" i="3" s="1"/>
  <c r="BV54" i="3"/>
  <c r="CH54" i="3" s="1"/>
  <c r="BW54" i="3"/>
  <c r="CI54" i="3" s="1"/>
  <c r="BX54" i="3"/>
  <c r="CJ54" i="3" s="1"/>
  <c r="BY54" i="3"/>
  <c r="CK54" i="3" s="1"/>
  <c r="BZ54" i="3"/>
  <c r="CL54" i="3" s="1"/>
  <c r="CR54" i="3"/>
  <c r="DD54" i="3" s="1"/>
  <c r="CS54" i="3"/>
  <c r="DE54" i="3" s="1"/>
  <c r="CT54" i="3"/>
  <c r="DF54" i="3" s="1"/>
  <c r="CU54" i="3"/>
  <c r="DG54" i="3" s="1"/>
  <c r="CV54" i="3"/>
  <c r="DH54" i="3" s="1"/>
  <c r="CW54" i="3"/>
  <c r="DI54" i="3" s="1"/>
  <c r="CX54" i="3"/>
  <c r="DJ54" i="3" s="1"/>
  <c r="CY54" i="3"/>
  <c r="DK54" i="3" s="1"/>
  <c r="CZ54" i="3"/>
  <c r="DL54" i="3" s="1"/>
  <c r="DA54" i="3"/>
  <c r="DM54" i="3" s="1"/>
  <c r="DB54" i="3"/>
  <c r="DN54" i="3" s="1"/>
  <c r="DT54" i="3"/>
  <c r="DU54" i="3"/>
  <c r="DV54" i="3"/>
  <c r="DW54" i="3"/>
  <c r="DX54" i="3"/>
  <c r="DY54" i="3"/>
  <c r="DZ54" i="3"/>
  <c r="EA54" i="3"/>
  <c r="EB54" i="3"/>
  <c r="EC54" i="3"/>
  <c r="BP55" i="3"/>
  <c r="CB55" i="3" s="1"/>
  <c r="BQ55" i="3"/>
  <c r="CC55" i="3" s="1"/>
  <c r="BR55" i="3"/>
  <c r="CD55" i="3" s="1"/>
  <c r="BS55" i="3"/>
  <c r="CE55" i="3" s="1"/>
  <c r="BT55" i="3"/>
  <c r="CF55" i="3" s="1"/>
  <c r="BU55" i="3"/>
  <c r="CG55" i="3" s="1"/>
  <c r="BV55" i="3"/>
  <c r="CH55" i="3" s="1"/>
  <c r="BW55" i="3"/>
  <c r="CI55" i="3" s="1"/>
  <c r="BX55" i="3"/>
  <c r="CJ55" i="3" s="1"/>
  <c r="BY55" i="3"/>
  <c r="CK55" i="3" s="1"/>
  <c r="BZ55" i="3"/>
  <c r="CL55" i="3" s="1"/>
  <c r="CR55" i="3"/>
  <c r="DD55" i="3" s="1"/>
  <c r="CS55" i="3"/>
  <c r="DE55" i="3" s="1"/>
  <c r="CT55" i="3"/>
  <c r="DF55" i="3" s="1"/>
  <c r="CU55" i="3"/>
  <c r="DG55" i="3" s="1"/>
  <c r="CV55" i="3"/>
  <c r="DH55" i="3" s="1"/>
  <c r="CW55" i="3"/>
  <c r="DI55" i="3" s="1"/>
  <c r="CX55" i="3"/>
  <c r="DJ55" i="3" s="1"/>
  <c r="CY55" i="3"/>
  <c r="DK55" i="3" s="1"/>
  <c r="CZ55" i="3"/>
  <c r="DL55" i="3" s="1"/>
  <c r="DA55" i="3"/>
  <c r="DM55" i="3" s="1"/>
  <c r="DB55" i="3"/>
  <c r="DN55" i="3" s="1"/>
  <c r="DT55" i="3"/>
  <c r="DU55" i="3"/>
  <c r="DV55" i="3"/>
  <c r="DW55" i="3"/>
  <c r="DX55" i="3"/>
  <c r="DY55" i="3"/>
  <c r="DZ55" i="3"/>
  <c r="EA55" i="3"/>
  <c r="EB55" i="3"/>
  <c r="EC55" i="3"/>
  <c r="BP56" i="3"/>
  <c r="CB56" i="3" s="1"/>
  <c r="BQ56" i="3"/>
  <c r="CC56" i="3" s="1"/>
  <c r="BR56" i="3"/>
  <c r="CD56" i="3" s="1"/>
  <c r="BS56" i="3"/>
  <c r="CE56" i="3" s="1"/>
  <c r="BT56" i="3"/>
  <c r="CF56" i="3" s="1"/>
  <c r="BU56" i="3"/>
  <c r="CG56" i="3" s="1"/>
  <c r="BV56" i="3"/>
  <c r="CH56" i="3" s="1"/>
  <c r="BW56" i="3"/>
  <c r="CI56" i="3" s="1"/>
  <c r="BX56" i="3"/>
  <c r="CJ56" i="3" s="1"/>
  <c r="BY56" i="3"/>
  <c r="CK56" i="3" s="1"/>
  <c r="BZ56" i="3"/>
  <c r="CL56" i="3" s="1"/>
  <c r="CR56" i="3"/>
  <c r="DD56" i="3" s="1"/>
  <c r="CS56" i="3"/>
  <c r="DE56" i="3" s="1"/>
  <c r="CT56" i="3"/>
  <c r="DF56" i="3" s="1"/>
  <c r="CU56" i="3"/>
  <c r="DG56" i="3" s="1"/>
  <c r="CV56" i="3"/>
  <c r="DH56" i="3" s="1"/>
  <c r="CW56" i="3"/>
  <c r="DI56" i="3" s="1"/>
  <c r="CX56" i="3"/>
  <c r="DJ56" i="3" s="1"/>
  <c r="CY56" i="3"/>
  <c r="DK56" i="3" s="1"/>
  <c r="CZ56" i="3"/>
  <c r="DL56" i="3" s="1"/>
  <c r="DA56" i="3"/>
  <c r="DM56" i="3" s="1"/>
  <c r="DB56" i="3"/>
  <c r="DN56" i="3" s="1"/>
  <c r="DT56" i="3"/>
  <c r="DU56" i="3"/>
  <c r="DV56" i="3"/>
  <c r="DW56" i="3"/>
  <c r="DX56" i="3"/>
  <c r="DY56" i="3"/>
  <c r="DZ56" i="3"/>
  <c r="EA56" i="3"/>
  <c r="EB56" i="3"/>
  <c r="EC56" i="3"/>
  <c r="BP57" i="3"/>
  <c r="CB57" i="3" s="1"/>
  <c r="BQ57" i="3"/>
  <c r="CC57" i="3" s="1"/>
  <c r="BR57" i="3"/>
  <c r="CD57" i="3" s="1"/>
  <c r="BS57" i="3"/>
  <c r="CE57" i="3" s="1"/>
  <c r="BT57" i="3"/>
  <c r="CF57" i="3" s="1"/>
  <c r="BU57" i="3"/>
  <c r="CG57" i="3" s="1"/>
  <c r="BV57" i="3"/>
  <c r="CH57" i="3" s="1"/>
  <c r="BW57" i="3"/>
  <c r="CI57" i="3" s="1"/>
  <c r="BX57" i="3"/>
  <c r="CJ57" i="3" s="1"/>
  <c r="BY57" i="3"/>
  <c r="CK57" i="3" s="1"/>
  <c r="BZ57" i="3"/>
  <c r="CL57" i="3" s="1"/>
  <c r="CR57" i="3"/>
  <c r="DD57" i="3" s="1"/>
  <c r="CS57" i="3"/>
  <c r="DE57" i="3" s="1"/>
  <c r="CT57" i="3"/>
  <c r="DF57" i="3" s="1"/>
  <c r="CU57" i="3"/>
  <c r="DG57" i="3" s="1"/>
  <c r="CV57" i="3"/>
  <c r="DH57" i="3" s="1"/>
  <c r="CW57" i="3"/>
  <c r="DI57" i="3" s="1"/>
  <c r="CX57" i="3"/>
  <c r="DJ57" i="3" s="1"/>
  <c r="CY57" i="3"/>
  <c r="DK57" i="3" s="1"/>
  <c r="CZ57" i="3"/>
  <c r="DL57" i="3" s="1"/>
  <c r="DA57" i="3"/>
  <c r="DM57" i="3" s="1"/>
  <c r="DB57" i="3"/>
  <c r="DN57" i="3" s="1"/>
  <c r="DT57" i="3"/>
  <c r="DU57" i="3"/>
  <c r="DV57" i="3"/>
  <c r="DW57" i="3"/>
  <c r="DX57" i="3"/>
  <c r="DY57" i="3"/>
  <c r="DZ57" i="3"/>
  <c r="EA57" i="3"/>
  <c r="EB57" i="3"/>
  <c r="EC57" i="3"/>
  <c r="BP58" i="3"/>
  <c r="CB58" i="3" s="1"/>
  <c r="BQ58" i="3"/>
  <c r="CC58" i="3" s="1"/>
  <c r="BR58" i="3"/>
  <c r="CD58" i="3" s="1"/>
  <c r="BS58" i="3"/>
  <c r="CE58" i="3" s="1"/>
  <c r="BT58" i="3"/>
  <c r="CF58" i="3" s="1"/>
  <c r="BU58" i="3"/>
  <c r="CG58" i="3" s="1"/>
  <c r="BV58" i="3"/>
  <c r="CH58" i="3" s="1"/>
  <c r="BW58" i="3"/>
  <c r="CI58" i="3" s="1"/>
  <c r="BX58" i="3"/>
  <c r="CJ58" i="3" s="1"/>
  <c r="BY58" i="3"/>
  <c r="CK58" i="3" s="1"/>
  <c r="BZ58" i="3"/>
  <c r="CL58" i="3" s="1"/>
  <c r="CR58" i="3"/>
  <c r="DD58" i="3" s="1"/>
  <c r="CS58" i="3"/>
  <c r="DE58" i="3" s="1"/>
  <c r="CT58" i="3"/>
  <c r="DF58" i="3" s="1"/>
  <c r="CU58" i="3"/>
  <c r="DG58" i="3" s="1"/>
  <c r="CV58" i="3"/>
  <c r="DH58" i="3" s="1"/>
  <c r="CW58" i="3"/>
  <c r="DI58" i="3" s="1"/>
  <c r="CX58" i="3"/>
  <c r="DJ58" i="3" s="1"/>
  <c r="CY58" i="3"/>
  <c r="DK58" i="3" s="1"/>
  <c r="CZ58" i="3"/>
  <c r="DL58" i="3" s="1"/>
  <c r="DA58" i="3"/>
  <c r="DM58" i="3" s="1"/>
  <c r="DB58" i="3"/>
  <c r="DN58" i="3" s="1"/>
  <c r="DT58" i="3"/>
  <c r="DU58" i="3"/>
  <c r="DV58" i="3"/>
  <c r="DW58" i="3"/>
  <c r="DX58" i="3"/>
  <c r="DY58" i="3"/>
  <c r="DZ58" i="3"/>
  <c r="EA58" i="3"/>
  <c r="EB58" i="3"/>
  <c r="EC58" i="3"/>
  <c r="BP59" i="3"/>
  <c r="CB59" i="3" s="1"/>
  <c r="BQ59" i="3"/>
  <c r="CC59" i="3" s="1"/>
  <c r="BR59" i="3"/>
  <c r="CD59" i="3" s="1"/>
  <c r="BS59" i="3"/>
  <c r="CE59" i="3" s="1"/>
  <c r="BT59" i="3"/>
  <c r="CF59" i="3" s="1"/>
  <c r="BU59" i="3"/>
  <c r="CG59" i="3" s="1"/>
  <c r="BV59" i="3"/>
  <c r="CH59" i="3" s="1"/>
  <c r="BW59" i="3"/>
  <c r="CI59" i="3" s="1"/>
  <c r="BX59" i="3"/>
  <c r="CJ59" i="3" s="1"/>
  <c r="BY59" i="3"/>
  <c r="CK59" i="3" s="1"/>
  <c r="BZ59" i="3"/>
  <c r="CL59" i="3" s="1"/>
  <c r="CR59" i="3"/>
  <c r="DD59" i="3" s="1"/>
  <c r="CS59" i="3"/>
  <c r="DE59" i="3" s="1"/>
  <c r="CT59" i="3"/>
  <c r="DF59" i="3" s="1"/>
  <c r="CU59" i="3"/>
  <c r="DG59" i="3" s="1"/>
  <c r="CV59" i="3"/>
  <c r="DH59" i="3" s="1"/>
  <c r="CW59" i="3"/>
  <c r="DI59" i="3" s="1"/>
  <c r="CX59" i="3"/>
  <c r="DJ59" i="3" s="1"/>
  <c r="CY59" i="3"/>
  <c r="DK59" i="3" s="1"/>
  <c r="CZ59" i="3"/>
  <c r="DL59" i="3" s="1"/>
  <c r="DA59" i="3"/>
  <c r="DM59" i="3" s="1"/>
  <c r="DB59" i="3"/>
  <c r="DN59" i="3" s="1"/>
  <c r="DT59" i="3"/>
  <c r="DU59" i="3"/>
  <c r="DV59" i="3"/>
  <c r="DW59" i="3"/>
  <c r="DX59" i="3"/>
  <c r="DY59" i="3"/>
  <c r="DZ59" i="3"/>
  <c r="EA59" i="3"/>
  <c r="EB59" i="3"/>
  <c r="EC59" i="3"/>
  <c r="BP60" i="3"/>
  <c r="CB60" i="3" s="1"/>
  <c r="BQ60" i="3"/>
  <c r="CC60" i="3" s="1"/>
  <c r="BR60" i="3"/>
  <c r="CD60" i="3" s="1"/>
  <c r="BS60" i="3"/>
  <c r="CE60" i="3" s="1"/>
  <c r="BT60" i="3"/>
  <c r="CF60" i="3" s="1"/>
  <c r="BU60" i="3"/>
  <c r="CG60" i="3" s="1"/>
  <c r="BV60" i="3"/>
  <c r="CH60" i="3" s="1"/>
  <c r="BW60" i="3"/>
  <c r="CI60" i="3" s="1"/>
  <c r="BX60" i="3"/>
  <c r="CJ60" i="3" s="1"/>
  <c r="BY60" i="3"/>
  <c r="CK60" i="3" s="1"/>
  <c r="BZ60" i="3"/>
  <c r="CL60" i="3" s="1"/>
  <c r="CR60" i="3"/>
  <c r="DD60" i="3" s="1"/>
  <c r="CS60" i="3"/>
  <c r="DE60" i="3" s="1"/>
  <c r="CT60" i="3"/>
  <c r="DF60" i="3" s="1"/>
  <c r="CU60" i="3"/>
  <c r="DG60" i="3" s="1"/>
  <c r="CV60" i="3"/>
  <c r="DH60" i="3" s="1"/>
  <c r="CW60" i="3"/>
  <c r="DI60" i="3" s="1"/>
  <c r="CX60" i="3"/>
  <c r="DJ60" i="3" s="1"/>
  <c r="CY60" i="3"/>
  <c r="DK60" i="3" s="1"/>
  <c r="CZ60" i="3"/>
  <c r="DL60" i="3" s="1"/>
  <c r="DA60" i="3"/>
  <c r="DM60" i="3" s="1"/>
  <c r="DB60" i="3"/>
  <c r="DN60" i="3" s="1"/>
  <c r="DT60" i="3"/>
  <c r="DU60" i="3"/>
  <c r="DV60" i="3"/>
  <c r="DW60" i="3"/>
  <c r="DX60" i="3"/>
  <c r="DY60" i="3"/>
  <c r="DZ60" i="3"/>
  <c r="EA60" i="3"/>
  <c r="EB60" i="3"/>
  <c r="EC60" i="3"/>
  <c r="BP61" i="3"/>
  <c r="CB61" i="3" s="1"/>
  <c r="BQ61" i="3"/>
  <c r="CC61" i="3" s="1"/>
  <c r="BR61" i="3"/>
  <c r="CD61" i="3" s="1"/>
  <c r="BS61" i="3"/>
  <c r="CE61" i="3" s="1"/>
  <c r="BT61" i="3"/>
  <c r="CF61" i="3" s="1"/>
  <c r="BU61" i="3"/>
  <c r="CG61" i="3" s="1"/>
  <c r="BV61" i="3"/>
  <c r="CH61" i="3" s="1"/>
  <c r="BW61" i="3"/>
  <c r="CI61" i="3" s="1"/>
  <c r="BX61" i="3"/>
  <c r="CJ61" i="3" s="1"/>
  <c r="BY61" i="3"/>
  <c r="CK61" i="3" s="1"/>
  <c r="BZ61" i="3"/>
  <c r="CL61" i="3" s="1"/>
  <c r="CR61" i="3"/>
  <c r="DD61" i="3" s="1"/>
  <c r="CS61" i="3"/>
  <c r="DE61" i="3" s="1"/>
  <c r="CT61" i="3"/>
  <c r="DF61" i="3" s="1"/>
  <c r="CU61" i="3"/>
  <c r="DG61" i="3" s="1"/>
  <c r="CV61" i="3"/>
  <c r="DH61" i="3" s="1"/>
  <c r="CW61" i="3"/>
  <c r="DI61" i="3" s="1"/>
  <c r="CX61" i="3"/>
  <c r="DJ61" i="3" s="1"/>
  <c r="CY61" i="3"/>
  <c r="DK61" i="3" s="1"/>
  <c r="CZ61" i="3"/>
  <c r="DL61" i="3" s="1"/>
  <c r="DA61" i="3"/>
  <c r="DM61" i="3" s="1"/>
  <c r="DB61" i="3"/>
  <c r="DN61" i="3" s="1"/>
  <c r="DT61" i="3"/>
  <c r="DU61" i="3"/>
  <c r="DV61" i="3"/>
  <c r="DW61" i="3"/>
  <c r="DX61" i="3"/>
  <c r="DY61" i="3"/>
  <c r="DZ61" i="3"/>
  <c r="EA61" i="3"/>
  <c r="EB61" i="3"/>
  <c r="EC61" i="3"/>
  <c r="BP62" i="3"/>
  <c r="CB62" i="3" s="1"/>
  <c r="BQ62" i="3"/>
  <c r="CC62" i="3" s="1"/>
  <c r="BR62" i="3"/>
  <c r="CD62" i="3" s="1"/>
  <c r="BS62" i="3"/>
  <c r="CE62" i="3" s="1"/>
  <c r="BT62" i="3"/>
  <c r="CF62" i="3" s="1"/>
  <c r="BU62" i="3"/>
  <c r="CG62" i="3" s="1"/>
  <c r="BV62" i="3"/>
  <c r="CH62" i="3" s="1"/>
  <c r="BW62" i="3"/>
  <c r="CI62" i="3" s="1"/>
  <c r="BX62" i="3"/>
  <c r="CJ62" i="3" s="1"/>
  <c r="BY62" i="3"/>
  <c r="CK62" i="3" s="1"/>
  <c r="BZ62" i="3"/>
  <c r="CL62" i="3" s="1"/>
  <c r="CR62" i="3"/>
  <c r="DD62" i="3" s="1"/>
  <c r="CS62" i="3"/>
  <c r="DE62" i="3" s="1"/>
  <c r="CT62" i="3"/>
  <c r="DF62" i="3" s="1"/>
  <c r="CU62" i="3"/>
  <c r="DG62" i="3" s="1"/>
  <c r="CV62" i="3"/>
  <c r="DH62" i="3" s="1"/>
  <c r="CW62" i="3"/>
  <c r="DI62" i="3" s="1"/>
  <c r="CX62" i="3"/>
  <c r="DJ62" i="3" s="1"/>
  <c r="CY62" i="3"/>
  <c r="DK62" i="3" s="1"/>
  <c r="CZ62" i="3"/>
  <c r="DL62" i="3" s="1"/>
  <c r="DA62" i="3"/>
  <c r="DM62" i="3" s="1"/>
  <c r="DB62" i="3"/>
  <c r="DN62" i="3" s="1"/>
  <c r="DT62" i="3"/>
  <c r="DU62" i="3"/>
  <c r="DV62" i="3"/>
  <c r="DW62" i="3"/>
  <c r="DX62" i="3"/>
  <c r="DY62" i="3"/>
  <c r="DZ62" i="3"/>
  <c r="EA62" i="3"/>
  <c r="EB62" i="3"/>
  <c r="EC62" i="3"/>
  <c r="BP63" i="3"/>
  <c r="CB63" i="3" s="1"/>
  <c r="BQ63" i="3"/>
  <c r="CC63" i="3" s="1"/>
  <c r="BR63" i="3"/>
  <c r="CD63" i="3" s="1"/>
  <c r="BS63" i="3"/>
  <c r="CE63" i="3" s="1"/>
  <c r="BT63" i="3"/>
  <c r="CF63" i="3" s="1"/>
  <c r="BU63" i="3"/>
  <c r="CG63" i="3" s="1"/>
  <c r="BV63" i="3"/>
  <c r="CH63" i="3" s="1"/>
  <c r="BW63" i="3"/>
  <c r="CI63" i="3" s="1"/>
  <c r="BX63" i="3"/>
  <c r="CJ63" i="3" s="1"/>
  <c r="BY63" i="3"/>
  <c r="CK63" i="3" s="1"/>
  <c r="BZ63" i="3"/>
  <c r="CL63" i="3" s="1"/>
  <c r="CR63" i="3"/>
  <c r="DD63" i="3" s="1"/>
  <c r="CS63" i="3"/>
  <c r="DE63" i="3" s="1"/>
  <c r="CT63" i="3"/>
  <c r="DF63" i="3" s="1"/>
  <c r="CU63" i="3"/>
  <c r="DG63" i="3" s="1"/>
  <c r="CV63" i="3"/>
  <c r="DH63" i="3" s="1"/>
  <c r="CW63" i="3"/>
  <c r="DI63" i="3" s="1"/>
  <c r="CX63" i="3"/>
  <c r="DJ63" i="3" s="1"/>
  <c r="CY63" i="3"/>
  <c r="DK63" i="3" s="1"/>
  <c r="CZ63" i="3"/>
  <c r="DL63" i="3" s="1"/>
  <c r="DA63" i="3"/>
  <c r="DM63" i="3" s="1"/>
  <c r="DB63" i="3"/>
  <c r="DN63" i="3" s="1"/>
  <c r="DT63" i="3"/>
  <c r="DU63" i="3"/>
  <c r="DV63" i="3"/>
  <c r="DW63" i="3"/>
  <c r="DX63" i="3"/>
  <c r="DY63" i="3"/>
  <c r="DZ63" i="3"/>
  <c r="EA63" i="3"/>
  <c r="EB63" i="3"/>
  <c r="EC63" i="3"/>
  <c r="BP64" i="3"/>
  <c r="CB64" i="3" s="1"/>
  <c r="BQ64" i="3"/>
  <c r="CC64" i="3" s="1"/>
  <c r="BR64" i="3"/>
  <c r="CD64" i="3" s="1"/>
  <c r="BS64" i="3"/>
  <c r="CE64" i="3" s="1"/>
  <c r="BT64" i="3"/>
  <c r="CF64" i="3" s="1"/>
  <c r="BU64" i="3"/>
  <c r="CG64" i="3" s="1"/>
  <c r="BV64" i="3"/>
  <c r="CH64" i="3" s="1"/>
  <c r="BW64" i="3"/>
  <c r="CI64" i="3" s="1"/>
  <c r="BX64" i="3"/>
  <c r="CJ64" i="3" s="1"/>
  <c r="BY64" i="3"/>
  <c r="CK64" i="3" s="1"/>
  <c r="BZ64" i="3"/>
  <c r="CL64" i="3" s="1"/>
  <c r="CR64" i="3"/>
  <c r="DD64" i="3" s="1"/>
  <c r="CS64" i="3"/>
  <c r="DE64" i="3" s="1"/>
  <c r="CT64" i="3"/>
  <c r="DF64" i="3" s="1"/>
  <c r="CU64" i="3"/>
  <c r="DG64" i="3" s="1"/>
  <c r="CV64" i="3"/>
  <c r="DH64" i="3" s="1"/>
  <c r="CW64" i="3"/>
  <c r="DI64" i="3" s="1"/>
  <c r="CX64" i="3"/>
  <c r="DJ64" i="3" s="1"/>
  <c r="CY64" i="3"/>
  <c r="DK64" i="3" s="1"/>
  <c r="CZ64" i="3"/>
  <c r="DL64" i="3" s="1"/>
  <c r="DA64" i="3"/>
  <c r="DM64" i="3" s="1"/>
  <c r="DB64" i="3"/>
  <c r="DN64" i="3" s="1"/>
  <c r="DT64" i="3"/>
  <c r="DU64" i="3"/>
  <c r="DV64" i="3"/>
  <c r="DW64" i="3"/>
  <c r="DX64" i="3"/>
  <c r="DY64" i="3"/>
  <c r="DZ64" i="3"/>
  <c r="EA64" i="3"/>
  <c r="EB64" i="3"/>
  <c r="EC64" i="3"/>
  <c r="BP65" i="3"/>
  <c r="CB65" i="3" s="1"/>
  <c r="BQ65" i="3"/>
  <c r="CC65" i="3" s="1"/>
  <c r="BR65" i="3"/>
  <c r="CD65" i="3" s="1"/>
  <c r="BS65" i="3"/>
  <c r="CE65" i="3" s="1"/>
  <c r="BT65" i="3"/>
  <c r="CF65" i="3" s="1"/>
  <c r="BU65" i="3"/>
  <c r="CG65" i="3" s="1"/>
  <c r="BV65" i="3"/>
  <c r="CH65" i="3" s="1"/>
  <c r="BW65" i="3"/>
  <c r="CI65" i="3" s="1"/>
  <c r="BX65" i="3"/>
  <c r="CJ65" i="3" s="1"/>
  <c r="BY65" i="3"/>
  <c r="CK65" i="3" s="1"/>
  <c r="BZ65" i="3"/>
  <c r="CL65" i="3" s="1"/>
  <c r="CR65" i="3"/>
  <c r="DD65" i="3" s="1"/>
  <c r="CS65" i="3"/>
  <c r="DE65" i="3" s="1"/>
  <c r="CT65" i="3"/>
  <c r="DF65" i="3" s="1"/>
  <c r="CU65" i="3"/>
  <c r="DG65" i="3" s="1"/>
  <c r="CV65" i="3"/>
  <c r="DH65" i="3" s="1"/>
  <c r="CW65" i="3"/>
  <c r="DI65" i="3" s="1"/>
  <c r="CX65" i="3"/>
  <c r="DJ65" i="3" s="1"/>
  <c r="CY65" i="3"/>
  <c r="DK65" i="3" s="1"/>
  <c r="CZ65" i="3"/>
  <c r="DL65" i="3" s="1"/>
  <c r="DA65" i="3"/>
  <c r="DM65" i="3" s="1"/>
  <c r="DB65" i="3"/>
  <c r="DN65" i="3" s="1"/>
  <c r="DT65" i="3"/>
  <c r="DU65" i="3"/>
  <c r="DV65" i="3"/>
  <c r="DW65" i="3"/>
  <c r="DX65" i="3"/>
  <c r="DY65" i="3"/>
  <c r="DZ65" i="3"/>
  <c r="EA65" i="3"/>
  <c r="EB65" i="3"/>
  <c r="EC65" i="3"/>
  <c r="BP66" i="3"/>
  <c r="CB66" i="3" s="1"/>
  <c r="BQ66" i="3"/>
  <c r="CC66" i="3" s="1"/>
  <c r="BR66" i="3"/>
  <c r="CD66" i="3" s="1"/>
  <c r="BS66" i="3"/>
  <c r="CE66" i="3" s="1"/>
  <c r="BT66" i="3"/>
  <c r="CF66" i="3" s="1"/>
  <c r="BU66" i="3"/>
  <c r="CG66" i="3" s="1"/>
  <c r="BV66" i="3"/>
  <c r="CH66" i="3" s="1"/>
  <c r="BW66" i="3"/>
  <c r="CI66" i="3" s="1"/>
  <c r="BX66" i="3"/>
  <c r="CJ66" i="3" s="1"/>
  <c r="BY66" i="3"/>
  <c r="CK66" i="3" s="1"/>
  <c r="BZ66" i="3"/>
  <c r="CL66" i="3" s="1"/>
  <c r="CR66" i="3"/>
  <c r="DD66" i="3" s="1"/>
  <c r="CS66" i="3"/>
  <c r="DE66" i="3" s="1"/>
  <c r="CT66" i="3"/>
  <c r="DF66" i="3" s="1"/>
  <c r="CU66" i="3"/>
  <c r="DG66" i="3" s="1"/>
  <c r="CV66" i="3"/>
  <c r="DH66" i="3" s="1"/>
  <c r="CW66" i="3"/>
  <c r="DI66" i="3" s="1"/>
  <c r="CX66" i="3"/>
  <c r="DJ66" i="3" s="1"/>
  <c r="CY66" i="3"/>
  <c r="DK66" i="3" s="1"/>
  <c r="CZ66" i="3"/>
  <c r="DL66" i="3" s="1"/>
  <c r="DA66" i="3"/>
  <c r="DM66" i="3" s="1"/>
  <c r="DB66" i="3"/>
  <c r="DN66" i="3" s="1"/>
  <c r="DT66" i="3"/>
  <c r="DU66" i="3"/>
  <c r="DV66" i="3"/>
  <c r="DW66" i="3"/>
  <c r="DX66" i="3"/>
  <c r="DY66" i="3"/>
  <c r="DZ66" i="3"/>
  <c r="EA66" i="3"/>
  <c r="EB66" i="3"/>
  <c r="EC66" i="3"/>
  <c r="BP67" i="3"/>
  <c r="CB67" i="3" s="1"/>
  <c r="BQ67" i="3"/>
  <c r="CC67" i="3" s="1"/>
  <c r="BR67" i="3"/>
  <c r="CD67" i="3" s="1"/>
  <c r="BS67" i="3"/>
  <c r="CE67" i="3" s="1"/>
  <c r="BT67" i="3"/>
  <c r="CF67" i="3" s="1"/>
  <c r="BU67" i="3"/>
  <c r="CG67" i="3" s="1"/>
  <c r="BV67" i="3"/>
  <c r="CH67" i="3" s="1"/>
  <c r="BW67" i="3"/>
  <c r="CI67" i="3" s="1"/>
  <c r="BX67" i="3"/>
  <c r="CJ67" i="3" s="1"/>
  <c r="BY67" i="3"/>
  <c r="CK67" i="3" s="1"/>
  <c r="BZ67" i="3"/>
  <c r="CL67" i="3" s="1"/>
  <c r="CR67" i="3"/>
  <c r="DD67" i="3" s="1"/>
  <c r="CS67" i="3"/>
  <c r="DE67" i="3" s="1"/>
  <c r="CT67" i="3"/>
  <c r="DF67" i="3" s="1"/>
  <c r="CU67" i="3"/>
  <c r="DG67" i="3" s="1"/>
  <c r="CV67" i="3"/>
  <c r="DH67" i="3" s="1"/>
  <c r="CW67" i="3"/>
  <c r="DI67" i="3" s="1"/>
  <c r="CX67" i="3"/>
  <c r="DJ67" i="3" s="1"/>
  <c r="CY67" i="3"/>
  <c r="DK67" i="3" s="1"/>
  <c r="CZ67" i="3"/>
  <c r="DL67" i="3" s="1"/>
  <c r="DA67" i="3"/>
  <c r="DM67" i="3" s="1"/>
  <c r="DB67" i="3"/>
  <c r="DN67" i="3" s="1"/>
  <c r="DT67" i="3"/>
  <c r="DU67" i="3"/>
  <c r="DV67" i="3"/>
  <c r="DW67" i="3"/>
  <c r="DX67" i="3"/>
  <c r="DY67" i="3"/>
  <c r="DZ67" i="3"/>
  <c r="EA67" i="3"/>
  <c r="EB67" i="3"/>
  <c r="EC67" i="3"/>
  <c r="BP68" i="3"/>
  <c r="CB68" i="3" s="1"/>
  <c r="BQ68" i="3"/>
  <c r="CC68" i="3" s="1"/>
  <c r="BR68" i="3"/>
  <c r="CD68" i="3" s="1"/>
  <c r="BS68" i="3"/>
  <c r="CE68" i="3" s="1"/>
  <c r="BT68" i="3"/>
  <c r="CF68" i="3" s="1"/>
  <c r="BU68" i="3"/>
  <c r="CG68" i="3" s="1"/>
  <c r="BV68" i="3"/>
  <c r="CH68" i="3" s="1"/>
  <c r="BW68" i="3"/>
  <c r="CI68" i="3" s="1"/>
  <c r="BX68" i="3"/>
  <c r="CJ68" i="3" s="1"/>
  <c r="BY68" i="3"/>
  <c r="CK68" i="3" s="1"/>
  <c r="BZ68" i="3"/>
  <c r="CL68" i="3" s="1"/>
  <c r="CR68" i="3"/>
  <c r="DD68" i="3" s="1"/>
  <c r="CS68" i="3"/>
  <c r="DE68" i="3" s="1"/>
  <c r="CT68" i="3"/>
  <c r="DF68" i="3" s="1"/>
  <c r="CU68" i="3"/>
  <c r="DG68" i="3" s="1"/>
  <c r="CV68" i="3"/>
  <c r="DH68" i="3" s="1"/>
  <c r="CW68" i="3"/>
  <c r="DI68" i="3" s="1"/>
  <c r="CX68" i="3"/>
  <c r="DJ68" i="3" s="1"/>
  <c r="CY68" i="3"/>
  <c r="DK68" i="3" s="1"/>
  <c r="CZ68" i="3"/>
  <c r="DL68" i="3" s="1"/>
  <c r="DA68" i="3"/>
  <c r="DM68" i="3" s="1"/>
  <c r="DB68" i="3"/>
  <c r="DN68" i="3" s="1"/>
  <c r="DT68" i="3"/>
  <c r="DU68" i="3"/>
  <c r="DV68" i="3"/>
  <c r="DW68" i="3"/>
  <c r="DX68" i="3"/>
  <c r="DY68" i="3"/>
  <c r="DZ68" i="3"/>
  <c r="EA68" i="3"/>
  <c r="EB68" i="3"/>
  <c r="EC68" i="3"/>
  <c r="BP69" i="3"/>
  <c r="CB69" i="3" s="1"/>
  <c r="BQ69" i="3"/>
  <c r="CC69" i="3" s="1"/>
  <c r="BR69" i="3"/>
  <c r="CD69" i="3" s="1"/>
  <c r="BS69" i="3"/>
  <c r="CE69" i="3" s="1"/>
  <c r="BT69" i="3"/>
  <c r="CF69" i="3" s="1"/>
  <c r="BU69" i="3"/>
  <c r="CG69" i="3" s="1"/>
  <c r="BV69" i="3"/>
  <c r="CH69" i="3" s="1"/>
  <c r="BW69" i="3"/>
  <c r="CI69" i="3" s="1"/>
  <c r="BX69" i="3"/>
  <c r="CJ69" i="3" s="1"/>
  <c r="BY69" i="3"/>
  <c r="CK69" i="3" s="1"/>
  <c r="BZ69" i="3"/>
  <c r="CL69" i="3" s="1"/>
  <c r="CR69" i="3"/>
  <c r="DD69" i="3" s="1"/>
  <c r="CS69" i="3"/>
  <c r="DE69" i="3" s="1"/>
  <c r="CT69" i="3"/>
  <c r="DF69" i="3" s="1"/>
  <c r="CU69" i="3"/>
  <c r="DG69" i="3" s="1"/>
  <c r="CV69" i="3"/>
  <c r="DH69" i="3" s="1"/>
  <c r="CW69" i="3"/>
  <c r="DI69" i="3" s="1"/>
  <c r="CX69" i="3"/>
  <c r="DJ69" i="3" s="1"/>
  <c r="CY69" i="3"/>
  <c r="DK69" i="3" s="1"/>
  <c r="CZ69" i="3"/>
  <c r="DL69" i="3" s="1"/>
  <c r="DA69" i="3"/>
  <c r="DM69" i="3" s="1"/>
  <c r="DB69" i="3"/>
  <c r="DN69" i="3" s="1"/>
  <c r="DT69" i="3"/>
  <c r="DU69" i="3"/>
  <c r="DV69" i="3"/>
  <c r="DW69" i="3"/>
  <c r="DX69" i="3"/>
  <c r="DY69" i="3"/>
  <c r="DZ69" i="3"/>
  <c r="EA69" i="3"/>
  <c r="EB69" i="3"/>
  <c r="EC69" i="3"/>
  <c r="BP70" i="3"/>
  <c r="CB70" i="3" s="1"/>
  <c r="BQ70" i="3"/>
  <c r="CC70" i="3" s="1"/>
  <c r="BR70" i="3"/>
  <c r="CD70" i="3" s="1"/>
  <c r="BS70" i="3"/>
  <c r="CE70" i="3" s="1"/>
  <c r="BT70" i="3"/>
  <c r="CF70" i="3" s="1"/>
  <c r="BU70" i="3"/>
  <c r="CG70" i="3" s="1"/>
  <c r="BV70" i="3"/>
  <c r="CH70" i="3" s="1"/>
  <c r="BW70" i="3"/>
  <c r="CI70" i="3" s="1"/>
  <c r="BX70" i="3"/>
  <c r="CJ70" i="3" s="1"/>
  <c r="BY70" i="3"/>
  <c r="CK70" i="3" s="1"/>
  <c r="BZ70" i="3"/>
  <c r="CL70" i="3" s="1"/>
  <c r="CR70" i="3"/>
  <c r="DD70" i="3" s="1"/>
  <c r="CS70" i="3"/>
  <c r="DE70" i="3" s="1"/>
  <c r="CT70" i="3"/>
  <c r="DF70" i="3" s="1"/>
  <c r="CU70" i="3"/>
  <c r="DG70" i="3" s="1"/>
  <c r="CV70" i="3"/>
  <c r="DH70" i="3" s="1"/>
  <c r="CW70" i="3"/>
  <c r="DI70" i="3" s="1"/>
  <c r="CX70" i="3"/>
  <c r="DJ70" i="3" s="1"/>
  <c r="CY70" i="3"/>
  <c r="DK70" i="3" s="1"/>
  <c r="CZ70" i="3"/>
  <c r="DL70" i="3" s="1"/>
  <c r="DA70" i="3"/>
  <c r="DM70" i="3" s="1"/>
  <c r="DB70" i="3"/>
  <c r="DN70" i="3" s="1"/>
  <c r="DT70" i="3"/>
  <c r="DU70" i="3"/>
  <c r="DV70" i="3"/>
  <c r="DW70" i="3"/>
  <c r="DX70" i="3"/>
  <c r="DY70" i="3"/>
  <c r="DZ70" i="3"/>
  <c r="EA70" i="3"/>
  <c r="EB70" i="3"/>
  <c r="EC70" i="3"/>
  <c r="BP71" i="3"/>
  <c r="CB71" i="3" s="1"/>
  <c r="BQ71" i="3"/>
  <c r="CC71" i="3" s="1"/>
  <c r="BR71" i="3"/>
  <c r="CD71" i="3" s="1"/>
  <c r="BS71" i="3"/>
  <c r="CE71" i="3" s="1"/>
  <c r="BT71" i="3"/>
  <c r="CF71" i="3" s="1"/>
  <c r="BU71" i="3"/>
  <c r="CG71" i="3" s="1"/>
  <c r="BV71" i="3"/>
  <c r="CH71" i="3" s="1"/>
  <c r="BW71" i="3"/>
  <c r="CI71" i="3" s="1"/>
  <c r="BX71" i="3"/>
  <c r="CJ71" i="3" s="1"/>
  <c r="BY71" i="3"/>
  <c r="CK71" i="3" s="1"/>
  <c r="BZ71" i="3"/>
  <c r="CL71" i="3" s="1"/>
  <c r="CR71" i="3"/>
  <c r="DD71" i="3" s="1"/>
  <c r="CS71" i="3"/>
  <c r="DE71" i="3" s="1"/>
  <c r="CT71" i="3"/>
  <c r="DF71" i="3" s="1"/>
  <c r="CU71" i="3"/>
  <c r="DG71" i="3" s="1"/>
  <c r="CV71" i="3"/>
  <c r="DH71" i="3" s="1"/>
  <c r="CW71" i="3"/>
  <c r="DI71" i="3" s="1"/>
  <c r="CX71" i="3"/>
  <c r="DJ71" i="3" s="1"/>
  <c r="CY71" i="3"/>
  <c r="DK71" i="3" s="1"/>
  <c r="CZ71" i="3"/>
  <c r="DL71" i="3" s="1"/>
  <c r="DA71" i="3"/>
  <c r="DM71" i="3" s="1"/>
  <c r="DB71" i="3"/>
  <c r="DN71" i="3" s="1"/>
  <c r="DT71" i="3"/>
  <c r="DU71" i="3"/>
  <c r="DV71" i="3"/>
  <c r="DW71" i="3"/>
  <c r="DX71" i="3"/>
  <c r="DY71" i="3"/>
  <c r="DZ71" i="3"/>
  <c r="EA71" i="3"/>
  <c r="EB71" i="3"/>
  <c r="EC71" i="3"/>
  <c r="BP72" i="3"/>
  <c r="CB72" i="3" s="1"/>
  <c r="BQ72" i="3"/>
  <c r="CC72" i="3" s="1"/>
  <c r="BR72" i="3"/>
  <c r="CD72" i="3" s="1"/>
  <c r="BS72" i="3"/>
  <c r="CE72" i="3" s="1"/>
  <c r="BT72" i="3"/>
  <c r="CF72" i="3" s="1"/>
  <c r="BU72" i="3"/>
  <c r="CG72" i="3" s="1"/>
  <c r="BV72" i="3"/>
  <c r="CH72" i="3" s="1"/>
  <c r="BW72" i="3"/>
  <c r="CI72" i="3" s="1"/>
  <c r="BX72" i="3"/>
  <c r="CJ72" i="3" s="1"/>
  <c r="BY72" i="3"/>
  <c r="CK72" i="3" s="1"/>
  <c r="BZ72" i="3"/>
  <c r="CL72" i="3" s="1"/>
  <c r="CR72" i="3"/>
  <c r="DD72" i="3" s="1"/>
  <c r="CS72" i="3"/>
  <c r="DE72" i="3" s="1"/>
  <c r="CT72" i="3"/>
  <c r="DF72" i="3" s="1"/>
  <c r="CU72" i="3"/>
  <c r="DG72" i="3" s="1"/>
  <c r="CV72" i="3"/>
  <c r="DH72" i="3" s="1"/>
  <c r="CW72" i="3"/>
  <c r="DI72" i="3" s="1"/>
  <c r="CX72" i="3"/>
  <c r="DJ72" i="3" s="1"/>
  <c r="CY72" i="3"/>
  <c r="DK72" i="3" s="1"/>
  <c r="CZ72" i="3"/>
  <c r="DL72" i="3" s="1"/>
  <c r="DA72" i="3"/>
  <c r="DM72" i="3" s="1"/>
  <c r="DB72" i="3"/>
  <c r="DN72" i="3" s="1"/>
  <c r="DT72" i="3"/>
  <c r="DU72" i="3"/>
  <c r="DV72" i="3"/>
  <c r="DW72" i="3"/>
  <c r="DX72" i="3"/>
  <c r="DY72" i="3"/>
  <c r="DZ72" i="3"/>
  <c r="EA72" i="3"/>
  <c r="EB72" i="3"/>
  <c r="EC72" i="3"/>
  <c r="BP73" i="3"/>
  <c r="CB73" i="3" s="1"/>
  <c r="BQ73" i="3"/>
  <c r="CC73" i="3" s="1"/>
  <c r="BR73" i="3"/>
  <c r="CD73" i="3" s="1"/>
  <c r="BS73" i="3"/>
  <c r="CE73" i="3" s="1"/>
  <c r="BT73" i="3"/>
  <c r="CF73" i="3" s="1"/>
  <c r="BU73" i="3"/>
  <c r="CG73" i="3" s="1"/>
  <c r="BV73" i="3"/>
  <c r="CH73" i="3" s="1"/>
  <c r="BW73" i="3"/>
  <c r="CI73" i="3" s="1"/>
  <c r="BX73" i="3"/>
  <c r="CJ73" i="3" s="1"/>
  <c r="BY73" i="3"/>
  <c r="CK73" i="3" s="1"/>
  <c r="BZ73" i="3"/>
  <c r="CL73" i="3" s="1"/>
  <c r="CR73" i="3"/>
  <c r="DD73" i="3" s="1"/>
  <c r="CS73" i="3"/>
  <c r="DE73" i="3" s="1"/>
  <c r="CT73" i="3"/>
  <c r="DF73" i="3" s="1"/>
  <c r="CU73" i="3"/>
  <c r="DG73" i="3" s="1"/>
  <c r="CV73" i="3"/>
  <c r="DH73" i="3" s="1"/>
  <c r="CW73" i="3"/>
  <c r="DI73" i="3" s="1"/>
  <c r="CX73" i="3"/>
  <c r="DJ73" i="3" s="1"/>
  <c r="CY73" i="3"/>
  <c r="DK73" i="3" s="1"/>
  <c r="CZ73" i="3"/>
  <c r="DL73" i="3" s="1"/>
  <c r="DA73" i="3"/>
  <c r="DM73" i="3" s="1"/>
  <c r="DB73" i="3"/>
  <c r="DN73" i="3" s="1"/>
  <c r="DT73" i="3"/>
  <c r="DU73" i="3"/>
  <c r="DV73" i="3"/>
  <c r="DW73" i="3"/>
  <c r="DX73" i="3"/>
  <c r="DY73" i="3"/>
  <c r="DZ73" i="3"/>
  <c r="EA73" i="3"/>
  <c r="EB73" i="3"/>
  <c r="EC73" i="3"/>
  <c r="BP74" i="3"/>
  <c r="CB74" i="3" s="1"/>
  <c r="BQ74" i="3"/>
  <c r="CC74" i="3" s="1"/>
  <c r="BR74" i="3"/>
  <c r="CD74" i="3" s="1"/>
  <c r="BS74" i="3"/>
  <c r="CE74" i="3" s="1"/>
  <c r="BT74" i="3"/>
  <c r="CF74" i="3" s="1"/>
  <c r="BU74" i="3"/>
  <c r="CG74" i="3" s="1"/>
  <c r="BV74" i="3"/>
  <c r="CH74" i="3" s="1"/>
  <c r="BW74" i="3"/>
  <c r="CI74" i="3" s="1"/>
  <c r="BX74" i="3"/>
  <c r="CJ74" i="3" s="1"/>
  <c r="BY74" i="3"/>
  <c r="CK74" i="3" s="1"/>
  <c r="BZ74" i="3"/>
  <c r="CL74" i="3" s="1"/>
  <c r="CR74" i="3"/>
  <c r="DD74" i="3" s="1"/>
  <c r="CS74" i="3"/>
  <c r="DE74" i="3" s="1"/>
  <c r="CT74" i="3"/>
  <c r="DF74" i="3" s="1"/>
  <c r="CU74" i="3"/>
  <c r="DG74" i="3" s="1"/>
  <c r="CV74" i="3"/>
  <c r="DH74" i="3" s="1"/>
  <c r="CW74" i="3"/>
  <c r="DI74" i="3" s="1"/>
  <c r="CX74" i="3"/>
  <c r="DJ74" i="3" s="1"/>
  <c r="CY74" i="3"/>
  <c r="DK74" i="3" s="1"/>
  <c r="CZ74" i="3"/>
  <c r="DL74" i="3" s="1"/>
  <c r="DA74" i="3"/>
  <c r="DM74" i="3" s="1"/>
  <c r="DB74" i="3"/>
  <c r="DN74" i="3" s="1"/>
  <c r="DT74" i="3"/>
  <c r="DU74" i="3"/>
  <c r="DV74" i="3"/>
  <c r="DW74" i="3"/>
  <c r="DX74" i="3"/>
  <c r="DY74" i="3"/>
  <c r="DZ74" i="3"/>
  <c r="EA74" i="3"/>
  <c r="EB74" i="3"/>
  <c r="EC74" i="3"/>
  <c r="BP75" i="3"/>
  <c r="CB75" i="3" s="1"/>
  <c r="BQ75" i="3"/>
  <c r="CC75" i="3" s="1"/>
  <c r="BR75" i="3"/>
  <c r="CD75" i="3" s="1"/>
  <c r="BS75" i="3"/>
  <c r="CE75" i="3" s="1"/>
  <c r="BT75" i="3"/>
  <c r="CF75" i="3" s="1"/>
  <c r="BU75" i="3"/>
  <c r="CG75" i="3" s="1"/>
  <c r="BV75" i="3"/>
  <c r="CH75" i="3" s="1"/>
  <c r="BW75" i="3"/>
  <c r="CI75" i="3" s="1"/>
  <c r="BX75" i="3"/>
  <c r="CJ75" i="3" s="1"/>
  <c r="BY75" i="3"/>
  <c r="CK75" i="3" s="1"/>
  <c r="BZ75" i="3"/>
  <c r="CL75" i="3" s="1"/>
  <c r="CR75" i="3"/>
  <c r="DD75" i="3" s="1"/>
  <c r="CS75" i="3"/>
  <c r="DE75" i="3" s="1"/>
  <c r="CT75" i="3"/>
  <c r="DF75" i="3" s="1"/>
  <c r="CU75" i="3"/>
  <c r="DG75" i="3" s="1"/>
  <c r="CV75" i="3"/>
  <c r="DH75" i="3" s="1"/>
  <c r="CW75" i="3"/>
  <c r="DI75" i="3" s="1"/>
  <c r="CX75" i="3"/>
  <c r="DJ75" i="3" s="1"/>
  <c r="CY75" i="3"/>
  <c r="DK75" i="3" s="1"/>
  <c r="CZ75" i="3"/>
  <c r="DL75" i="3" s="1"/>
  <c r="DA75" i="3"/>
  <c r="DM75" i="3" s="1"/>
  <c r="DB75" i="3"/>
  <c r="DN75" i="3" s="1"/>
  <c r="DT75" i="3"/>
  <c r="DU75" i="3"/>
  <c r="DV75" i="3"/>
  <c r="DW75" i="3"/>
  <c r="DX75" i="3"/>
  <c r="DY75" i="3"/>
  <c r="DZ75" i="3"/>
  <c r="EA75" i="3"/>
  <c r="EB75" i="3"/>
  <c r="EC75" i="3"/>
  <c r="BP76" i="3"/>
  <c r="CB76" i="3" s="1"/>
  <c r="BQ76" i="3"/>
  <c r="CC76" i="3" s="1"/>
  <c r="BR76" i="3"/>
  <c r="CD76" i="3" s="1"/>
  <c r="BS76" i="3"/>
  <c r="CE76" i="3" s="1"/>
  <c r="BT76" i="3"/>
  <c r="CF76" i="3" s="1"/>
  <c r="BU76" i="3"/>
  <c r="CG76" i="3" s="1"/>
  <c r="BV76" i="3"/>
  <c r="CH76" i="3" s="1"/>
  <c r="BW76" i="3"/>
  <c r="CI76" i="3" s="1"/>
  <c r="BX76" i="3"/>
  <c r="CJ76" i="3" s="1"/>
  <c r="BY76" i="3"/>
  <c r="CK76" i="3" s="1"/>
  <c r="BZ76" i="3"/>
  <c r="CL76" i="3" s="1"/>
  <c r="CR76" i="3"/>
  <c r="DD76" i="3" s="1"/>
  <c r="CS76" i="3"/>
  <c r="DE76" i="3" s="1"/>
  <c r="CT76" i="3"/>
  <c r="DF76" i="3" s="1"/>
  <c r="CU76" i="3"/>
  <c r="DG76" i="3" s="1"/>
  <c r="CV76" i="3"/>
  <c r="DH76" i="3" s="1"/>
  <c r="CW76" i="3"/>
  <c r="DI76" i="3" s="1"/>
  <c r="CX76" i="3"/>
  <c r="DJ76" i="3" s="1"/>
  <c r="CY76" i="3"/>
  <c r="DK76" i="3" s="1"/>
  <c r="CZ76" i="3"/>
  <c r="DL76" i="3" s="1"/>
  <c r="DA76" i="3"/>
  <c r="DM76" i="3" s="1"/>
  <c r="DB76" i="3"/>
  <c r="DN76" i="3" s="1"/>
  <c r="DT76" i="3"/>
  <c r="DU76" i="3"/>
  <c r="DV76" i="3"/>
  <c r="DW76" i="3"/>
  <c r="DX76" i="3"/>
  <c r="DY76" i="3"/>
  <c r="DZ76" i="3"/>
  <c r="EA76" i="3"/>
  <c r="EB76" i="3"/>
  <c r="EC76" i="3"/>
  <c r="BP77" i="3"/>
  <c r="CB77" i="3" s="1"/>
  <c r="BQ77" i="3"/>
  <c r="CC77" i="3" s="1"/>
  <c r="BR77" i="3"/>
  <c r="CD77" i="3" s="1"/>
  <c r="BS77" i="3"/>
  <c r="CE77" i="3" s="1"/>
  <c r="BT77" i="3"/>
  <c r="CF77" i="3" s="1"/>
  <c r="BU77" i="3"/>
  <c r="CG77" i="3" s="1"/>
  <c r="BV77" i="3"/>
  <c r="CH77" i="3" s="1"/>
  <c r="BW77" i="3"/>
  <c r="CI77" i="3" s="1"/>
  <c r="BX77" i="3"/>
  <c r="CJ77" i="3" s="1"/>
  <c r="BY77" i="3"/>
  <c r="CK77" i="3" s="1"/>
  <c r="BZ77" i="3"/>
  <c r="CL77" i="3" s="1"/>
  <c r="CR77" i="3"/>
  <c r="DD77" i="3" s="1"/>
  <c r="CS77" i="3"/>
  <c r="DE77" i="3" s="1"/>
  <c r="CT77" i="3"/>
  <c r="DF77" i="3" s="1"/>
  <c r="CU77" i="3"/>
  <c r="DG77" i="3" s="1"/>
  <c r="CV77" i="3"/>
  <c r="DH77" i="3" s="1"/>
  <c r="CW77" i="3"/>
  <c r="DI77" i="3" s="1"/>
  <c r="CX77" i="3"/>
  <c r="DJ77" i="3" s="1"/>
  <c r="CY77" i="3"/>
  <c r="DK77" i="3" s="1"/>
  <c r="CZ77" i="3"/>
  <c r="DL77" i="3" s="1"/>
  <c r="DA77" i="3"/>
  <c r="DM77" i="3" s="1"/>
  <c r="DB77" i="3"/>
  <c r="DN77" i="3" s="1"/>
  <c r="DT77" i="3"/>
  <c r="DU77" i="3"/>
  <c r="DV77" i="3"/>
  <c r="DW77" i="3"/>
  <c r="DX77" i="3"/>
  <c r="DY77" i="3"/>
  <c r="DZ77" i="3"/>
  <c r="EA77" i="3"/>
  <c r="EB77" i="3"/>
  <c r="EC77" i="3"/>
  <c r="BP78" i="3"/>
  <c r="CB78" i="3" s="1"/>
  <c r="BQ78" i="3"/>
  <c r="CC78" i="3" s="1"/>
  <c r="BR78" i="3"/>
  <c r="CD78" i="3" s="1"/>
  <c r="BS78" i="3"/>
  <c r="CE78" i="3" s="1"/>
  <c r="BT78" i="3"/>
  <c r="CF78" i="3" s="1"/>
  <c r="BU78" i="3"/>
  <c r="CG78" i="3" s="1"/>
  <c r="BV78" i="3"/>
  <c r="CH78" i="3" s="1"/>
  <c r="BW78" i="3"/>
  <c r="CI78" i="3" s="1"/>
  <c r="BX78" i="3"/>
  <c r="CJ78" i="3" s="1"/>
  <c r="BY78" i="3"/>
  <c r="CK78" i="3" s="1"/>
  <c r="BZ78" i="3"/>
  <c r="CL78" i="3" s="1"/>
  <c r="CR78" i="3"/>
  <c r="DD78" i="3" s="1"/>
  <c r="CS78" i="3"/>
  <c r="DE78" i="3" s="1"/>
  <c r="CT78" i="3"/>
  <c r="DF78" i="3" s="1"/>
  <c r="CU78" i="3"/>
  <c r="DG78" i="3" s="1"/>
  <c r="CV78" i="3"/>
  <c r="DH78" i="3" s="1"/>
  <c r="CW78" i="3"/>
  <c r="DI78" i="3" s="1"/>
  <c r="CX78" i="3"/>
  <c r="DJ78" i="3" s="1"/>
  <c r="CY78" i="3"/>
  <c r="DK78" i="3" s="1"/>
  <c r="CZ78" i="3"/>
  <c r="DL78" i="3" s="1"/>
  <c r="DA78" i="3"/>
  <c r="DM78" i="3" s="1"/>
  <c r="DB78" i="3"/>
  <c r="DN78" i="3" s="1"/>
  <c r="DT78" i="3"/>
  <c r="DU78" i="3"/>
  <c r="DV78" i="3"/>
  <c r="DW78" i="3"/>
  <c r="DX78" i="3"/>
  <c r="DY78" i="3"/>
  <c r="DZ78" i="3"/>
  <c r="EA78" i="3"/>
  <c r="EB78" i="3"/>
  <c r="EC78" i="3"/>
  <c r="BP79" i="3"/>
  <c r="CB79" i="3" s="1"/>
  <c r="BQ79" i="3"/>
  <c r="CC79" i="3" s="1"/>
  <c r="BR79" i="3"/>
  <c r="CD79" i="3" s="1"/>
  <c r="BS79" i="3"/>
  <c r="CE79" i="3" s="1"/>
  <c r="BT79" i="3"/>
  <c r="CF79" i="3" s="1"/>
  <c r="BU79" i="3"/>
  <c r="CG79" i="3" s="1"/>
  <c r="BV79" i="3"/>
  <c r="CH79" i="3" s="1"/>
  <c r="BW79" i="3"/>
  <c r="CI79" i="3" s="1"/>
  <c r="BX79" i="3"/>
  <c r="CJ79" i="3" s="1"/>
  <c r="BY79" i="3"/>
  <c r="CK79" i="3" s="1"/>
  <c r="BZ79" i="3"/>
  <c r="CL79" i="3" s="1"/>
  <c r="CR79" i="3"/>
  <c r="DD79" i="3" s="1"/>
  <c r="CS79" i="3"/>
  <c r="DE79" i="3" s="1"/>
  <c r="CT79" i="3"/>
  <c r="DF79" i="3" s="1"/>
  <c r="CU79" i="3"/>
  <c r="DG79" i="3" s="1"/>
  <c r="CV79" i="3"/>
  <c r="DH79" i="3" s="1"/>
  <c r="CW79" i="3"/>
  <c r="DI79" i="3" s="1"/>
  <c r="CX79" i="3"/>
  <c r="DJ79" i="3" s="1"/>
  <c r="CY79" i="3"/>
  <c r="DK79" i="3" s="1"/>
  <c r="CZ79" i="3"/>
  <c r="DL79" i="3" s="1"/>
  <c r="DA79" i="3"/>
  <c r="DM79" i="3" s="1"/>
  <c r="DB79" i="3"/>
  <c r="DN79" i="3" s="1"/>
  <c r="DT79" i="3"/>
  <c r="DU79" i="3"/>
  <c r="DV79" i="3"/>
  <c r="DW79" i="3"/>
  <c r="DX79" i="3"/>
  <c r="DY79" i="3"/>
  <c r="DZ79" i="3"/>
  <c r="EA79" i="3"/>
  <c r="EB79" i="3"/>
  <c r="EC79" i="3"/>
  <c r="BP80" i="3"/>
  <c r="CB80" i="3" s="1"/>
  <c r="BQ80" i="3"/>
  <c r="CC80" i="3" s="1"/>
  <c r="BR80" i="3"/>
  <c r="CD80" i="3" s="1"/>
  <c r="BS80" i="3"/>
  <c r="CE80" i="3" s="1"/>
  <c r="BT80" i="3"/>
  <c r="CF80" i="3" s="1"/>
  <c r="BU80" i="3"/>
  <c r="CG80" i="3" s="1"/>
  <c r="BV80" i="3"/>
  <c r="CH80" i="3" s="1"/>
  <c r="BW80" i="3"/>
  <c r="CI80" i="3" s="1"/>
  <c r="BX80" i="3"/>
  <c r="CJ80" i="3" s="1"/>
  <c r="BY80" i="3"/>
  <c r="CK80" i="3" s="1"/>
  <c r="BZ80" i="3"/>
  <c r="CL80" i="3" s="1"/>
  <c r="CR80" i="3"/>
  <c r="DD80" i="3" s="1"/>
  <c r="CS80" i="3"/>
  <c r="DE80" i="3" s="1"/>
  <c r="CT80" i="3"/>
  <c r="DF80" i="3" s="1"/>
  <c r="CU80" i="3"/>
  <c r="DG80" i="3" s="1"/>
  <c r="CV80" i="3"/>
  <c r="DH80" i="3" s="1"/>
  <c r="CW80" i="3"/>
  <c r="DI80" i="3" s="1"/>
  <c r="CX80" i="3"/>
  <c r="DJ80" i="3" s="1"/>
  <c r="CY80" i="3"/>
  <c r="DK80" i="3" s="1"/>
  <c r="CZ80" i="3"/>
  <c r="DL80" i="3" s="1"/>
  <c r="DA80" i="3"/>
  <c r="DM80" i="3" s="1"/>
  <c r="DB80" i="3"/>
  <c r="DN80" i="3" s="1"/>
  <c r="DT80" i="3"/>
  <c r="DU80" i="3"/>
  <c r="DV80" i="3"/>
  <c r="DW80" i="3"/>
  <c r="DX80" i="3"/>
  <c r="DY80" i="3"/>
  <c r="DZ80" i="3"/>
  <c r="EA80" i="3"/>
  <c r="EB80" i="3"/>
  <c r="EC80" i="3"/>
  <c r="BP81" i="3"/>
  <c r="CB81" i="3" s="1"/>
  <c r="BQ81" i="3"/>
  <c r="CC81" i="3" s="1"/>
  <c r="BR81" i="3"/>
  <c r="CD81" i="3" s="1"/>
  <c r="BS81" i="3"/>
  <c r="CE81" i="3" s="1"/>
  <c r="BT81" i="3"/>
  <c r="CF81" i="3" s="1"/>
  <c r="BU81" i="3"/>
  <c r="CG81" i="3" s="1"/>
  <c r="BV81" i="3"/>
  <c r="CH81" i="3" s="1"/>
  <c r="BW81" i="3"/>
  <c r="CI81" i="3" s="1"/>
  <c r="BX81" i="3"/>
  <c r="CJ81" i="3" s="1"/>
  <c r="BY81" i="3"/>
  <c r="CK81" i="3" s="1"/>
  <c r="BZ81" i="3"/>
  <c r="CL81" i="3" s="1"/>
  <c r="CR81" i="3"/>
  <c r="DD81" i="3" s="1"/>
  <c r="CS81" i="3"/>
  <c r="DE81" i="3" s="1"/>
  <c r="CT81" i="3"/>
  <c r="DF81" i="3" s="1"/>
  <c r="CU81" i="3"/>
  <c r="DG81" i="3" s="1"/>
  <c r="CV81" i="3"/>
  <c r="DH81" i="3" s="1"/>
  <c r="CW81" i="3"/>
  <c r="DI81" i="3" s="1"/>
  <c r="CX81" i="3"/>
  <c r="DJ81" i="3" s="1"/>
  <c r="CY81" i="3"/>
  <c r="DK81" i="3" s="1"/>
  <c r="CZ81" i="3"/>
  <c r="DL81" i="3" s="1"/>
  <c r="DA81" i="3"/>
  <c r="DM81" i="3" s="1"/>
  <c r="DB81" i="3"/>
  <c r="DN81" i="3" s="1"/>
  <c r="DT81" i="3"/>
  <c r="DU81" i="3"/>
  <c r="DV81" i="3"/>
  <c r="DW81" i="3"/>
  <c r="DX81" i="3"/>
  <c r="DY81" i="3"/>
  <c r="DZ81" i="3"/>
  <c r="EA81" i="3"/>
  <c r="EB81" i="3"/>
  <c r="EC81" i="3"/>
  <c r="BP82" i="3"/>
  <c r="CB82" i="3" s="1"/>
  <c r="BQ82" i="3"/>
  <c r="CC82" i="3" s="1"/>
  <c r="BR82" i="3"/>
  <c r="CD82" i="3" s="1"/>
  <c r="BS82" i="3"/>
  <c r="CE82" i="3" s="1"/>
  <c r="BT82" i="3"/>
  <c r="CF82" i="3" s="1"/>
  <c r="BU82" i="3"/>
  <c r="CG82" i="3" s="1"/>
  <c r="BV82" i="3"/>
  <c r="CH82" i="3" s="1"/>
  <c r="BW82" i="3"/>
  <c r="CI82" i="3" s="1"/>
  <c r="BX82" i="3"/>
  <c r="CJ82" i="3" s="1"/>
  <c r="BY82" i="3"/>
  <c r="CK82" i="3" s="1"/>
  <c r="BZ82" i="3"/>
  <c r="CL82" i="3" s="1"/>
  <c r="CR82" i="3"/>
  <c r="DD82" i="3" s="1"/>
  <c r="CS82" i="3"/>
  <c r="DE82" i="3" s="1"/>
  <c r="CT82" i="3"/>
  <c r="DF82" i="3" s="1"/>
  <c r="CU82" i="3"/>
  <c r="DG82" i="3" s="1"/>
  <c r="CV82" i="3"/>
  <c r="DH82" i="3" s="1"/>
  <c r="CW82" i="3"/>
  <c r="DI82" i="3" s="1"/>
  <c r="CX82" i="3"/>
  <c r="DJ82" i="3" s="1"/>
  <c r="CY82" i="3"/>
  <c r="DK82" i="3" s="1"/>
  <c r="CZ82" i="3"/>
  <c r="DL82" i="3" s="1"/>
  <c r="DA82" i="3"/>
  <c r="DM82" i="3" s="1"/>
  <c r="DB82" i="3"/>
  <c r="DN82" i="3" s="1"/>
  <c r="DT82" i="3"/>
  <c r="DU82" i="3"/>
  <c r="DV82" i="3"/>
  <c r="DW82" i="3"/>
  <c r="DX82" i="3"/>
  <c r="DY82" i="3"/>
  <c r="DZ82" i="3"/>
  <c r="EA82" i="3"/>
  <c r="EB82" i="3"/>
  <c r="EC82" i="3"/>
  <c r="BP83" i="3"/>
  <c r="CB83" i="3" s="1"/>
  <c r="BQ83" i="3"/>
  <c r="CC83" i="3" s="1"/>
  <c r="BR83" i="3"/>
  <c r="CD83" i="3" s="1"/>
  <c r="BS83" i="3"/>
  <c r="CE83" i="3" s="1"/>
  <c r="BT83" i="3"/>
  <c r="CF83" i="3" s="1"/>
  <c r="BU83" i="3"/>
  <c r="CG83" i="3" s="1"/>
  <c r="BV83" i="3"/>
  <c r="CH83" i="3" s="1"/>
  <c r="BW83" i="3"/>
  <c r="CI83" i="3" s="1"/>
  <c r="BX83" i="3"/>
  <c r="CJ83" i="3" s="1"/>
  <c r="BY83" i="3"/>
  <c r="CK83" i="3" s="1"/>
  <c r="BZ83" i="3"/>
  <c r="CL83" i="3" s="1"/>
  <c r="CR83" i="3"/>
  <c r="DD83" i="3" s="1"/>
  <c r="CS83" i="3"/>
  <c r="DE83" i="3" s="1"/>
  <c r="CT83" i="3"/>
  <c r="DF83" i="3" s="1"/>
  <c r="CU83" i="3"/>
  <c r="DG83" i="3" s="1"/>
  <c r="CV83" i="3"/>
  <c r="DH83" i="3" s="1"/>
  <c r="CW83" i="3"/>
  <c r="DI83" i="3" s="1"/>
  <c r="CX83" i="3"/>
  <c r="DJ83" i="3" s="1"/>
  <c r="CY83" i="3"/>
  <c r="DK83" i="3" s="1"/>
  <c r="CZ83" i="3"/>
  <c r="DL83" i="3" s="1"/>
  <c r="DA83" i="3"/>
  <c r="DM83" i="3" s="1"/>
  <c r="DB83" i="3"/>
  <c r="DN83" i="3" s="1"/>
  <c r="DT83" i="3"/>
  <c r="DU83" i="3"/>
  <c r="DV83" i="3"/>
  <c r="DW83" i="3"/>
  <c r="DX83" i="3"/>
  <c r="DY83" i="3"/>
  <c r="DZ83" i="3"/>
  <c r="EA83" i="3"/>
  <c r="EB83" i="3"/>
  <c r="EC83" i="3"/>
  <c r="BP84" i="3"/>
  <c r="CB84" i="3" s="1"/>
  <c r="BQ84" i="3"/>
  <c r="CC84" i="3" s="1"/>
  <c r="BR84" i="3"/>
  <c r="CD84" i="3" s="1"/>
  <c r="BS84" i="3"/>
  <c r="CE84" i="3" s="1"/>
  <c r="BT84" i="3"/>
  <c r="CF84" i="3" s="1"/>
  <c r="BU84" i="3"/>
  <c r="CG84" i="3" s="1"/>
  <c r="BV84" i="3"/>
  <c r="CH84" i="3" s="1"/>
  <c r="BW84" i="3"/>
  <c r="CI84" i="3" s="1"/>
  <c r="BX84" i="3"/>
  <c r="CJ84" i="3" s="1"/>
  <c r="BY84" i="3"/>
  <c r="CK84" i="3" s="1"/>
  <c r="BZ84" i="3"/>
  <c r="CL84" i="3" s="1"/>
  <c r="CR84" i="3"/>
  <c r="DD84" i="3" s="1"/>
  <c r="CS84" i="3"/>
  <c r="DE84" i="3" s="1"/>
  <c r="CT84" i="3"/>
  <c r="DF84" i="3" s="1"/>
  <c r="CU84" i="3"/>
  <c r="DG84" i="3" s="1"/>
  <c r="CV84" i="3"/>
  <c r="DH84" i="3" s="1"/>
  <c r="CW84" i="3"/>
  <c r="DI84" i="3" s="1"/>
  <c r="CX84" i="3"/>
  <c r="DJ84" i="3" s="1"/>
  <c r="CY84" i="3"/>
  <c r="DK84" i="3" s="1"/>
  <c r="CZ84" i="3"/>
  <c r="DL84" i="3" s="1"/>
  <c r="DA84" i="3"/>
  <c r="DM84" i="3" s="1"/>
  <c r="DB84" i="3"/>
  <c r="DN84" i="3" s="1"/>
  <c r="DT84" i="3"/>
  <c r="DU84" i="3"/>
  <c r="DV84" i="3"/>
  <c r="DW84" i="3"/>
  <c r="DX84" i="3"/>
  <c r="DY84" i="3"/>
  <c r="DZ84" i="3"/>
  <c r="EA84" i="3"/>
  <c r="EB84" i="3"/>
  <c r="EC84" i="3"/>
  <c r="BP85" i="3"/>
  <c r="CB85" i="3" s="1"/>
  <c r="BQ85" i="3"/>
  <c r="CC85" i="3" s="1"/>
  <c r="BR85" i="3"/>
  <c r="CD85" i="3" s="1"/>
  <c r="BS85" i="3"/>
  <c r="CE85" i="3" s="1"/>
  <c r="BT85" i="3"/>
  <c r="CF85" i="3" s="1"/>
  <c r="BU85" i="3"/>
  <c r="CG85" i="3" s="1"/>
  <c r="BV85" i="3"/>
  <c r="CH85" i="3" s="1"/>
  <c r="BW85" i="3"/>
  <c r="CI85" i="3" s="1"/>
  <c r="BX85" i="3"/>
  <c r="CJ85" i="3" s="1"/>
  <c r="BY85" i="3"/>
  <c r="CK85" i="3" s="1"/>
  <c r="BZ85" i="3"/>
  <c r="CL85" i="3" s="1"/>
  <c r="CR85" i="3"/>
  <c r="DD85" i="3" s="1"/>
  <c r="CS85" i="3"/>
  <c r="DE85" i="3" s="1"/>
  <c r="CT85" i="3"/>
  <c r="DF85" i="3" s="1"/>
  <c r="CU85" i="3"/>
  <c r="DG85" i="3" s="1"/>
  <c r="CV85" i="3"/>
  <c r="DH85" i="3" s="1"/>
  <c r="CW85" i="3"/>
  <c r="DI85" i="3" s="1"/>
  <c r="CX85" i="3"/>
  <c r="DJ85" i="3" s="1"/>
  <c r="CY85" i="3"/>
  <c r="DK85" i="3" s="1"/>
  <c r="CZ85" i="3"/>
  <c r="DL85" i="3" s="1"/>
  <c r="DA85" i="3"/>
  <c r="DM85" i="3" s="1"/>
  <c r="DB85" i="3"/>
  <c r="DN85" i="3" s="1"/>
  <c r="DT85" i="3"/>
  <c r="DU85" i="3"/>
  <c r="DV85" i="3"/>
  <c r="DW85" i="3"/>
  <c r="DX85" i="3"/>
  <c r="DY85" i="3"/>
  <c r="DZ85" i="3"/>
  <c r="EA85" i="3"/>
  <c r="EB85" i="3"/>
  <c r="EC85" i="3"/>
  <c r="BP86" i="3"/>
  <c r="CB86" i="3" s="1"/>
  <c r="BQ86" i="3"/>
  <c r="CC86" i="3" s="1"/>
  <c r="BR86" i="3"/>
  <c r="CD86" i="3" s="1"/>
  <c r="BS86" i="3"/>
  <c r="CE86" i="3" s="1"/>
  <c r="BT86" i="3"/>
  <c r="CF86" i="3" s="1"/>
  <c r="BU86" i="3"/>
  <c r="CG86" i="3" s="1"/>
  <c r="BV86" i="3"/>
  <c r="CH86" i="3" s="1"/>
  <c r="BW86" i="3"/>
  <c r="CI86" i="3" s="1"/>
  <c r="BX86" i="3"/>
  <c r="CJ86" i="3" s="1"/>
  <c r="BY86" i="3"/>
  <c r="CK86" i="3" s="1"/>
  <c r="BZ86" i="3"/>
  <c r="CL86" i="3" s="1"/>
  <c r="CR86" i="3"/>
  <c r="DD86" i="3" s="1"/>
  <c r="CS86" i="3"/>
  <c r="DE86" i="3" s="1"/>
  <c r="CT86" i="3"/>
  <c r="DF86" i="3" s="1"/>
  <c r="CU86" i="3"/>
  <c r="DG86" i="3" s="1"/>
  <c r="CV86" i="3"/>
  <c r="DH86" i="3" s="1"/>
  <c r="CW86" i="3"/>
  <c r="DI86" i="3" s="1"/>
  <c r="CX86" i="3"/>
  <c r="DJ86" i="3" s="1"/>
  <c r="CY86" i="3"/>
  <c r="DK86" i="3" s="1"/>
  <c r="CZ86" i="3"/>
  <c r="DL86" i="3" s="1"/>
  <c r="DA86" i="3"/>
  <c r="DM86" i="3" s="1"/>
  <c r="DB86" i="3"/>
  <c r="DN86" i="3" s="1"/>
  <c r="DT86" i="3"/>
  <c r="DU86" i="3"/>
  <c r="DV86" i="3"/>
  <c r="DW86" i="3"/>
  <c r="DX86" i="3"/>
  <c r="DY86" i="3"/>
  <c r="DZ86" i="3"/>
  <c r="EA86" i="3"/>
  <c r="EB86" i="3"/>
  <c r="EC86" i="3"/>
  <c r="BP87" i="3"/>
  <c r="CB87" i="3" s="1"/>
  <c r="BQ87" i="3"/>
  <c r="CC87" i="3" s="1"/>
  <c r="BR87" i="3"/>
  <c r="CD87" i="3" s="1"/>
  <c r="BS87" i="3"/>
  <c r="CE87" i="3" s="1"/>
  <c r="BT87" i="3"/>
  <c r="CF87" i="3" s="1"/>
  <c r="BU87" i="3"/>
  <c r="CG87" i="3" s="1"/>
  <c r="BV87" i="3"/>
  <c r="CH87" i="3" s="1"/>
  <c r="BW87" i="3"/>
  <c r="CI87" i="3" s="1"/>
  <c r="BX87" i="3"/>
  <c r="CJ87" i="3" s="1"/>
  <c r="BY87" i="3"/>
  <c r="CK87" i="3" s="1"/>
  <c r="BZ87" i="3"/>
  <c r="CL87" i="3" s="1"/>
  <c r="CR87" i="3"/>
  <c r="DD87" i="3" s="1"/>
  <c r="CS87" i="3"/>
  <c r="DE87" i="3" s="1"/>
  <c r="CT87" i="3"/>
  <c r="DF87" i="3" s="1"/>
  <c r="CU87" i="3"/>
  <c r="DG87" i="3" s="1"/>
  <c r="CV87" i="3"/>
  <c r="DH87" i="3" s="1"/>
  <c r="CW87" i="3"/>
  <c r="DI87" i="3" s="1"/>
  <c r="CX87" i="3"/>
  <c r="DJ87" i="3" s="1"/>
  <c r="CY87" i="3"/>
  <c r="DK87" i="3" s="1"/>
  <c r="CZ87" i="3"/>
  <c r="DL87" i="3" s="1"/>
  <c r="DA87" i="3"/>
  <c r="DM87" i="3" s="1"/>
  <c r="DB87" i="3"/>
  <c r="DN87" i="3" s="1"/>
  <c r="DT87" i="3"/>
  <c r="DU87" i="3"/>
  <c r="DV87" i="3"/>
  <c r="DW87" i="3"/>
  <c r="DX87" i="3"/>
  <c r="DY87" i="3"/>
  <c r="DZ87" i="3"/>
  <c r="EA87" i="3"/>
  <c r="EB87" i="3"/>
  <c r="EC87" i="3"/>
  <c r="BP88" i="3"/>
  <c r="CB88" i="3" s="1"/>
  <c r="BQ88" i="3"/>
  <c r="CC88" i="3" s="1"/>
  <c r="BR88" i="3"/>
  <c r="CD88" i="3" s="1"/>
  <c r="BS88" i="3"/>
  <c r="CE88" i="3" s="1"/>
  <c r="BT88" i="3"/>
  <c r="CF88" i="3" s="1"/>
  <c r="BU88" i="3"/>
  <c r="CG88" i="3" s="1"/>
  <c r="BV88" i="3"/>
  <c r="CH88" i="3" s="1"/>
  <c r="BW88" i="3"/>
  <c r="CI88" i="3" s="1"/>
  <c r="BX88" i="3"/>
  <c r="CJ88" i="3" s="1"/>
  <c r="BY88" i="3"/>
  <c r="CK88" i="3" s="1"/>
  <c r="BZ88" i="3"/>
  <c r="CL88" i="3" s="1"/>
  <c r="CR88" i="3"/>
  <c r="DD88" i="3" s="1"/>
  <c r="CS88" i="3"/>
  <c r="DE88" i="3" s="1"/>
  <c r="CT88" i="3"/>
  <c r="DF88" i="3" s="1"/>
  <c r="CU88" i="3"/>
  <c r="DG88" i="3" s="1"/>
  <c r="CV88" i="3"/>
  <c r="DH88" i="3" s="1"/>
  <c r="CW88" i="3"/>
  <c r="DI88" i="3" s="1"/>
  <c r="CX88" i="3"/>
  <c r="DJ88" i="3" s="1"/>
  <c r="CY88" i="3"/>
  <c r="DK88" i="3" s="1"/>
  <c r="CZ88" i="3"/>
  <c r="DL88" i="3" s="1"/>
  <c r="DA88" i="3"/>
  <c r="DM88" i="3" s="1"/>
  <c r="DB88" i="3"/>
  <c r="DN88" i="3" s="1"/>
  <c r="DT88" i="3"/>
  <c r="DU88" i="3"/>
  <c r="DV88" i="3"/>
  <c r="DW88" i="3"/>
  <c r="DX88" i="3"/>
  <c r="DY88" i="3"/>
  <c r="DZ88" i="3"/>
  <c r="EA88" i="3"/>
  <c r="EB88" i="3"/>
  <c r="EC88" i="3"/>
  <c r="BP89" i="3"/>
  <c r="CB89" i="3" s="1"/>
  <c r="BQ89" i="3"/>
  <c r="CC89" i="3" s="1"/>
  <c r="BR89" i="3"/>
  <c r="CD89" i="3" s="1"/>
  <c r="BS89" i="3"/>
  <c r="CE89" i="3" s="1"/>
  <c r="BT89" i="3"/>
  <c r="CF89" i="3" s="1"/>
  <c r="BU89" i="3"/>
  <c r="CG89" i="3" s="1"/>
  <c r="BV89" i="3"/>
  <c r="CH89" i="3" s="1"/>
  <c r="BW89" i="3"/>
  <c r="CI89" i="3" s="1"/>
  <c r="BX89" i="3"/>
  <c r="CJ89" i="3" s="1"/>
  <c r="BY89" i="3"/>
  <c r="CK89" i="3" s="1"/>
  <c r="BZ89" i="3"/>
  <c r="CL89" i="3" s="1"/>
  <c r="CR89" i="3"/>
  <c r="DD89" i="3" s="1"/>
  <c r="CS89" i="3"/>
  <c r="DE89" i="3" s="1"/>
  <c r="CT89" i="3"/>
  <c r="DF89" i="3" s="1"/>
  <c r="CU89" i="3"/>
  <c r="DG89" i="3" s="1"/>
  <c r="CV89" i="3"/>
  <c r="DH89" i="3" s="1"/>
  <c r="CW89" i="3"/>
  <c r="DI89" i="3" s="1"/>
  <c r="CX89" i="3"/>
  <c r="DJ89" i="3" s="1"/>
  <c r="CY89" i="3"/>
  <c r="DK89" i="3" s="1"/>
  <c r="CZ89" i="3"/>
  <c r="DL89" i="3" s="1"/>
  <c r="DA89" i="3"/>
  <c r="DM89" i="3" s="1"/>
  <c r="DB89" i="3"/>
  <c r="DN89" i="3" s="1"/>
  <c r="DT89" i="3"/>
  <c r="DU89" i="3"/>
  <c r="DV89" i="3"/>
  <c r="DW89" i="3"/>
  <c r="DX89" i="3"/>
  <c r="DY89" i="3"/>
  <c r="DZ89" i="3"/>
  <c r="EA89" i="3"/>
  <c r="EB89" i="3"/>
  <c r="EC89" i="3"/>
  <c r="BP90" i="3"/>
  <c r="CB90" i="3" s="1"/>
  <c r="BQ90" i="3"/>
  <c r="CC90" i="3" s="1"/>
  <c r="BR90" i="3"/>
  <c r="CD90" i="3" s="1"/>
  <c r="BS90" i="3"/>
  <c r="CE90" i="3" s="1"/>
  <c r="BT90" i="3"/>
  <c r="CF90" i="3" s="1"/>
  <c r="BU90" i="3"/>
  <c r="CG90" i="3" s="1"/>
  <c r="BV90" i="3"/>
  <c r="CH90" i="3" s="1"/>
  <c r="BW90" i="3"/>
  <c r="CI90" i="3" s="1"/>
  <c r="BX90" i="3"/>
  <c r="CJ90" i="3" s="1"/>
  <c r="BY90" i="3"/>
  <c r="CK90" i="3" s="1"/>
  <c r="BZ90" i="3"/>
  <c r="CL90" i="3" s="1"/>
  <c r="CR90" i="3"/>
  <c r="DD90" i="3" s="1"/>
  <c r="CS90" i="3"/>
  <c r="DE90" i="3" s="1"/>
  <c r="CT90" i="3"/>
  <c r="DF90" i="3" s="1"/>
  <c r="CU90" i="3"/>
  <c r="DG90" i="3" s="1"/>
  <c r="CV90" i="3"/>
  <c r="DH90" i="3" s="1"/>
  <c r="CW90" i="3"/>
  <c r="DI90" i="3" s="1"/>
  <c r="CX90" i="3"/>
  <c r="DJ90" i="3" s="1"/>
  <c r="CY90" i="3"/>
  <c r="DK90" i="3" s="1"/>
  <c r="CZ90" i="3"/>
  <c r="DL90" i="3" s="1"/>
  <c r="DA90" i="3"/>
  <c r="DM90" i="3" s="1"/>
  <c r="DB90" i="3"/>
  <c r="DN90" i="3" s="1"/>
  <c r="DT90" i="3"/>
  <c r="DU90" i="3"/>
  <c r="DV90" i="3"/>
  <c r="DW90" i="3"/>
  <c r="DX90" i="3"/>
  <c r="DY90" i="3"/>
  <c r="DZ90" i="3"/>
  <c r="EA90" i="3"/>
  <c r="EB90" i="3"/>
  <c r="EC90" i="3"/>
  <c r="BP91" i="3"/>
  <c r="CB91" i="3" s="1"/>
  <c r="BQ91" i="3"/>
  <c r="CC91" i="3" s="1"/>
  <c r="BR91" i="3"/>
  <c r="CD91" i="3" s="1"/>
  <c r="BS91" i="3"/>
  <c r="CE91" i="3" s="1"/>
  <c r="BT91" i="3"/>
  <c r="CF91" i="3" s="1"/>
  <c r="BU91" i="3"/>
  <c r="CG91" i="3" s="1"/>
  <c r="BV91" i="3"/>
  <c r="CH91" i="3" s="1"/>
  <c r="BW91" i="3"/>
  <c r="CI91" i="3" s="1"/>
  <c r="BX91" i="3"/>
  <c r="CJ91" i="3" s="1"/>
  <c r="BY91" i="3"/>
  <c r="CK91" i="3" s="1"/>
  <c r="BZ91" i="3"/>
  <c r="CL91" i="3" s="1"/>
  <c r="CR91" i="3"/>
  <c r="DD91" i="3" s="1"/>
  <c r="CS91" i="3"/>
  <c r="DE91" i="3" s="1"/>
  <c r="CT91" i="3"/>
  <c r="DF91" i="3" s="1"/>
  <c r="CU91" i="3"/>
  <c r="DG91" i="3" s="1"/>
  <c r="CV91" i="3"/>
  <c r="DH91" i="3" s="1"/>
  <c r="CW91" i="3"/>
  <c r="DI91" i="3" s="1"/>
  <c r="CX91" i="3"/>
  <c r="DJ91" i="3" s="1"/>
  <c r="CY91" i="3"/>
  <c r="DK91" i="3" s="1"/>
  <c r="CZ91" i="3"/>
  <c r="DL91" i="3" s="1"/>
  <c r="DA91" i="3"/>
  <c r="DM91" i="3" s="1"/>
  <c r="DB91" i="3"/>
  <c r="DN91" i="3" s="1"/>
  <c r="DT91" i="3"/>
  <c r="DU91" i="3"/>
  <c r="DV91" i="3"/>
  <c r="DW91" i="3"/>
  <c r="DX91" i="3"/>
  <c r="DY91" i="3"/>
  <c r="DZ91" i="3"/>
  <c r="EA91" i="3"/>
  <c r="EB91" i="3"/>
  <c r="EC91" i="3"/>
  <c r="BP92" i="3"/>
  <c r="CB92" i="3" s="1"/>
  <c r="BQ92" i="3"/>
  <c r="CC92" i="3" s="1"/>
  <c r="BR92" i="3"/>
  <c r="CD92" i="3" s="1"/>
  <c r="BS92" i="3"/>
  <c r="CE92" i="3" s="1"/>
  <c r="BT92" i="3"/>
  <c r="CF92" i="3" s="1"/>
  <c r="BU92" i="3"/>
  <c r="CG92" i="3" s="1"/>
  <c r="BV92" i="3"/>
  <c r="CH92" i="3" s="1"/>
  <c r="BW92" i="3"/>
  <c r="CI92" i="3" s="1"/>
  <c r="BX92" i="3"/>
  <c r="CJ92" i="3" s="1"/>
  <c r="BY92" i="3"/>
  <c r="CK92" i="3" s="1"/>
  <c r="BZ92" i="3"/>
  <c r="CL92" i="3" s="1"/>
  <c r="CR92" i="3"/>
  <c r="DD92" i="3" s="1"/>
  <c r="CS92" i="3"/>
  <c r="DE92" i="3" s="1"/>
  <c r="CT92" i="3"/>
  <c r="DF92" i="3" s="1"/>
  <c r="CU92" i="3"/>
  <c r="DG92" i="3" s="1"/>
  <c r="CV92" i="3"/>
  <c r="DH92" i="3" s="1"/>
  <c r="CW92" i="3"/>
  <c r="DI92" i="3" s="1"/>
  <c r="CX92" i="3"/>
  <c r="DJ92" i="3" s="1"/>
  <c r="CY92" i="3"/>
  <c r="DK92" i="3" s="1"/>
  <c r="CZ92" i="3"/>
  <c r="DL92" i="3" s="1"/>
  <c r="DA92" i="3"/>
  <c r="DM92" i="3" s="1"/>
  <c r="DB92" i="3"/>
  <c r="DN92" i="3" s="1"/>
  <c r="DT92" i="3"/>
  <c r="DU92" i="3"/>
  <c r="DV92" i="3"/>
  <c r="DW92" i="3"/>
  <c r="DX92" i="3"/>
  <c r="DY92" i="3"/>
  <c r="DZ92" i="3"/>
  <c r="EA92" i="3"/>
  <c r="EB92" i="3"/>
  <c r="EC92" i="3"/>
  <c r="BP93" i="3"/>
  <c r="CB93" i="3" s="1"/>
  <c r="BQ93" i="3"/>
  <c r="CC93" i="3" s="1"/>
  <c r="BR93" i="3"/>
  <c r="CD93" i="3" s="1"/>
  <c r="BS93" i="3"/>
  <c r="CE93" i="3" s="1"/>
  <c r="BT93" i="3"/>
  <c r="CF93" i="3" s="1"/>
  <c r="BU93" i="3"/>
  <c r="CG93" i="3" s="1"/>
  <c r="BV93" i="3"/>
  <c r="CH93" i="3" s="1"/>
  <c r="BW93" i="3"/>
  <c r="CI93" i="3" s="1"/>
  <c r="BX93" i="3"/>
  <c r="CJ93" i="3" s="1"/>
  <c r="BY93" i="3"/>
  <c r="CK93" i="3" s="1"/>
  <c r="BZ93" i="3"/>
  <c r="CL93" i="3" s="1"/>
  <c r="CR93" i="3"/>
  <c r="DD93" i="3" s="1"/>
  <c r="CS93" i="3"/>
  <c r="DE93" i="3" s="1"/>
  <c r="CT93" i="3"/>
  <c r="DF93" i="3" s="1"/>
  <c r="CU93" i="3"/>
  <c r="DG93" i="3" s="1"/>
  <c r="CV93" i="3"/>
  <c r="DH93" i="3" s="1"/>
  <c r="CW93" i="3"/>
  <c r="DI93" i="3" s="1"/>
  <c r="CX93" i="3"/>
  <c r="DJ93" i="3" s="1"/>
  <c r="CY93" i="3"/>
  <c r="DK93" i="3" s="1"/>
  <c r="CZ93" i="3"/>
  <c r="DL93" i="3" s="1"/>
  <c r="DA93" i="3"/>
  <c r="DM93" i="3" s="1"/>
  <c r="DB93" i="3"/>
  <c r="DN93" i="3" s="1"/>
  <c r="DT93" i="3"/>
  <c r="DU93" i="3"/>
  <c r="DV93" i="3"/>
  <c r="DW93" i="3"/>
  <c r="DX93" i="3"/>
  <c r="DY93" i="3"/>
  <c r="DZ93" i="3"/>
  <c r="EA93" i="3"/>
  <c r="EB93" i="3"/>
  <c r="EC93" i="3"/>
  <c r="BP94" i="3"/>
  <c r="CB94" i="3" s="1"/>
  <c r="BQ94" i="3"/>
  <c r="CC94" i="3" s="1"/>
  <c r="BR94" i="3"/>
  <c r="CD94" i="3" s="1"/>
  <c r="BS94" i="3"/>
  <c r="CE94" i="3" s="1"/>
  <c r="BT94" i="3"/>
  <c r="CF94" i="3" s="1"/>
  <c r="BU94" i="3"/>
  <c r="CG94" i="3" s="1"/>
  <c r="BV94" i="3"/>
  <c r="CH94" i="3" s="1"/>
  <c r="BW94" i="3"/>
  <c r="CI94" i="3" s="1"/>
  <c r="BX94" i="3"/>
  <c r="CJ94" i="3" s="1"/>
  <c r="BY94" i="3"/>
  <c r="CK94" i="3" s="1"/>
  <c r="BZ94" i="3"/>
  <c r="CL94" i="3" s="1"/>
  <c r="CR94" i="3"/>
  <c r="DD94" i="3" s="1"/>
  <c r="CS94" i="3"/>
  <c r="DE94" i="3" s="1"/>
  <c r="CT94" i="3"/>
  <c r="DF94" i="3" s="1"/>
  <c r="CU94" i="3"/>
  <c r="DG94" i="3" s="1"/>
  <c r="CV94" i="3"/>
  <c r="DH94" i="3" s="1"/>
  <c r="CW94" i="3"/>
  <c r="DI94" i="3" s="1"/>
  <c r="CX94" i="3"/>
  <c r="DJ94" i="3" s="1"/>
  <c r="CY94" i="3"/>
  <c r="DK94" i="3" s="1"/>
  <c r="CZ94" i="3"/>
  <c r="DL94" i="3" s="1"/>
  <c r="DA94" i="3"/>
  <c r="DM94" i="3" s="1"/>
  <c r="DB94" i="3"/>
  <c r="DN94" i="3" s="1"/>
  <c r="DT94" i="3"/>
  <c r="DU94" i="3"/>
  <c r="DV94" i="3"/>
  <c r="DW94" i="3"/>
  <c r="DX94" i="3"/>
  <c r="DY94" i="3"/>
  <c r="DZ94" i="3"/>
  <c r="EA94" i="3"/>
  <c r="EB94" i="3"/>
  <c r="EC94" i="3"/>
  <c r="BP95" i="3"/>
  <c r="CB95" i="3" s="1"/>
  <c r="BQ95" i="3"/>
  <c r="CC95" i="3" s="1"/>
  <c r="BR95" i="3"/>
  <c r="CD95" i="3" s="1"/>
  <c r="BS95" i="3"/>
  <c r="CE95" i="3" s="1"/>
  <c r="BT95" i="3"/>
  <c r="CF95" i="3" s="1"/>
  <c r="BU95" i="3"/>
  <c r="CG95" i="3" s="1"/>
  <c r="BV95" i="3"/>
  <c r="CH95" i="3" s="1"/>
  <c r="BW95" i="3"/>
  <c r="CI95" i="3" s="1"/>
  <c r="BX95" i="3"/>
  <c r="CJ95" i="3" s="1"/>
  <c r="BY95" i="3"/>
  <c r="CK95" i="3" s="1"/>
  <c r="BZ95" i="3"/>
  <c r="CL95" i="3" s="1"/>
  <c r="CR95" i="3"/>
  <c r="DD95" i="3" s="1"/>
  <c r="CS95" i="3"/>
  <c r="DE95" i="3" s="1"/>
  <c r="CT95" i="3"/>
  <c r="DF95" i="3" s="1"/>
  <c r="CU95" i="3"/>
  <c r="DG95" i="3" s="1"/>
  <c r="CV95" i="3"/>
  <c r="DH95" i="3" s="1"/>
  <c r="CW95" i="3"/>
  <c r="DI95" i="3" s="1"/>
  <c r="CX95" i="3"/>
  <c r="DJ95" i="3" s="1"/>
  <c r="CY95" i="3"/>
  <c r="DK95" i="3" s="1"/>
  <c r="CZ95" i="3"/>
  <c r="DL95" i="3" s="1"/>
  <c r="DA95" i="3"/>
  <c r="DM95" i="3" s="1"/>
  <c r="DB95" i="3"/>
  <c r="DN95" i="3" s="1"/>
  <c r="DT95" i="3"/>
  <c r="DU95" i="3"/>
  <c r="DV95" i="3"/>
  <c r="DW95" i="3"/>
  <c r="DX95" i="3"/>
  <c r="DY95" i="3"/>
  <c r="DZ95" i="3"/>
  <c r="EA95" i="3"/>
  <c r="EB95" i="3"/>
  <c r="EC95" i="3"/>
  <c r="BP96" i="3"/>
  <c r="CB96" i="3" s="1"/>
  <c r="BQ96" i="3"/>
  <c r="CC96" i="3" s="1"/>
  <c r="BR96" i="3"/>
  <c r="CD96" i="3" s="1"/>
  <c r="BS96" i="3"/>
  <c r="CE96" i="3" s="1"/>
  <c r="BT96" i="3"/>
  <c r="CF96" i="3" s="1"/>
  <c r="BU96" i="3"/>
  <c r="CG96" i="3" s="1"/>
  <c r="BV96" i="3"/>
  <c r="CH96" i="3" s="1"/>
  <c r="BW96" i="3"/>
  <c r="CI96" i="3" s="1"/>
  <c r="BX96" i="3"/>
  <c r="CJ96" i="3" s="1"/>
  <c r="BY96" i="3"/>
  <c r="CK96" i="3" s="1"/>
  <c r="BZ96" i="3"/>
  <c r="CL96" i="3" s="1"/>
  <c r="CR96" i="3"/>
  <c r="DD96" i="3" s="1"/>
  <c r="CS96" i="3"/>
  <c r="DE96" i="3" s="1"/>
  <c r="CT96" i="3"/>
  <c r="DF96" i="3" s="1"/>
  <c r="CU96" i="3"/>
  <c r="DG96" i="3" s="1"/>
  <c r="CV96" i="3"/>
  <c r="DH96" i="3" s="1"/>
  <c r="CW96" i="3"/>
  <c r="DI96" i="3" s="1"/>
  <c r="CX96" i="3"/>
  <c r="DJ96" i="3" s="1"/>
  <c r="CY96" i="3"/>
  <c r="DK96" i="3" s="1"/>
  <c r="CZ96" i="3"/>
  <c r="DL96" i="3" s="1"/>
  <c r="DA96" i="3"/>
  <c r="DM96" i="3" s="1"/>
  <c r="DB96" i="3"/>
  <c r="DN96" i="3" s="1"/>
  <c r="DT96" i="3"/>
  <c r="DU96" i="3"/>
  <c r="DV96" i="3"/>
  <c r="DW96" i="3"/>
  <c r="DX96" i="3"/>
  <c r="DY96" i="3"/>
  <c r="DZ96" i="3"/>
  <c r="EA96" i="3"/>
  <c r="EB96" i="3"/>
  <c r="EC96" i="3"/>
  <c r="BP97" i="3"/>
  <c r="CB97" i="3" s="1"/>
  <c r="BQ97" i="3"/>
  <c r="CC97" i="3" s="1"/>
  <c r="BR97" i="3"/>
  <c r="CD97" i="3" s="1"/>
  <c r="BS97" i="3"/>
  <c r="CE97" i="3" s="1"/>
  <c r="BT97" i="3"/>
  <c r="CF97" i="3" s="1"/>
  <c r="BU97" i="3"/>
  <c r="CG97" i="3" s="1"/>
  <c r="BV97" i="3"/>
  <c r="CH97" i="3" s="1"/>
  <c r="BW97" i="3"/>
  <c r="CI97" i="3" s="1"/>
  <c r="BX97" i="3"/>
  <c r="CJ97" i="3" s="1"/>
  <c r="BY97" i="3"/>
  <c r="CK97" i="3" s="1"/>
  <c r="BZ97" i="3"/>
  <c r="CL97" i="3" s="1"/>
  <c r="CR97" i="3"/>
  <c r="DD97" i="3" s="1"/>
  <c r="CS97" i="3"/>
  <c r="DE97" i="3" s="1"/>
  <c r="CT97" i="3"/>
  <c r="DF97" i="3" s="1"/>
  <c r="CU97" i="3"/>
  <c r="DG97" i="3" s="1"/>
  <c r="CV97" i="3"/>
  <c r="DH97" i="3" s="1"/>
  <c r="CW97" i="3"/>
  <c r="DI97" i="3" s="1"/>
  <c r="CX97" i="3"/>
  <c r="DJ97" i="3" s="1"/>
  <c r="CY97" i="3"/>
  <c r="DK97" i="3" s="1"/>
  <c r="CZ97" i="3"/>
  <c r="DL97" i="3" s="1"/>
  <c r="DA97" i="3"/>
  <c r="DM97" i="3" s="1"/>
  <c r="DB97" i="3"/>
  <c r="DN97" i="3" s="1"/>
  <c r="DT97" i="3"/>
  <c r="DU97" i="3"/>
  <c r="DV97" i="3"/>
  <c r="DW97" i="3"/>
  <c r="DX97" i="3"/>
  <c r="DY97" i="3"/>
  <c r="DZ97" i="3"/>
  <c r="EA97" i="3"/>
  <c r="EB97" i="3"/>
  <c r="EC97" i="3"/>
  <c r="BP98" i="3"/>
  <c r="CB98" i="3" s="1"/>
  <c r="BQ98" i="3"/>
  <c r="CC98" i="3" s="1"/>
  <c r="BR98" i="3"/>
  <c r="CD98" i="3" s="1"/>
  <c r="BS98" i="3"/>
  <c r="CE98" i="3" s="1"/>
  <c r="BT98" i="3"/>
  <c r="CF98" i="3" s="1"/>
  <c r="BU98" i="3"/>
  <c r="CG98" i="3" s="1"/>
  <c r="BV98" i="3"/>
  <c r="CH98" i="3" s="1"/>
  <c r="BW98" i="3"/>
  <c r="CI98" i="3" s="1"/>
  <c r="BX98" i="3"/>
  <c r="CJ98" i="3" s="1"/>
  <c r="BY98" i="3"/>
  <c r="CK98" i="3" s="1"/>
  <c r="BZ98" i="3"/>
  <c r="CL98" i="3" s="1"/>
  <c r="CR98" i="3"/>
  <c r="DD98" i="3" s="1"/>
  <c r="CS98" i="3"/>
  <c r="DE98" i="3" s="1"/>
  <c r="CT98" i="3"/>
  <c r="DF98" i="3" s="1"/>
  <c r="CU98" i="3"/>
  <c r="DG98" i="3" s="1"/>
  <c r="CV98" i="3"/>
  <c r="DH98" i="3" s="1"/>
  <c r="CW98" i="3"/>
  <c r="DI98" i="3" s="1"/>
  <c r="CX98" i="3"/>
  <c r="DJ98" i="3" s="1"/>
  <c r="CY98" i="3"/>
  <c r="DK98" i="3" s="1"/>
  <c r="CZ98" i="3"/>
  <c r="DL98" i="3" s="1"/>
  <c r="DA98" i="3"/>
  <c r="DM98" i="3" s="1"/>
  <c r="DB98" i="3"/>
  <c r="DN98" i="3" s="1"/>
  <c r="DT98" i="3"/>
  <c r="DU98" i="3"/>
  <c r="DV98" i="3"/>
  <c r="DW98" i="3"/>
  <c r="DX98" i="3"/>
  <c r="DY98" i="3"/>
  <c r="DZ98" i="3"/>
  <c r="EA98" i="3"/>
  <c r="EB98" i="3"/>
  <c r="EC98" i="3"/>
  <c r="BP100" i="3"/>
  <c r="CB100" i="3" s="1"/>
  <c r="BQ100" i="3"/>
  <c r="CC100" i="3" s="1"/>
  <c r="BR100" i="3"/>
  <c r="CD100" i="3" s="1"/>
  <c r="BS100" i="3"/>
  <c r="CE100" i="3" s="1"/>
  <c r="BT100" i="3"/>
  <c r="CF100" i="3" s="1"/>
  <c r="BU100" i="3"/>
  <c r="CG100" i="3" s="1"/>
  <c r="BV100" i="3"/>
  <c r="CH100" i="3" s="1"/>
  <c r="BW100" i="3"/>
  <c r="CI100" i="3" s="1"/>
  <c r="BX100" i="3"/>
  <c r="CJ100" i="3" s="1"/>
  <c r="BY100" i="3"/>
  <c r="CK100" i="3" s="1"/>
  <c r="BZ100" i="3"/>
  <c r="CL100" i="3" s="1"/>
  <c r="CR100" i="3"/>
  <c r="DD100" i="3" s="1"/>
  <c r="CS100" i="3"/>
  <c r="DE100" i="3" s="1"/>
  <c r="CT100" i="3"/>
  <c r="DF100" i="3" s="1"/>
  <c r="CU100" i="3"/>
  <c r="DG100" i="3" s="1"/>
  <c r="CV100" i="3"/>
  <c r="DH100" i="3" s="1"/>
  <c r="CW100" i="3"/>
  <c r="DI100" i="3" s="1"/>
  <c r="CX100" i="3"/>
  <c r="DJ100" i="3" s="1"/>
  <c r="CY100" i="3"/>
  <c r="DK100" i="3" s="1"/>
  <c r="CZ100" i="3"/>
  <c r="DL100" i="3" s="1"/>
  <c r="DA100" i="3"/>
  <c r="DM100" i="3" s="1"/>
  <c r="DB100" i="3"/>
  <c r="DN100" i="3" s="1"/>
  <c r="DT100" i="3"/>
  <c r="DU100" i="3"/>
  <c r="DV100" i="3"/>
  <c r="DW100" i="3"/>
  <c r="DX100" i="3"/>
  <c r="DY100" i="3"/>
  <c r="DZ100" i="3"/>
  <c r="EA100" i="3"/>
  <c r="EB100" i="3"/>
  <c r="EC100" i="3"/>
  <c r="BP101" i="3"/>
  <c r="CB101" i="3" s="1"/>
  <c r="BQ101" i="3"/>
  <c r="BR101" i="3"/>
  <c r="CD101" i="3" s="1"/>
  <c r="BS101" i="3"/>
  <c r="CE101" i="3" s="1"/>
  <c r="BT101" i="3"/>
  <c r="CF101" i="3" s="1"/>
  <c r="BU101" i="3"/>
  <c r="CG101" i="3" s="1"/>
  <c r="BV101" i="3"/>
  <c r="CH101" i="3" s="1"/>
  <c r="BW101" i="3"/>
  <c r="CI101" i="3" s="1"/>
  <c r="BX101" i="3"/>
  <c r="CJ101" i="3" s="1"/>
  <c r="BY101" i="3"/>
  <c r="CK101" i="3" s="1"/>
  <c r="BZ101" i="3"/>
  <c r="CL101" i="3" s="1"/>
  <c r="CR101" i="3"/>
  <c r="DD101" i="3" s="1"/>
  <c r="CS101" i="3"/>
  <c r="CT101" i="3"/>
  <c r="DF101" i="3" s="1"/>
  <c r="CU101" i="3"/>
  <c r="DG101" i="3" s="1"/>
  <c r="CV101" i="3"/>
  <c r="DH101" i="3" s="1"/>
  <c r="CW101" i="3"/>
  <c r="DI101" i="3" s="1"/>
  <c r="CX101" i="3"/>
  <c r="DJ101" i="3" s="1"/>
  <c r="CY101" i="3"/>
  <c r="DK101" i="3" s="1"/>
  <c r="CZ101" i="3"/>
  <c r="DL101" i="3" s="1"/>
  <c r="DA101" i="3"/>
  <c r="DM101" i="3" s="1"/>
  <c r="DB101" i="3"/>
  <c r="DN101" i="3" s="1"/>
  <c r="DT101" i="3"/>
  <c r="DU101" i="3"/>
  <c r="DV101" i="3"/>
  <c r="DW101" i="3"/>
  <c r="DX101" i="3"/>
  <c r="DY101" i="3"/>
  <c r="DZ101" i="3"/>
  <c r="EA101" i="3"/>
  <c r="EB101" i="3"/>
  <c r="EC101" i="3"/>
  <c r="BP102" i="3"/>
  <c r="CB102" i="3" s="1"/>
  <c r="BQ102" i="3"/>
  <c r="CC102" i="3" s="1"/>
  <c r="BR102" i="3"/>
  <c r="CD102" i="3" s="1"/>
  <c r="BS102" i="3"/>
  <c r="CE102" i="3" s="1"/>
  <c r="BT102" i="3"/>
  <c r="CF102" i="3" s="1"/>
  <c r="BU102" i="3"/>
  <c r="CG102" i="3" s="1"/>
  <c r="BV102" i="3"/>
  <c r="CH102" i="3" s="1"/>
  <c r="BW102" i="3"/>
  <c r="CI102" i="3" s="1"/>
  <c r="BX102" i="3"/>
  <c r="CJ102" i="3" s="1"/>
  <c r="BY102" i="3"/>
  <c r="CK102" i="3" s="1"/>
  <c r="BZ102" i="3"/>
  <c r="CL102" i="3" s="1"/>
  <c r="CR102" i="3"/>
  <c r="DD102" i="3" s="1"/>
  <c r="CS102" i="3"/>
  <c r="DE102" i="3" s="1"/>
  <c r="CT102" i="3"/>
  <c r="DF102" i="3" s="1"/>
  <c r="CU102" i="3"/>
  <c r="DG102" i="3" s="1"/>
  <c r="CV102" i="3"/>
  <c r="DH102" i="3" s="1"/>
  <c r="CW102" i="3"/>
  <c r="DI102" i="3" s="1"/>
  <c r="CX102" i="3"/>
  <c r="DJ102" i="3" s="1"/>
  <c r="CY102" i="3"/>
  <c r="DK102" i="3" s="1"/>
  <c r="CZ102" i="3"/>
  <c r="DL102" i="3" s="1"/>
  <c r="DA102" i="3"/>
  <c r="DM102" i="3" s="1"/>
  <c r="DB102" i="3"/>
  <c r="DN102" i="3" s="1"/>
  <c r="DT102" i="3"/>
  <c r="DU102" i="3"/>
  <c r="DV102" i="3"/>
  <c r="DW102" i="3"/>
  <c r="DX102" i="3"/>
  <c r="DY102" i="3"/>
  <c r="DZ102" i="3"/>
  <c r="EA102" i="3"/>
  <c r="EB102" i="3"/>
  <c r="EC102" i="3"/>
  <c r="BP103" i="3"/>
  <c r="CB103" i="3" s="1"/>
  <c r="BQ103" i="3"/>
  <c r="CC103" i="3" s="1"/>
  <c r="BR103" i="3"/>
  <c r="CD103" i="3" s="1"/>
  <c r="BS103" i="3"/>
  <c r="CE103" i="3" s="1"/>
  <c r="BT103" i="3"/>
  <c r="CF103" i="3" s="1"/>
  <c r="BU103" i="3"/>
  <c r="CG103" i="3" s="1"/>
  <c r="BV103" i="3"/>
  <c r="CH103" i="3" s="1"/>
  <c r="BW103" i="3"/>
  <c r="CI103" i="3" s="1"/>
  <c r="BX103" i="3"/>
  <c r="CJ103" i="3" s="1"/>
  <c r="BY103" i="3"/>
  <c r="CK103" i="3" s="1"/>
  <c r="BZ103" i="3"/>
  <c r="CL103" i="3" s="1"/>
  <c r="CR103" i="3"/>
  <c r="DD103" i="3" s="1"/>
  <c r="CS103" i="3"/>
  <c r="DE103" i="3" s="1"/>
  <c r="CT103" i="3"/>
  <c r="DF103" i="3" s="1"/>
  <c r="CU103" i="3"/>
  <c r="DG103" i="3" s="1"/>
  <c r="CV103" i="3"/>
  <c r="DH103" i="3" s="1"/>
  <c r="CW103" i="3"/>
  <c r="DI103" i="3" s="1"/>
  <c r="CX103" i="3"/>
  <c r="DJ103" i="3" s="1"/>
  <c r="CY103" i="3"/>
  <c r="DK103" i="3" s="1"/>
  <c r="CZ103" i="3"/>
  <c r="DL103" i="3" s="1"/>
  <c r="DA103" i="3"/>
  <c r="DM103" i="3" s="1"/>
  <c r="DB103" i="3"/>
  <c r="DN103" i="3" s="1"/>
  <c r="DT103" i="3"/>
  <c r="DU103" i="3"/>
  <c r="DV103" i="3"/>
  <c r="DW103" i="3"/>
  <c r="DX103" i="3"/>
  <c r="DY103" i="3"/>
  <c r="DZ103" i="3"/>
  <c r="EA103" i="3"/>
  <c r="EB103" i="3"/>
  <c r="EC103" i="3"/>
  <c r="BP104" i="3"/>
  <c r="CB104" i="3" s="1"/>
  <c r="BQ104" i="3"/>
  <c r="CC104" i="3" s="1"/>
  <c r="BR104" i="3"/>
  <c r="CD104" i="3" s="1"/>
  <c r="BS104" i="3"/>
  <c r="CE104" i="3" s="1"/>
  <c r="BT104" i="3"/>
  <c r="CF104" i="3" s="1"/>
  <c r="BU104" i="3"/>
  <c r="CG104" i="3" s="1"/>
  <c r="BV104" i="3"/>
  <c r="CH104" i="3" s="1"/>
  <c r="BW104" i="3"/>
  <c r="CI104" i="3" s="1"/>
  <c r="BX104" i="3"/>
  <c r="CJ104" i="3" s="1"/>
  <c r="BY104" i="3"/>
  <c r="CK104" i="3" s="1"/>
  <c r="BZ104" i="3"/>
  <c r="CL104" i="3" s="1"/>
  <c r="CR104" i="3"/>
  <c r="DD104" i="3" s="1"/>
  <c r="CS104" i="3"/>
  <c r="DE104" i="3" s="1"/>
  <c r="CT104" i="3"/>
  <c r="DF104" i="3" s="1"/>
  <c r="CU104" i="3"/>
  <c r="DG104" i="3" s="1"/>
  <c r="CV104" i="3"/>
  <c r="DH104" i="3" s="1"/>
  <c r="CW104" i="3"/>
  <c r="DI104" i="3" s="1"/>
  <c r="CX104" i="3"/>
  <c r="DJ104" i="3" s="1"/>
  <c r="CY104" i="3"/>
  <c r="DK104" i="3" s="1"/>
  <c r="CZ104" i="3"/>
  <c r="DL104" i="3" s="1"/>
  <c r="DA104" i="3"/>
  <c r="DM104" i="3" s="1"/>
  <c r="DB104" i="3"/>
  <c r="DN104" i="3" s="1"/>
  <c r="DT104" i="3"/>
  <c r="DU104" i="3"/>
  <c r="DV104" i="3"/>
  <c r="DW104" i="3"/>
  <c r="DX104" i="3"/>
  <c r="DY104" i="3"/>
  <c r="DZ104" i="3"/>
  <c r="EA104" i="3"/>
  <c r="EB104" i="3"/>
  <c r="EC104" i="3"/>
  <c r="BP105" i="3"/>
  <c r="CB105" i="3" s="1"/>
  <c r="BQ105" i="3"/>
  <c r="CC105" i="3" s="1"/>
  <c r="BR105" i="3"/>
  <c r="CD105" i="3" s="1"/>
  <c r="BS105" i="3"/>
  <c r="CE105" i="3" s="1"/>
  <c r="BT105" i="3"/>
  <c r="CF105" i="3" s="1"/>
  <c r="BU105" i="3"/>
  <c r="CG105" i="3" s="1"/>
  <c r="BV105" i="3"/>
  <c r="CH105" i="3" s="1"/>
  <c r="BW105" i="3"/>
  <c r="CI105" i="3" s="1"/>
  <c r="BX105" i="3"/>
  <c r="CJ105" i="3" s="1"/>
  <c r="BY105" i="3"/>
  <c r="CK105" i="3" s="1"/>
  <c r="BZ105" i="3"/>
  <c r="CL105" i="3" s="1"/>
  <c r="CR105" i="3"/>
  <c r="DD105" i="3" s="1"/>
  <c r="CS105" i="3"/>
  <c r="DE105" i="3" s="1"/>
  <c r="CT105" i="3"/>
  <c r="DF105" i="3" s="1"/>
  <c r="CU105" i="3"/>
  <c r="DG105" i="3" s="1"/>
  <c r="CV105" i="3"/>
  <c r="DH105" i="3" s="1"/>
  <c r="CW105" i="3"/>
  <c r="DI105" i="3" s="1"/>
  <c r="CX105" i="3"/>
  <c r="DJ105" i="3" s="1"/>
  <c r="CY105" i="3"/>
  <c r="DK105" i="3" s="1"/>
  <c r="CZ105" i="3"/>
  <c r="DL105" i="3" s="1"/>
  <c r="DA105" i="3"/>
  <c r="DM105" i="3" s="1"/>
  <c r="DB105" i="3"/>
  <c r="DN105" i="3" s="1"/>
  <c r="DT105" i="3"/>
  <c r="DU105" i="3"/>
  <c r="DV105" i="3"/>
  <c r="DW105" i="3"/>
  <c r="DX105" i="3"/>
  <c r="DY105" i="3"/>
  <c r="DZ105" i="3"/>
  <c r="EA105" i="3"/>
  <c r="EB105" i="3"/>
  <c r="EC105" i="3"/>
  <c r="BP106" i="3"/>
  <c r="CB106" i="3" s="1"/>
  <c r="BQ106" i="3"/>
  <c r="CC106" i="3" s="1"/>
  <c r="BR106" i="3"/>
  <c r="CD106" i="3" s="1"/>
  <c r="BS106" i="3"/>
  <c r="CE106" i="3" s="1"/>
  <c r="BT106" i="3"/>
  <c r="CF106" i="3" s="1"/>
  <c r="BU106" i="3"/>
  <c r="CG106" i="3" s="1"/>
  <c r="BV106" i="3"/>
  <c r="CH106" i="3" s="1"/>
  <c r="BW106" i="3"/>
  <c r="CI106" i="3" s="1"/>
  <c r="BX106" i="3"/>
  <c r="CJ106" i="3" s="1"/>
  <c r="BY106" i="3"/>
  <c r="CK106" i="3" s="1"/>
  <c r="BZ106" i="3"/>
  <c r="CL106" i="3" s="1"/>
  <c r="CR106" i="3"/>
  <c r="DD106" i="3" s="1"/>
  <c r="CS106" i="3"/>
  <c r="DE106" i="3" s="1"/>
  <c r="CT106" i="3"/>
  <c r="DF106" i="3" s="1"/>
  <c r="CU106" i="3"/>
  <c r="DG106" i="3" s="1"/>
  <c r="CV106" i="3"/>
  <c r="DH106" i="3" s="1"/>
  <c r="CW106" i="3"/>
  <c r="DI106" i="3" s="1"/>
  <c r="CX106" i="3"/>
  <c r="DJ106" i="3" s="1"/>
  <c r="CY106" i="3"/>
  <c r="DK106" i="3" s="1"/>
  <c r="CZ106" i="3"/>
  <c r="DL106" i="3" s="1"/>
  <c r="DA106" i="3"/>
  <c r="DM106" i="3" s="1"/>
  <c r="DB106" i="3"/>
  <c r="DN106" i="3" s="1"/>
  <c r="DT106" i="3"/>
  <c r="DU106" i="3"/>
  <c r="DV106" i="3"/>
  <c r="DW106" i="3"/>
  <c r="DX106" i="3"/>
  <c r="DY106" i="3"/>
  <c r="DZ106" i="3"/>
  <c r="EA106" i="3"/>
  <c r="EB106" i="3"/>
  <c r="EC106" i="3"/>
  <c r="BP107" i="3"/>
  <c r="CB107" i="3" s="1"/>
  <c r="BQ107" i="3"/>
  <c r="CC107" i="3" s="1"/>
  <c r="BR107" i="3"/>
  <c r="CD107" i="3" s="1"/>
  <c r="BS107" i="3"/>
  <c r="CE107" i="3" s="1"/>
  <c r="BT107" i="3"/>
  <c r="CF107" i="3" s="1"/>
  <c r="BU107" i="3"/>
  <c r="CG107" i="3" s="1"/>
  <c r="BV107" i="3"/>
  <c r="CH107" i="3" s="1"/>
  <c r="BW107" i="3"/>
  <c r="CI107" i="3" s="1"/>
  <c r="BX107" i="3"/>
  <c r="CJ107" i="3" s="1"/>
  <c r="BY107" i="3"/>
  <c r="CK107" i="3" s="1"/>
  <c r="BZ107" i="3"/>
  <c r="CL107" i="3" s="1"/>
  <c r="CR107" i="3"/>
  <c r="DD107" i="3" s="1"/>
  <c r="CS107" i="3"/>
  <c r="DE107" i="3" s="1"/>
  <c r="CT107" i="3"/>
  <c r="DF107" i="3" s="1"/>
  <c r="CU107" i="3"/>
  <c r="DG107" i="3" s="1"/>
  <c r="CV107" i="3"/>
  <c r="DH107" i="3" s="1"/>
  <c r="CW107" i="3"/>
  <c r="DI107" i="3" s="1"/>
  <c r="CX107" i="3"/>
  <c r="DJ107" i="3" s="1"/>
  <c r="CY107" i="3"/>
  <c r="DK107" i="3" s="1"/>
  <c r="CZ107" i="3"/>
  <c r="DL107" i="3" s="1"/>
  <c r="DA107" i="3"/>
  <c r="DM107" i="3" s="1"/>
  <c r="DB107" i="3"/>
  <c r="DN107" i="3" s="1"/>
  <c r="DT107" i="3"/>
  <c r="DU107" i="3"/>
  <c r="DV107" i="3"/>
  <c r="DW107" i="3"/>
  <c r="DX107" i="3"/>
  <c r="DY107" i="3"/>
  <c r="DZ107" i="3"/>
  <c r="EA107" i="3"/>
  <c r="EB107" i="3"/>
  <c r="EC107" i="3"/>
  <c r="BP108" i="3"/>
  <c r="CB108" i="3" s="1"/>
  <c r="BQ108" i="3"/>
  <c r="CC108" i="3" s="1"/>
  <c r="BR108" i="3"/>
  <c r="CD108" i="3" s="1"/>
  <c r="BS108" i="3"/>
  <c r="CE108" i="3" s="1"/>
  <c r="BT108" i="3"/>
  <c r="CF108" i="3" s="1"/>
  <c r="BU108" i="3"/>
  <c r="CG108" i="3" s="1"/>
  <c r="BV108" i="3"/>
  <c r="CH108" i="3" s="1"/>
  <c r="BW108" i="3"/>
  <c r="CI108" i="3" s="1"/>
  <c r="BX108" i="3"/>
  <c r="CJ108" i="3" s="1"/>
  <c r="BY108" i="3"/>
  <c r="CK108" i="3" s="1"/>
  <c r="BZ108" i="3"/>
  <c r="CL108" i="3" s="1"/>
  <c r="CR108" i="3"/>
  <c r="DD108" i="3" s="1"/>
  <c r="CS108" i="3"/>
  <c r="DE108" i="3" s="1"/>
  <c r="CT108" i="3"/>
  <c r="DF108" i="3" s="1"/>
  <c r="CU108" i="3"/>
  <c r="DG108" i="3" s="1"/>
  <c r="CV108" i="3"/>
  <c r="DH108" i="3" s="1"/>
  <c r="CW108" i="3"/>
  <c r="DI108" i="3" s="1"/>
  <c r="CX108" i="3"/>
  <c r="DJ108" i="3" s="1"/>
  <c r="CY108" i="3"/>
  <c r="DK108" i="3" s="1"/>
  <c r="CZ108" i="3"/>
  <c r="DL108" i="3" s="1"/>
  <c r="DA108" i="3"/>
  <c r="DM108" i="3" s="1"/>
  <c r="DB108" i="3"/>
  <c r="DN108" i="3" s="1"/>
  <c r="DT108" i="3"/>
  <c r="DU108" i="3"/>
  <c r="DV108" i="3"/>
  <c r="DW108" i="3"/>
  <c r="DX108" i="3"/>
  <c r="DY108" i="3"/>
  <c r="DZ108" i="3"/>
  <c r="EA108" i="3"/>
  <c r="EB108" i="3"/>
  <c r="EC108" i="3"/>
  <c r="BP109" i="3"/>
  <c r="CB109" i="3" s="1"/>
  <c r="BQ109" i="3"/>
  <c r="CC109" i="3" s="1"/>
  <c r="BR109" i="3"/>
  <c r="CD109" i="3" s="1"/>
  <c r="BS109" i="3"/>
  <c r="CE109" i="3" s="1"/>
  <c r="BT109" i="3"/>
  <c r="CF109" i="3" s="1"/>
  <c r="BU109" i="3"/>
  <c r="CG109" i="3" s="1"/>
  <c r="BV109" i="3"/>
  <c r="CH109" i="3" s="1"/>
  <c r="BW109" i="3"/>
  <c r="CI109" i="3" s="1"/>
  <c r="BX109" i="3"/>
  <c r="CJ109" i="3" s="1"/>
  <c r="BY109" i="3"/>
  <c r="CK109" i="3" s="1"/>
  <c r="BZ109" i="3"/>
  <c r="CL109" i="3" s="1"/>
  <c r="CR109" i="3"/>
  <c r="DD109" i="3" s="1"/>
  <c r="CS109" i="3"/>
  <c r="DE109" i="3" s="1"/>
  <c r="CT109" i="3"/>
  <c r="DF109" i="3" s="1"/>
  <c r="CU109" i="3"/>
  <c r="DG109" i="3" s="1"/>
  <c r="CV109" i="3"/>
  <c r="DH109" i="3" s="1"/>
  <c r="CW109" i="3"/>
  <c r="DI109" i="3" s="1"/>
  <c r="CX109" i="3"/>
  <c r="DJ109" i="3" s="1"/>
  <c r="CY109" i="3"/>
  <c r="DK109" i="3" s="1"/>
  <c r="CZ109" i="3"/>
  <c r="DL109" i="3" s="1"/>
  <c r="DA109" i="3"/>
  <c r="DM109" i="3" s="1"/>
  <c r="DB109" i="3"/>
  <c r="DN109" i="3" s="1"/>
  <c r="DT109" i="3"/>
  <c r="DU109" i="3"/>
  <c r="DV109" i="3"/>
  <c r="DW109" i="3"/>
  <c r="DX109" i="3"/>
  <c r="DY109" i="3"/>
  <c r="DZ109" i="3"/>
  <c r="EA109" i="3"/>
  <c r="EB109" i="3"/>
  <c r="EC109" i="3"/>
  <c r="BP110" i="3"/>
  <c r="CB110" i="3" s="1"/>
  <c r="BQ110" i="3"/>
  <c r="CC110" i="3" s="1"/>
  <c r="BR110" i="3"/>
  <c r="CD110" i="3" s="1"/>
  <c r="BS110" i="3"/>
  <c r="CE110" i="3" s="1"/>
  <c r="BT110" i="3"/>
  <c r="CF110" i="3" s="1"/>
  <c r="BU110" i="3"/>
  <c r="CG110" i="3" s="1"/>
  <c r="BV110" i="3"/>
  <c r="CH110" i="3" s="1"/>
  <c r="BW110" i="3"/>
  <c r="CI110" i="3" s="1"/>
  <c r="BX110" i="3"/>
  <c r="CJ110" i="3" s="1"/>
  <c r="BY110" i="3"/>
  <c r="CK110" i="3" s="1"/>
  <c r="BZ110" i="3"/>
  <c r="CL110" i="3" s="1"/>
  <c r="CR110" i="3"/>
  <c r="DD110" i="3" s="1"/>
  <c r="CS110" i="3"/>
  <c r="DE110" i="3" s="1"/>
  <c r="CT110" i="3"/>
  <c r="DF110" i="3" s="1"/>
  <c r="CU110" i="3"/>
  <c r="DG110" i="3" s="1"/>
  <c r="CV110" i="3"/>
  <c r="DH110" i="3" s="1"/>
  <c r="CW110" i="3"/>
  <c r="DI110" i="3" s="1"/>
  <c r="CX110" i="3"/>
  <c r="DJ110" i="3" s="1"/>
  <c r="CY110" i="3"/>
  <c r="DK110" i="3" s="1"/>
  <c r="CZ110" i="3"/>
  <c r="DL110" i="3" s="1"/>
  <c r="DA110" i="3"/>
  <c r="DM110" i="3" s="1"/>
  <c r="DB110" i="3"/>
  <c r="DN110" i="3" s="1"/>
  <c r="DT110" i="3"/>
  <c r="DU110" i="3"/>
  <c r="DV110" i="3"/>
  <c r="DW110" i="3"/>
  <c r="DX110" i="3"/>
  <c r="DY110" i="3"/>
  <c r="DZ110" i="3"/>
  <c r="EA110" i="3"/>
  <c r="EB110" i="3"/>
  <c r="EC110" i="3"/>
  <c r="BP111" i="3"/>
  <c r="CB111" i="3" s="1"/>
  <c r="BQ111" i="3"/>
  <c r="CC111" i="3" s="1"/>
  <c r="BR111" i="3"/>
  <c r="CD111" i="3" s="1"/>
  <c r="BS111" i="3"/>
  <c r="CE111" i="3" s="1"/>
  <c r="BT111" i="3"/>
  <c r="CF111" i="3" s="1"/>
  <c r="BU111" i="3"/>
  <c r="CG111" i="3" s="1"/>
  <c r="BV111" i="3"/>
  <c r="CH111" i="3" s="1"/>
  <c r="BW111" i="3"/>
  <c r="CI111" i="3" s="1"/>
  <c r="BX111" i="3"/>
  <c r="CJ111" i="3" s="1"/>
  <c r="BY111" i="3"/>
  <c r="CK111" i="3" s="1"/>
  <c r="BZ111" i="3"/>
  <c r="CL111" i="3" s="1"/>
  <c r="CR111" i="3"/>
  <c r="DD111" i="3" s="1"/>
  <c r="CS111" i="3"/>
  <c r="DE111" i="3" s="1"/>
  <c r="CT111" i="3"/>
  <c r="DF111" i="3" s="1"/>
  <c r="CU111" i="3"/>
  <c r="DG111" i="3" s="1"/>
  <c r="CV111" i="3"/>
  <c r="DH111" i="3" s="1"/>
  <c r="CW111" i="3"/>
  <c r="DI111" i="3" s="1"/>
  <c r="CX111" i="3"/>
  <c r="DJ111" i="3" s="1"/>
  <c r="CY111" i="3"/>
  <c r="DK111" i="3" s="1"/>
  <c r="CZ111" i="3"/>
  <c r="DL111" i="3" s="1"/>
  <c r="DA111" i="3"/>
  <c r="DM111" i="3" s="1"/>
  <c r="DB111" i="3"/>
  <c r="DN111" i="3" s="1"/>
  <c r="DT111" i="3"/>
  <c r="DU111" i="3"/>
  <c r="DV111" i="3"/>
  <c r="DW111" i="3"/>
  <c r="DX111" i="3"/>
  <c r="DY111" i="3"/>
  <c r="DZ111" i="3"/>
  <c r="EA111" i="3"/>
  <c r="EB111" i="3"/>
  <c r="EC111" i="3"/>
  <c r="BP112" i="3"/>
  <c r="CB112" i="3" s="1"/>
  <c r="BQ112" i="3"/>
  <c r="CC112" i="3" s="1"/>
  <c r="BR112" i="3"/>
  <c r="CD112" i="3" s="1"/>
  <c r="BS112" i="3"/>
  <c r="CE112" i="3" s="1"/>
  <c r="BT112" i="3"/>
  <c r="CF112" i="3" s="1"/>
  <c r="BU112" i="3"/>
  <c r="CG112" i="3" s="1"/>
  <c r="BV112" i="3"/>
  <c r="CH112" i="3" s="1"/>
  <c r="BW112" i="3"/>
  <c r="CI112" i="3" s="1"/>
  <c r="BX112" i="3"/>
  <c r="CJ112" i="3" s="1"/>
  <c r="BY112" i="3"/>
  <c r="CK112" i="3" s="1"/>
  <c r="BZ112" i="3"/>
  <c r="CL112" i="3" s="1"/>
  <c r="CR112" i="3"/>
  <c r="DD112" i="3" s="1"/>
  <c r="CS112" i="3"/>
  <c r="DE112" i="3" s="1"/>
  <c r="CT112" i="3"/>
  <c r="DF112" i="3" s="1"/>
  <c r="CU112" i="3"/>
  <c r="DG112" i="3" s="1"/>
  <c r="CV112" i="3"/>
  <c r="DH112" i="3" s="1"/>
  <c r="CW112" i="3"/>
  <c r="DI112" i="3" s="1"/>
  <c r="CX112" i="3"/>
  <c r="DJ112" i="3" s="1"/>
  <c r="CY112" i="3"/>
  <c r="DK112" i="3" s="1"/>
  <c r="CZ112" i="3"/>
  <c r="DL112" i="3" s="1"/>
  <c r="DA112" i="3"/>
  <c r="DM112" i="3" s="1"/>
  <c r="DB112" i="3"/>
  <c r="DN112" i="3" s="1"/>
  <c r="DT112" i="3"/>
  <c r="DU112" i="3"/>
  <c r="DV112" i="3"/>
  <c r="DW112" i="3"/>
  <c r="DX112" i="3"/>
  <c r="DY112" i="3"/>
  <c r="DZ112" i="3"/>
  <c r="EA112" i="3"/>
  <c r="EB112" i="3"/>
  <c r="EC112" i="3"/>
  <c r="BP113" i="3"/>
  <c r="CB113" i="3" s="1"/>
  <c r="BQ113" i="3"/>
  <c r="CC113" i="3" s="1"/>
  <c r="BR113" i="3"/>
  <c r="CD113" i="3" s="1"/>
  <c r="BS113" i="3"/>
  <c r="CE113" i="3" s="1"/>
  <c r="BT113" i="3"/>
  <c r="CF113" i="3" s="1"/>
  <c r="BU113" i="3"/>
  <c r="CG113" i="3" s="1"/>
  <c r="BV113" i="3"/>
  <c r="CH113" i="3" s="1"/>
  <c r="BW113" i="3"/>
  <c r="CI113" i="3" s="1"/>
  <c r="BX113" i="3"/>
  <c r="CJ113" i="3" s="1"/>
  <c r="BY113" i="3"/>
  <c r="CK113" i="3" s="1"/>
  <c r="BZ113" i="3"/>
  <c r="CL113" i="3" s="1"/>
  <c r="CR113" i="3"/>
  <c r="DD113" i="3" s="1"/>
  <c r="CS113" i="3"/>
  <c r="DE113" i="3" s="1"/>
  <c r="CT113" i="3"/>
  <c r="DF113" i="3" s="1"/>
  <c r="CU113" i="3"/>
  <c r="DG113" i="3" s="1"/>
  <c r="CV113" i="3"/>
  <c r="DH113" i="3" s="1"/>
  <c r="CW113" i="3"/>
  <c r="DI113" i="3" s="1"/>
  <c r="CX113" i="3"/>
  <c r="DJ113" i="3" s="1"/>
  <c r="CY113" i="3"/>
  <c r="DK113" i="3" s="1"/>
  <c r="CZ113" i="3"/>
  <c r="DL113" i="3" s="1"/>
  <c r="DA113" i="3"/>
  <c r="DM113" i="3" s="1"/>
  <c r="DB113" i="3"/>
  <c r="DN113" i="3" s="1"/>
  <c r="DT113" i="3"/>
  <c r="DU113" i="3"/>
  <c r="DV113" i="3"/>
  <c r="DW113" i="3"/>
  <c r="DX113" i="3"/>
  <c r="DY113" i="3"/>
  <c r="DZ113" i="3"/>
  <c r="EA113" i="3"/>
  <c r="EB113" i="3"/>
  <c r="EC113" i="3"/>
  <c r="BP114" i="3"/>
  <c r="CB114" i="3" s="1"/>
  <c r="BQ114" i="3"/>
  <c r="CC114" i="3" s="1"/>
  <c r="BR114" i="3"/>
  <c r="CD114" i="3" s="1"/>
  <c r="BS114" i="3"/>
  <c r="CE114" i="3" s="1"/>
  <c r="BT114" i="3"/>
  <c r="CF114" i="3" s="1"/>
  <c r="BU114" i="3"/>
  <c r="CG114" i="3" s="1"/>
  <c r="BV114" i="3"/>
  <c r="CH114" i="3" s="1"/>
  <c r="BW114" i="3"/>
  <c r="CI114" i="3" s="1"/>
  <c r="BX114" i="3"/>
  <c r="CJ114" i="3" s="1"/>
  <c r="BY114" i="3"/>
  <c r="CK114" i="3" s="1"/>
  <c r="BZ114" i="3"/>
  <c r="CL114" i="3" s="1"/>
  <c r="CR114" i="3"/>
  <c r="DD114" i="3" s="1"/>
  <c r="CS114" i="3"/>
  <c r="DE114" i="3" s="1"/>
  <c r="CT114" i="3"/>
  <c r="DF114" i="3" s="1"/>
  <c r="CU114" i="3"/>
  <c r="DG114" i="3" s="1"/>
  <c r="CV114" i="3"/>
  <c r="DH114" i="3" s="1"/>
  <c r="CW114" i="3"/>
  <c r="DI114" i="3" s="1"/>
  <c r="CX114" i="3"/>
  <c r="DJ114" i="3" s="1"/>
  <c r="CY114" i="3"/>
  <c r="DK114" i="3" s="1"/>
  <c r="CZ114" i="3"/>
  <c r="DL114" i="3" s="1"/>
  <c r="DA114" i="3"/>
  <c r="DM114" i="3" s="1"/>
  <c r="DB114" i="3"/>
  <c r="DN114" i="3" s="1"/>
  <c r="DT114" i="3"/>
  <c r="DU114" i="3"/>
  <c r="DV114" i="3"/>
  <c r="DW114" i="3"/>
  <c r="DX114" i="3"/>
  <c r="DY114" i="3"/>
  <c r="DZ114" i="3"/>
  <c r="EA114" i="3"/>
  <c r="EB114" i="3"/>
  <c r="EC114" i="3"/>
  <c r="BP115" i="3"/>
  <c r="CB115" i="3" s="1"/>
  <c r="BQ115" i="3"/>
  <c r="CC115" i="3" s="1"/>
  <c r="BR115" i="3"/>
  <c r="CD115" i="3" s="1"/>
  <c r="BS115" i="3"/>
  <c r="CE115" i="3" s="1"/>
  <c r="BT115" i="3"/>
  <c r="CF115" i="3" s="1"/>
  <c r="BU115" i="3"/>
  <c r="CG115" i="3" s="1"/>
  <c r="BV115" i="3"/>
  <c r="CH115" i="3" s="1"/>
  <c r="BW115" i="3"/>
  <c r="CI115" i="3" s="1"/>
  <c r="BX115" i="3"/>
  <c r="CJ115" i="3" s="1"/>
  <c r="BY115" i="3"/>
  <c r="CK115" i="3" s="1"/>
  <c r="BZ115" i="3"/>
  <c r="CL115" i="3" s="1"/>
  <c r="CR115" i="3"/>
  <c r="DD115" i="3" s="1"/>
  <c r="CS115" i="3"/>
  <c r="DE115" i="3" s="1"/>
  <c r="CT115" i="3"/>
  <c r="DF115" i="3" s="1"/>
  <c r="CU115" i="3"/>
  <c r="DG115" i="3" s="1"/>
  <c r="CV115" i="3"/>
  <c r="DH115" i="3" s="1"/>
  <c r="CW115" i="3"/>
  <c r="DI115" i="3" s="1"/>
  <c r="CX115" i="3"/>
  <c r="DJ115" i="3" s="1"/>
  <c r="CY115" i="3"/>
  <c r="DK115" i="3" s="1"/>
  <c r="CZ115" i="3"/>
  <c r="DL115" i="3" s="1"/>
  <c r="DA115" i="3"/>
  <c r="DM115" i="3" s="1"/>
  <c r="DB115" i="3"/>
  <c r="DN115" i="3" s="1"/>
  <c r="DT115" i="3"/>
  <c r="DU115" i="3"/>
  <c r="DV115" i="3"/>
  <c r="DW115" i="3"/>
  <c r="DX115" i="3"/>
  <c r="DY115" i="3"/>
  <c r="DZ115" i="3"/>
  <c r="EA115" i="3"/>
  <c r="EB115" i="3"/>
  <c r="EC115" i="3"/>
  <c r="BP116" i="3"/>
  <c r="CB116" i="3" s="1"/>
  <c r="BQ116" i="3"/>
  <c r="CC116" i="3" s="1"/>
  <c r="BR116" i="3"/>
  <c r="CD116" i="3" s="1"/>
  <c r="BS116" i="3"/>
  <c r="CE116" i="3" s="1"/>
  <c r="BT116" i="3"/>
  <c r="CF116" i="3" s="1"/>
  <c r="BU116" i="3"/>
  <c r="CG116" i="3" s="1"/>
  <c r="BV116" i="3"/>
  <c r="CH116" i="3" s="1"/>
  <c r="BW116" i="3"/>
  <c r="CI116" i="3" s="1"/>
  <c r="BX116" i="3"/>
  <c r="CJ116" i="3" s="1"/>
  <c r="BY116" i="3"/>
  <c r="CK116" i="3" s="1"/>
  <c r="BZ116" i="3"/>
  <c r="CL116" i="3" s="1"/>
  <c r="CR116" i="3"/>
  <c r="DD116" i="3" s="1"/>
  <c r="CS116" i="3"/>
  <c r="DE116" i="3" s="1"/>
  <c r="CT116" i="3"/>
  <c r="DF116" i="3" s="1"/>
  <c r="CU116" i="3"/>
  <c r="DG116" i="3" s="1"/>
  <c r="CV116" i="3"/>
  <c r="DH116" i="3" s="1"/>
  <c r="CW116" i="3"/>
  <c r="DI116" i="3" s="1"/>
  <c r="CX116" i="3"/>
  <c r="DJ116" i="3" s="1"/>
  <c r="CY116" i="3"/>
  <c r="DK116" i="3" s="1"/>
  <c r="CZ116" i="3"/>
  <c r="DL116" i="3" s="1"/>
  <c r="DA116" i="3"/>
  <c r="DM116" i="3" s="1"/>
  <c r="DB116" i="3"/>
  <c r="DN116" i="3" s="1"/>
  <c r="DT116" i="3"/>
  <c r="DU116" i="3"/>
  <c r="DV116" i="3"/>
  <c r="DW116" i="3"/>
  <c r="DX116" i="3"/>
  <c r="DY116" i="3"/>
  <c r="DZ116" i="3"/>
  <c r="EA116" i="3"/>
  <c r="EB116" i="3"/>
  <c r="EC116" i="3"/>
  <c r="BP117" i="3"/>
  <c r="CB117" i="3" s="1"/>
  <c r="BQ117" i="3"/>
  <c r="CC117" i="3" s="1"/>
  <c r="BR117" i="3"/>
  <c r="CD117" i="3" s="1"/>
  <c r="BS117" i="3"/>
  <c r="CE117" i="3" s="1"/>
  <c r="BT117" i="3"/>
  <c r="CF117" i="3" s="1"/>
  <c r="BU117" i="3"/>
  <c r="CG117" i="3" s="1"/>
  <c r="BV117" i="3"/>
  <c r="CH117" i="3" s="1"/>
  <c r="BW117" i="3"/>
  <c r="CI117" i="3" s="1"/>
  <c r="BX117" i="3"/>
  <c r="CJ117" i="3" s="1"/>
  <c r="BY117" i="3"/>
  <c r="CK117" i="3" s="1"/>
  <c r="BZ117" i="3"/>
  <c r="CL117" i="3" s="1"/>
  <c r="CR117" i="3"/>
  <c r="DD117" i="3" s="1"/>
  <c r="CS117" i="3"/>
  <c r="DE117" i="3" s="1"/>
  <c r="CT117" i="3"/>
  <c r="DF117" i="3" s="1"/>
  <c r="CU117" i="3"/>
  <c r="DG117" i="3" s="1"/>
  <c r="CV117" i="3"/>
  <c r="DH117" i="3" s="1"/>
  <c r="CW117" i="3"/>
  <c r="DI117" i="3" s="1"/>
  <c r="CX117" i="3"/>
  <c r="DJ117" i="3" s="1"/>
  <c r="CY117" i="3"/>
  <c r="DK117" i="3" s="1"/>
  <c r="CZ117" i="3"/>
  <c r="DL117" i="3" s="1"/>
  <c r="DA117" i="3"/>
  <c r="DM117" i="3" s="1"/>
  <c r="DB117" i="3"/>
  <c r="DN117" i="3" s="1"/>
  <c r="DT117" i="3"/>
  <c r="DU117" i="3"/>
  <c r="DV117" i="3"/>
  <c r="DW117" i="3"/>
  <c r="DX117" i="3"/>
  <c r="DY117" i="3"/>
  <c r="DZ117" i="3"/>
  <c r="EA117" i="3"/>
  <c r="EB117" i="3"/>
  <c r="EC117" i="3"/>
  <c r="BP118" i="3"/>
  <c r="CB118" i="3" s="1"/>
  <c r="BQ118" i="3"/>
  <c r="CC118" i="3" s="1"/>
  <c r="BR118" i="3"/>
  <c r="CD118" i="3" s="1"/>
  <c r="BS118" i="3"/>
  <c r="CE118" i="3" s="1"/>
  <c r="BT118" i="3"/>
  <c r="CF118" i="3" s="1"/>
  <c r="BU118" i="3"/>
  <c r="CG118" i="3" s="1"/>
  <c r="BV118" i="3"/>
  <c r="CH118" i="3" s="1"/>
  <c r="BW118" i="3"/>
  <c r="CI118" i="3" s="1"/>
  <c r="BX118" i="3"/>
  <c r="CJ118" i="3" s="1"/>
  <c r="BY118" i="3"/>
  <c r="CK118" i="3" s="1"/>
  <c r="BZ118" i="3"/>
  <c r="CL118" i="3" s="1"/>
  <c r="CR118" i="3"/>
  <c r="DD118" i="3" s="1"/>
  <c r="CS118" i="3"/>
  <c r="DE118" i="3" s="1"/>
  <c r="CT118" i="3"/>
  <c r="DF118" i="3" s="1"/>
  <c r="CU118" i="3"/>
  <c r="DG118" i="3" s="1"/>
  <c r="CV118" i="3"/>
  <c r="DH118" i="3" s="1"/>
  <c r="CW118" i="3"/>
  <c r="DI118" i="3" s="1"/>
  <c r="CX118" i="3"/>
  <c r="DJ118" i="3" s="1"/>
  <c r="CY118" i="3"/>
  <c r="DK118" i="3" s="1"/>
  <c r="CZ118" i="3"/>
  <c r="DL118" i="3" s="1"/>
  <c r="DA118" i="3"/>
  <c r="DM118" i="3" s="1"/>
  <c r="DB118" i="3"/>
  <c r="DN118" i="3" s="1"/>
  <c r="DT118" i="3"/>
  <c r="DU118" i="3"/>
  <c r="DV118" i="3"/>
  <c r="DW118" i="3"/>
  <c r="DX118" i="3"/>
  <c r="DY118" i="3"/>
  <c r="DZ118" i="3"/>
  <c r="EA118" i="3"/>
  <c r="EB118" i="3"/>
  <c r="EC118" i="3"/>
  <c r="BP119" i="3"/>
  <c r="CB119" i="3" s="1"/>
  <c r="BQ119" i="3"/>
  <c r="CC119" i="3" s="1"/>
  <c r="BR119" i="3"/>
  <c r="CD119" i="3" s="1"/>
  <c r="BS119" i="3"/>
  <c r="CE119" i="3" s="1"/>
  <c r="BT119" i="3"/>
  <c r="CF119" i="3" s="1"/>
  <c r="BU119" i="3"/>
  <c r="CG119" i="3" s="1"/>
  <c r="BV119" i="3"/>
  <c r="CH119" i="3" s="1"/>
  <c r="BW119" i="3"/>
  <c r="CI119" i="3" s="1"/>
  <c r="BX119" i="3"/>
  <c r="CJ119" i="3" s="1"/>
  <c r="BY119" i="3"/>
  <c r="CK119" i="3" s="1"/>
  <c r="BZ119" i="3"/>
  <c r="CL119" i="3" s="1"/>
  <c r="CR119" i="3"/>
  <c r="DD119" i="3" s="1"/>
  <c r="CS119" i="3"/>
  <c r="DE119" i="3" s="1"/>
  <c r="CT119" i="3"/>
  <c r="DF119" i="3" s="1"/>
  <c r="CU119" i="3"/>
  <c r="DG119" i="3" s="1"/>
  <c r="CV119" i="3"/>
  <c r="DH119" i="3" s="1"/>
  <c r="CW119" i="3"/>
  <c r="DI119" i="3" s="1"/>
  <c r="CX119" i="3"/>
  <c r="DJ119" i="3" s="1"/>
  <c r="CY119" i="3"/>
  <c r="DK119" i="3" s="1"/>
  <c r="CZ119" i="3"/>
  <c r="DL119" i="3" s="1"/>
  <c r="DA119" i="3"/>
  <c r="DM119" i="3" s="1"/>
  <c r="DB119" i="3"/>
  <c r="DN119" i="3" s="1"/>
  <c r="DT119" i="3"/>
  <c r="DU119" i="3"/>
  <c r="DV119" i="3"/>
  <c r="DW119" i="3"/>
  <c r="DX119" i="3"/>
  <c r="DY119" i="3"/>
  <c r="DZ119" i="3"/>
  <c r="EA119" i="3"/>
  <c r="EB119" i="3"/>
  <c r="EC119" i="3"/>
  <c r="BP120" i="3"/>
  <c r="CB120" i="3" s="1"/>
  <c r="BQ120" i="3"/>
  <c r="CC120" i="3" s="1"/>
  <c r="BR120" i="3"/>
  <c r="CD120" i="3" s="1"/>
  <c r="BS120" i="3"/>
  <c r="CE120" i="3" s="1"/>
  <c r="BT120" i="3"/>
  <c r="CF120" i="3" s="1"/>
  <c r="BU120" i="3"/>
  <c r="CG120" i="3" s="1"/>
  <c r="BV120" i="3"/>
  <c r="CH120" i="3" s="1"/>
  <c r="BW120" i="3"/>
  <c r="CI120" i="3" s="1"/>
  <c r="BX120" i="3"/>
  <c r="CJ120" i="3" s="1"/>
  <c r="BY120" i="3"/>
  <c r="CK120" i="3" s="1"/>
  <c r="BZ120" i="3"/>
  <c r="CL120" i="3" s="1"/>
  <c r="CR120" i="3"/>
  <c r="DD120" i="3" s="1"/>
  <c r="CS120" i="3"/>
  <c r="DE120" i="3" s="1"/>
  <c r="CT120" i="3"/>
  <c r="DF120" i="3" s="1"/>
  <c r="CU120" i="3"/>
  <c r="DG120" i="3" s="1"/>
  <c r="CV120" i="3"/>
  <c r="DH120" i="3" s="1"/>
  <c r="CW120" i="3"/>
  <c r="DI120" i="3" s="1"/>
  <c r="CX120" i="3"/>
  <c r="DJ120" i="3" s="1"/>
  <c r="CY120" i="3"/>
  <c r="DK120" i="3" s="1"/>
  <c r="CZ120" i="3"/>
  <c r="DL120" i="3" s="1"/>
  <c r="DA120" i="3"/>
  <c r="DM120" i="3" s="1"/>
  <c r="DB120" i="3"/>
  <c r="DN120" i="3" s="1"/>
  <c r="DT120" i="3"/>
  <c r="DU120" i="3"/>
  <c r="DV120" i="3"/>
  <c r="DW120" i="3"/>
  <c r="DX120" i="3"/>
  <c r="DY120" i="3"/>
  <c r="DZ120" i="3"/>
  <c r="EA120" i="3"/>
  <c r="EB120" i="3"/>
  <c r="EC120" i="3"/>
  <c r="BP121" i="3"/>
  <c r="CB121" i="3" s="1"/>
  <c r="BQ121" i="3"/>
  <c r="CC121" i="3" s="1"/>
  <c r="BR121" i="3"/>
  <c r="CD121" i="3" s="1"/>
  <c r="BS121" i="3"/>
  <c r="CE121" i="3" s="1"/>
  <c r="BT121" i="3"/>
  <c r="CF121" i="3" s="1"/>
  <c r="BU121" i="3"/>
  <c r="CG121" i="3" s="1"/>
  <c r="BV121" i="3"/>
  <c r="CH121" i="3" s="1"/>
  <c r="BW121" i="3"/>
  <c r="CI121" i="3" s="1"/>
  <c r="BX121" i="3"/>
  <c r="CJ121" i="3" s="1"/>
  <c r="BY121" i="3"/>
  <c r="CK121" i="3" s="1"/>
  <c r="BZ121" i="3"/>
  <c r="CL121" i="3" s="1"/>
  <c r="CR121" i="3"/>
  <c r="DD121" i="3" s="1"/>
  <c r="CS121" i="3"/>
  <c r="DE121" i="3" s="1"/>
  <c r="CT121" i="3"/>
  <c r="DF121" i="3" s="1"/>
  <c r="CU121" i="3"/>
  <c r="DG121" i="3" s="1"/>
  <c r="CV121" i="3"/>
  <c r="DH121" i="3" s="1"/>
  <c r="CW121" i="3"/>
  <c r="DI121" i="3" s="1"/>
  <c r="CX121" i="3"/>
  <c r="DJ121" i="3" s="1"/>
  <c r="CY121" i="3"/>
  <c r="DK121" i="3" s="1"/>
  <c r="CZ121" i="3"/>
  <c r="DL121" i="3" s="1"/>
  <c r="DA121" i="3"/>
  <c r="DM121" i="3" s="1"/>
  <c r="DB121" i="3"/>
  <c r="DN121" i="3" s="1"/>
  <c r="DT121" i="3"/>
  <c r="DU121" i="3"/>
  <c r="DV121" i="3"/>
  <c r="DW121" i="3"/>
  <c r="DX121" i="3"/>
  <c r="DY121" i="3"/>
  <c r="DZ121" i="3"/>
  <c r="EA121" i="3"/>
  <c r="EB121" i="3"/>
  <c r="EC121" i="3"/>
  <c r="BP122" i="3"/>
  <c r="CB122" i="3" s="1"/>
  <c r="BQ122" i="3"/>
  <c r="CC122" i="3" s="1"/>
  <c r="BR122" i="3"/>
  <c r="CD122" i="3" s="1"/>
  <c r="BS122" i="3"/>
  <c r="CE122" i="3" s="1"/>
  <c r="BT122" i="3"/>
  <c r="CF122" i="3" s="1"/>
  <c r="BU122" i="3"/>
  <c r="CG122" i="3" s="1"/>
  <c r="BV122" i="3"/>
  <c r="CH122" i="3" s="1"/>
  <c r="BW122" i="3"/>
  <c r="CI122" i="3" s="1"/>
  <c r="BX122" i="3"/>
  <c r="CJ122" i="3" s="1"/>
  <c r="BY122" i="3"/>
  <c r="CK122" i="3" s="1"/>
  <c r="BZ122" i="3"/>
  <c r="CL122" i="3" s="1"/>
  <c r="CR122" i="3"/>
  <c r="DD122" i="3" s="1"/>
  <c r="CS122" i="3"/>
  <c r="DE122" i="3" s="1"/>
  <c r="CT122" i="3"/>
  <c r="DF122" i="3" s="1"/>
  <c r="CU122" i="3"/>
  <c r="DG122" i="3" s="1"/>
  <c r="CV122" i="3"/>
  <c r="DH122" i="3" s="1"/>
  <c r="CW122" i="3"/>
  <c r="DI122" i="3" s="1"/>
  <c r="CX122" i="3"/>
  <c r="DJ122" i="3" s="1"/>
  <c r="CY122" i="3"/>
  <c r="DK122" i="3" s="1"/>
  <c r="CZ122" i="3"/>
  <c r="DL122" i="3" s="1"/>
  <c r="DA122" i="3"/>
  <c r="DM122" i="3" s="1"/>
  <c r="DB122" i="3"/>
  <c r="DN122" i="3" s="1"/>
  <c r="DT122" i="3"/>
  <c r="DU122" i="3"/>
  <c r="DV122" i="3"/>
  <c r="DW122" i="3"/>
  <c r="DX122" i="3"/>
  <c r="DY122" i="3"/>
  <c r="DZ122" i="3"/>
  <c r="EA122" i="3"/>
  <c r="EB122" i="3"/>
  <c r="EC122" i="3"/>
  <c r="BP123" i="3"/>
  <c r="CB123" i="3" s="1"/>
  <c r="BQ123" i="3"/>
  <c r="CC123" i="3" s="1"/>
  <c r="BR123" i="3"/>
  <c r="CD123" i="3" s="1"/>
  <c r="BS123" i="3"/>
  <c r="CE123" i="3" s="1"/>
  <c r="BT123" i="3"/>
  <c r="CF123" i="3" s="1"/>
  <c r="BU123" i="3"/>
  <c r="CG123" i="3" s="1"/>
  <c r="BV123" i="3"/>
  <c r="CH123" i="3" s="1"/>
  <c r="BW123" i="3"/>
  <c r="CI123" i="3" s="1"/>
  <c r="BX123" i="3"/>
  <c r="CJ123" i="3" s="1"/>
  <c r="BY123" i="3"/>
  <c r="CK123" i="3" s="1"/>
  <c r="BZ123" i="3"/>
  <c r="CL123" i="3" s="1"/>
  <c r="CR123" i="3"/>
  <c r="DD123" i="3" s="1"/>
  <c r="CS123" i="3"/>
  <c r="DE123" i="3" s="1"/>
  <c r="CT123" i="3"/>
  <c r="DF123" i="3" s="1"/>
  <c r="CU123" i="3"/>
  <c r="DG123" i="3" s="1"/>
  <c r="CV123" i="3"/>
  <c r="DH123" i="3" s="1"/>
  <c r="CW123" i="3"/>
  <c r="DI123" i="3" s="1"/>
  <c r="CX123" i="3"/>
  <c r="DJ123" i="3" s="1"/>
  <c r="CY123" i="3"/>
  <c r="DK123" i="3" s="1"/>
  <c r="CZ123" i="3"/>
  <c r="DL123" i="3" s="1"/>
  <c r="DA123" i="3"/>
  <c r="DM123" i="3" s="1"/>
  <c r="DB123" i="3"/>
  <c r="DN123" i="3" s="1"/>
  <c r="DT123" i="3"/>
  <c r="DU123" i="3"/>
  <c r="DV123" i="3"/>
  <c r="DW123" i="3"/>
  <c r="DX123" i="3"/>
  <c r="DY123" i="3"/>
  <c r="DZ123" i="3"/>
  <c r="EA123" i="3"/>
  <c r="EB123" i="3"/>
  <c r="EC123" i="3"/>
  <c r="BP124" i="3"/>
  <c r="CB124" i="3" s="1"/>
  <c r="BQ124" i="3"/>
  <c r="CC124" i="3" s="1"/>
  <c r="BR124" i="3"/>
  <c r="CD124" i="3" s="1"/>
  <c r="BS124" i="3"/>
  <c r="CE124" i="3" s="1"/>
  <c r="BT124" i="3"/>
  <c r="CF124" i="3" s="1"/>
  <c r="BU124" i="3"/>
  <c r="CG124" i="3" s="1"/>
  <c r="BV124" i="3"/>
  <c r="CH124" i="3" s="1"/>
  <c r="BW124" i="3"/>
  <c r="CI124" i="3" s="1"/>
  <c r="BX124" i="3"/>
  <c r="CJ124" i="3" s="1"/>
  <c r="BY124" i="3"/>
  <c r="CK124" i="3" s="1"/>
  <c r="BZ124" i="3"/>
  <c r="CL124" i="3" s="1"/>
  <c r="CR124" i="3"/>
  <c r="DD124" i="3" s="1"/>
  <c r="CS124" i="3"/>
  <c r="DE124" i="3" s="1"/>
  <c r="CT124" i="3"/>
  <c r="DF124" i="3" s="1"/>
  <c r="CU124" i="3"/>
  <c r="DG124" i="3" s="1"/>
  <c r="CV124" i="3"/>
  <c r="DH124" i="3" s="1"/>
  <c r="CW124" i="3"/>
  <c r="DI124" i="3" s="1"/>
  <c r="CX124" i="3"/>
  <c r="DJ124" i="3" s="1"/>
  <c r="CY124" i="3"/>
  <c r="DK124" i="3" s="1"/>
  <c r="CZ124" i="3"/>
  <c r="DL124" i="3" s="1"/>
  <c r="DA124" i="3"/>
  <c r="DM124" i="3" s="1"/>
  <c r="DB124" i="3"/>
  <c r="DN124" i="3" s="1"/>
  <c r="DT124" i="3"/>
  <c r="DU124" i="3"/>
  <c r="DV124" i="3"/>
  <c r="DW124" i="3"/>
  <c r="DX124" i="3"/>
  <c r="DY124" i="3"/>
  <c r="DZ124" i="3"/>
  <c r="EA124" i="3"/>
  <c r="EB124" i="3"/>
  <c r="EC124" i="3"/>
  <c r="BP125" i="3"/>
  <c r="CB125" i="3" s="1"/>
  <c r="BQ125" i="3"/>
  <c r="CC125" i="3" s="1"/>
  <c r="BR125" i="3"/>
  <c r="CD125" i="3" s="1"/>
  <c r="BS125" i="3"/>
  <c r="CE125" i="3" s="1"/>
  <c r="BT125" i="3"/>
  <c r="CF125" i="3" s="1"/>
  <c r="BU125" i="3"/>
  <c r="CG125" i="3" s="1"/>
  <c r="BV125" i="3"/>
  <c r="CH125" i="3" s="1"/>
  <c r="BW125" i="3"/>
  <c r="CI125" i="3" s="1"/>
  <c r="BX125" i="3"/>
  <c r="CJ125" i="3" s="1"/>
  <c r="BY125" i="3"/>
  <c r="CK125" i="3" s="1"/>
  <c r="BZ125" i="3"/>
  <c r="CL125" i="3" s="1"/>
  <c r="CR125" i="3"/>
  <c r="DD125" i="3" s="1"/>
  <c r="CS125" i="3"/>
  <c r="DE125" i="3" s="1"/>
  <c r="CT125" i="3"/>
  <c r="DF125" i="3" s="1"/>
  <c r="CU125" i="3"/>
  <c r="DG125" i="3" s="1"/>
  <c r="CV125" i="3"/>
  <c r="DH125" i="3" s="1"/>
  <c r="CW125" i="3"/>
  <c r="DI125" i="3" s="1"/>
  <c r="CX125" i="3"/>
  <c r="DJ125" i="3" s="1"/>
  <c r="CY125" i="3"/>
  <c r="DK125" i="3" s="1"/>
  <c r="CZ125" i="3"/>
  <c r="DL125" i="3" s="1"/>
  <c r="DA125" i="3"/>
  <c r="DM125" i="3" s="1"/>
  <c r="DB125" i="3"/>
  <c r="DN125" i="3" s="1"/>
  <c r="DT125" i="3"/>
  <c r="DU125" i="3"/>
  <c r="DV125" i="3"/>
  <c r="DW125" i="3"/>
  <c r="DX125" i="3"/>
  <c r="DY125" i="3"/>
  <c r="DZ125" i="3"/>
  <c r="EA125" i="3"/>
  <c r="EB125" i="3"/>
  <c r="EC125" i="3"/>
  <c r="BP126" i="3"/>
  <c r="CB126" i="3" s="1"/>
  <c r="BQ126" i="3"/>
  <c r="CC126" i="3" s="1"/>
  <c r="BR126" i="3"/>
  <c r="CD126" i="3" s="1"/>
  <c r="BS126" i="3"/>
  <c r="CE126" i="3" s="1"/>
  <c r="BT126" i="3"/>
  <c r="CF126" i="3" s="1"/>
  <c r="BU126" i="3"/>
  <c r="CG126" i="3" s="1"/>
  <c r="BV126" i="3"/>
  <c r="CH126" i="3" s="1"/>
  <c r="BW126" i="3"/>
  <c r="CI126" i="3" s="1"/>
  <c r="BX126" i="3"/>
  <c r="CJ126" i="3" s="1"/>
  <c r="BY126" i="3"/>
  <c r="CK126" i="3" s="1"/>
  <c r="BZ126" i="3"/>
  <c r="CL126" i="3" s="1"/>
  <c r="CR126" i="3"/>
  <c r="DD126" i="3" s="1"/>
  <c r="CS126" i="3"/>
  <c r="DE126" i="3" s="1"/>
  <c r="CT126" i="3"/>
  <c r="DF126" i="3" s="1"/>
  <c r="CU126" i="3"/>
  <c r="DG126" i="3" s="1"/>
  <c r="CV126" i="3"/>
  <c r="DH126" i="3" s="1"/>
  <c r="CW126" i="3"/>
  <c r="DI126" i="3" s="1"/>
  <c r="CX126" i="3"/>
  <c r="DJ126" i="3" s="1"/>
  <c r="CY126" i="3"/>
  <c r="DK126" i="3" s="1"/>
  <c r="CZ126" i="3"/>
  <c r="DL126" i="3" s="1"/>
  <c r="DA126" i="3"/>
  <c r="DM126" i="3" s="1"/>
  <c r="DB126" i="3"/>
  <c r="DN126" i="3" s="1"/>
  <c r="DT126" i="3"/>
  <c r="DU126" i="3"/>
  <c r="DV126" i="3"/>
  <c r="DW126" i="3"/>
  <c r="DX126" i="3"/>
  <c r="DY126" i="3"/>
  <c r="DZ126" i="3"/>
  <c r="EA126" i="3"/>
  <c r="EB126" i="3"/>
  <c r="EC126" i="3"/>
  <c r="BP127" i="3"/>
  <c r="CB127" i="3" s="1"/>
  <c r="BQ127" i="3"/>
  <c r="CC127" i="3" s="1"/>
  <c r="BR127" i="3"/>
  <c r="CD127" i="3" s="1"/>
  <c r="BS127" i="3"/>
  <c r="CE127" i="3" s="1"/>
  <c r="BT127" i="3"/>
  <c r="CF127" i="3" s="1"/>
  <c r="BU127" i="3"/>
  <c r="CG127" i="3" s="1"/>
  <c r="BV127" i="3"/>
  <c r="CH127" i="3" s="1"/>
  <c r="BW127" i="3"/>
  <c r="CI127" i="3" s="1"/>
  <c r="BX127" i="3"/>
  <c r="CJ127" i="3" s="1"/>
  <c r="BY127" i="3"/>
  <c r="CK127" i="3" s="1"/>
  <c r="BZ127" i="3"/>
  <c r="CL127" i="3" s="1"/>
  <c r="CR127" i="3"/>
  <c r="DD127" i="3" s="1"/>
  <c r="CS127" i="3"/>
  <c r="DE127" i="3" s="1"/>
  <c r="CT127" i="3"/>
  <c r="DF127" i="3" s="1"/>
  <c r="CU127" i="3"/>
  <c r="DG127" i="3" s="1"/>
  <c r="CV127" i="3"/>
  <c r="DH127" i="3" s="1"/>
  <c r="CW127" i="3"/>
  <c r="DI127" i="3" s="1"/>
  <c r="CX127" i="3"/>
  <c r="DJ127" i="3" s="1"/>
  <c r="CY127" i="3"/>
  <c r="DK127" i="3" s="1"/>
  <c r="CZ127" i="3"/>
  <c r="DL127" i="3" s="1"/>
  <c r="DA127" i="3"/>
  <c r="DM127" i="3" s="1"/>
  <c r="DB127" i="3"/>
  <c r="DN127" i="3" s="1"/>
  <c r="DT127" i="3"/>
  <c r="DU127" i="3"/>
  <c r="DV127" i="3"/>
  <c r="DW127" i="3"/>
  <c r="DX127" i="3"/>
  <c r="DY127" i="3"/>
  <c r="DZ127" i="3"/>
  <c r="EA127" i="3"/>
  <c r="EB127" i="3"/>
  <c r="EC127" i="3"/>
  <c r="BP128" i="3"/>
  <c r="CB128" i="3" s="1"/>
  <c r="BQ128" i="3"/>
  <c r="CC128" i="3" s="1"/>
  <c r="BR128" i="3"/>
  <c r="CD128" i="3" s="1"/>
  <c r="BS128" i="3"/>
  <c r="CE128" i="3" s="1"/>
  <c r="BT128" i="3"/>
  <c r="CF128" i="3" s="1"/>
  <c r="BU128" i="3"/>
  <c r="CG128" i="3" s="1"/>
  <c r="BV128" i="3"/>
  <c r="CH128" i="3" s="1"/>
  <c r="BW128" i="3"/>
  <c r="CI128" i="3" s="1"/>
  <c r="BX128" i="3"/>
  <c r="CJ128" i="3" s="1"/>
  <c r="BY128" i="3"/>
  <c r="CK128" i="3" s="1"/>
  <c r="BZ128" i="3"/>
  <c r="CL128" i="3" s="1"/>
  <c r="CR128" i="3"/>
  <c r="DD128" i="3" s="1"/>
  <c r="CS128" i="3"/>
  <c r="DE128" i="3" s="1"/>
  <c r="CT128" i="3"/>
  <c r="DF128" i="3" s="1"/>
  <c r="CU128" i="3"/>
  <c r="DG128" i="3" s="1"/>
  <c r="CV128" i="3"/>
  <c r="DH128" i="3" s="1"/>
  <c r="CW128" i="3"/>
  <c r="DI128" i="3" s="1"/>
  <c r="CX128" i="3"/>
  <c r="DJ128" i="3" s="1"/>
  <c r="CY128" i="3"/>
  <c r="DK128" i="3" s="1"/>
  <c r="CZ128" i="3"/>
  <c r="DL128" i="3" s="1"/>
  <c r="DA128" i="3"/>
  <c r="DM128" i="3" s="1"/>
  <c r="DB128" i="3"/>
  <c r="DN128" i="3" s="1"/>
  <c r="DT128" i="3"/>
  <c r="DU128" i="3"/>
  <c r="DV128" i="3"/>
  <c r="DW128" i="3"/>
  <c r="DX128" i="3"/>
  <c r="DY128" i="3"/>
  <c r="DZ128" i="3"/>
  <c r="EA128" i="3"/>
  <c r="EB128" i="3"/>
  <c r="EC128" i="3"/>
  <c r="BP129" i="3"/>
  <c r="CB129" i="3" s="1"/>
  <c r="BQ129" i="3"/>
  <c r="CC129" i="3" s="1"/>
  <c r="BR129" i="3"/>
  <c r="CD129" i="3" s="1"/>
  <c r="BS129" i="3"/>
  <c r="CE129" i="3" s="1"/>
  <c r="BT129" i="3"/>
  <c r="CF129" i="3" s="1"/>
  <c r="BU129" i="3"/>
  <c r="CG129" i="3" s="1"/>
  <c r="BV129" i="3"/>
  <c r="CH129" i="3" s="1"/>
  <c r="BW129" i="3"/>
  <c r="CI129" i="3" s="1"/>
  <c r="BX129" i="3"/>
  <c r="CJ129" i="3" s="1"/>
  <c r="BY129" i="3"/>
  <c r="CK129" i="3" s="1"/>
  <c r="BZ129" i="3"/>
  <c r="CL129" i="3" s="1"/>
  <c r="CR129" i="3"/>
  <c r="DD129" i="3" s="1"/>
  <c r="CS129" i="3"/>
  <c r="DE129" i="3" s="1"/>
  <c r="CT129" i="3"/>
  <c r="DF129" i="3" s="1"/>
  <c r="CU129" i="3"/>
  <c r="DG129" i="3" s="1"/>
  <c r="CV129" i="3"/>
  <c r="DH129" i="3" s="1"/>
  <c r="CW129" i="3"/>
  <c r="DI129" i="3" s="1"/>
  <c r="CX129" i="3"/>
  <c r="DJ129" i="3" s="1"/>
  <c r="CY129" i="3"/>
  <c r="DK129" i="3" s="1"/>
  <c r="CZ129" i="3"/>
  <c r="DL129" i="3" s="1"/>
  <c r="DA129" i="3"/>
  <c r="DM129" i="3" s="1"/>
  <c r="DB129" i="3"/>
  <c r="DN129" i="3" s="1"/>
  <c r="DT129" i="3"/>
  <c r="DU129" i="3"/>
  <c r="DV129" i="3"/>
  <c r="DW129" i="3"/>
  <c r="DX129" i="3"/>
  <c r="DY129" i="3"/>
  <c r="DZ129" i="3"/>
  <c r="EA129" i="3"/>
  <c r="EB129" i="3"/>
  <c r="EC129" i="3"/>
  <c r="BP130" i="3"/>
  <c r="CB130" i="3" s="1"/>
  <c r="BQ130" i="3"/>
  <c r="CC130" i="3" s="1"/>
  <c r="BR130" i="3"/>
  <c r="CD130" i="3" s="1"/>
  <c r="BS130" i="3"/>
  <c r="CE130" i="3" s="1"/>
  <c r="BT130" i="3"/>
  <c r="CF130" i="3" s="1"/>
  <c r="BU130" i="3"/>
  <c r="CG130" i="3" s="1"/>
  <c r="BV130" i="3"/>
  <c r="CH130" i="3" s="1"/>
  <c r="BW130" i="3"/>
  <c r="CI130" i="3" s="1"/>
  <c r="BX130" i="3"/>
  <c r="CJ130" i="3" s="1"/>
  <c r="BY130" i="3"/>
  <c r="CK130" i="3" s="1"/>
  <c r="BZ130" i="3"/>
  <c r="CL130" i="3" s="1"/>
  <c r="CR130" i="3"/>
  <c r="DD130" i="3" s="1"/>
  <c r="CS130" i="3"/>
  <c r="DE130" i="3" s="1"/>
  <c r="CT130" i="3"/>
  <c r="DF130" i="3" s="1"/>
  <c r="CU130" i="3"/>
  <c r="DG130" i="3" s="1"/>
  <c r="CV130" i="3"/>
  <c r="DH130" i="3" s="1"/>
  <c r="CW130" i="3"/>
  <c r="DI130" i="3" s="1"/>
  <c r="CX130" i="3"/>
  <c r="DJ130" i="3" s="1"/>
  <c r="CY130" i="3"/>
  <c r="DK130" i="3" s="1"/>
  <c r="CZ130" i="3"/>
  <c r="DL130" i="3" s="1"/>
  <c r="DA130" i="3"/>
  <c r="DM130" i="3" s="1"/>
  <c r="DB130" i="3"/>
  <c r="DN130" i="3" s="1"/>
  <c r="DT130" i="3"/>
  <c r="DU130" i="3"/>
  <c r="DV130" i="3"/>
  <c r="DW130" i="3"/>
  <c r="DX130" i="3"/>
  <c r="DY130" i="3"/>
  <c r="DZ130" i="3"/>
  <c r="EA130" i="3"/>
  <c r="EB130" i="3"/>
  <c r="EC130" i="3"/>
  <c r="BP132" i="3"/>
  <c r="CB132" i="3" s="1"/>
  <c r="BQ132" i="3"/>
  <c r="CC132" i="3" s="1"/>
  <c r="BR132" i="3"/>
  <c r="CD132" i="3" s="1"/>
  <c r="BS132" i="3"/>
  <c r="CE132" i="3" s="1"/>
  <c r="BT132" i="3"/>
  <c r="CF132" i="3" s="1"/>
  <c r="BU132" i="3"/>
  <c r="CG132" i="3" s="1"/>
  <c r="BV132" i="3"/>
  <c r="CH132" i="3" s="1"/>
  <c r="BW132" i="3"/>
  <c r="CI132" i="3" s="1"/>
  <c r="BX132" i="3"/>
  <c r="CJ132" i="3" s="1"/>
  <c r="BY132" i="3"/>
  <c r="CK132" i="3" s="1"/>
  <c r="BZ132" i="3"/>
  <c r="CL132" i="3" s="1"/>
  <c r="CR132" i="3"/>
  <c r="DD132" i="3" s="1"/>
  <c r="CS132" i="3"/>
  <c r="DE132" i="3" s="1"/>
  <c r="CT132" i="3"/>
  <c r="DF132" i="3" s="1"/>
  <c r="CU132" i="3"/>
  <c r="DG132" i="3" s="1"/>
  <c r="CV132" i="3"/>
  <c r="DH132" i="3" s="1"/>
  <c r="CW132" i="3"/>
  <c r="DI132" i="3" s="1"/>
  <c r="CX132" i="3"/>
  <c r="DJ132" i="3" s="1"/>
  <c r="CY132" i="3"/>
  <c r="DK132" i="3" s="1"/>
  <c r="CZ132" i="3"/>
  <c r="DL132" i="3" s="1"/>
  <c r="DA132" i="3"/>
  <c r="DM132" i="3" s="1"/>
  <c r="DB132" i="3"/>
  <c r="DN132" i="3" s="1"/>
  <c r="DT132" i="3"/>
  <c r="DU132" i="3"/>
  <c r="DV132" i="3"/>
  <c r="DW132" i="3"/>
  <c r="DX132" i="3"/>
  <c r="DY132" i="3"/>
  <c r="DZ132" i="3"/>
  <c r="EA132" i="3"/>
  <c r="EB132" i="3"/>
  <c r="EC132" i="3"/>
  <c r="BP133" i="3"/>
  <c r="CB133" i="3" s="1"/>
  <c r="BQ133" i="3"/>
  <c r="BR133" i="3"/>
  <c r="CD133" i="3" s="1"/>
  <c r="BS133" i="3"/>
  <c r="CE133" i="3" s="1"/>
  <c r="BT133" i="3"/>
  <c r="CF133" i="3" s="1"/>
  <c r="BU133" i="3"/>
  <c r="CG133" i="3" s="1"/>
  <c r="BV133" i="3"/>
  <c r="CH133" i="3" s="1"/>
  <c r="BW133" i="3"/>
  <c r="CI133" i="3" s="1"/>
  <c r="BX133" i="3"/>
  <c r="CJ133" i="3" s="1"/>
  <c r="BY133" i="3"/>
  <c r="CK133" i="3" s="1"/>
  <c r="BZ133" i="3"/>
  <c r="CL133" i="3" s="1"/>
  <c r="CR133" i="3"/>
  <c r="DD133" i="3" s="1"/>
  <c r="CS133" i="3"/>
  <c r="CT133" i="3"/>
  <c r="DF133" i="3" s="1"/>
  <c r="CU133" i="3"/>
  <c r="DG133" i="3" s="1"/>
  <c r="CV133" i="3"/>
  <c r="DH133" i="3" s="1"/>
  <c r="CW133" i="3"/>
  <c r="DI133" i="3" s="1"/>
  <c r="CX133" i="3"/>
  <c r="DJ133" i="3" s="1"/>
  <c r="CY133" i="3"/>
  <c r="DK133" i="3" s="1"/>
  <c r="CZ133" i="3"/>
  <c r="DL133" i="3" s="1"/>
  <c r="DA133" i="3"/>
  <c r="DM133" i="3" s="1"/>
  <c r="DB133" i="3"/>
  <c r="DN133" i="3" s="1"/>
  <c r="DT133" i="3"/>
  <c r="DU133" i="3"/>
  <c r="DV133" i="3"/>
  <c r="DW133" i="3"/>
  <c r="DX133" i="3"/>
  <c r="DY133" i="3"/>
  <c r="DZ133" i="3"/>
  <c r="EA133" i="3"/>
  <c r="EB133" i="3"/>
  <c r="EC133" i="3"/>
  <c r="BP134" i="3"/>
  <c r="CB134" i="3" s="1"/>
  <c r="BQ134" i="3"/>
  <c r="CC134" i="3" s="1"/>
  <c r="BR134" i="3"/>
  <c r="CD134" i="3" s="1"/>
  <c r="BS134" i="3"/>
  <c r="CE134" i="3" s="1"/>
  <c r="BT134" i="3"/>
  <c r="CF134" i="3" s="1"/>
  <c r="BU134" i="3"/>
  <c r="CG134" i="3" s="1"/>
  <c r="BV134" i="3"/>
  <c r="CH134" i="3" s="1"/>
  <c r="BW134" i="3"/>
  <c r="CI134" i="3" s="1"/>
  <c r="BX134" i="3"/>
  <c r="CJ134" i="3" s="1"/>
  <c r="BY134" i="3"/>
  <c r="CK134" i="3" s="1"/>
  <c r="BZ134" i="3"/>
  <c r="CL134" i="3" s="1"/>
  <c r="CR134" i="3"/>
  <c r="DD134" i="3" s="1"/>
  <c r="CS134" i="3"/>
  <c r="DE134" i="3" s="1"/>
  <c r="CT134" i="3"/>
  <c r="DF134" i="3" s="1"/>
  <c r="CU134" i="3"/>
  <c r="DG134" i="3" s="1"/>
  <c r="CV134" i="3"/>
  <c r="DH134" i="3" s="1"/>
  <c r="CW134" i="3"/>
  <c r="DI134" i="3" s="1"/>
  <c r="CX134" i="3"/>
  <c r="DJ134" i="3" s="1"/>
  <c r="CY134" i="3"/>
  <c r="DK134" i="3" s="1"/>
  <c r="CZ134" i="3"/>
  <c r="DL134" i="3" s="1"/>
  <c r="DA134" i="3"/>
  <c r="DM134" i="3" s="1"/>
  <c r="DB134" i="3"/>
  <c r="DN134" i="3" s="1"/>
  <c r="DT134" i="3"/>
  <c r="DU134" i="3"/>
  <c r="DV134" i="3"/>
  <c r="DW134" i="3"/>
  <c r="DX134" i="3"/>
  <c r="DY134" i="3"/>
  <c r="DZ134" i="3"/>
  <c r="EA134" i="3"/>
  <c r="EB134" i="3"/>
  <c r="EC134" i="3"/>
  <c r="BP135" i="3"/>
  <c r="CB135" i="3" s="1"/>
  <c r="BQ135" i="3"/>
  <c r="CC135" i="3" s="1"/>
  <c r="BR135" i="3"/>
  <c r="CD135" i="3" s="1"/>
  <c r="BS135" i="3"/>
  <c r="CE135" i="3" s="1"/>
  <c r="BT135" i="3"/>
  <c r="CF135" i="3" s="1"/>
  <c r="BU135" i="3"/>
  <c r="CG135" i="3" s="1"/>
  <c r="BV135" i="3"/>
  <c r="CH135" i="3" s="1"/>
  <c r="BW135" i="3"/>
  <c r="CI135" i="3" s="1"/>
  <c r="BX135" i="3"/>
  <c r="CJ135" i="3" s="1"/>
  <c r="BY135" i="3"/>
  <c r="CK135" i="3" s="1"/>
  <c r="BZ135" i="3"/>
  <c r="CL135" i="3" s="1"/>
  <c r="CR135" i="3"/>
  <c r="DD135" i="3" s="1"/>
  <c r="CS135" i="3"/>
  <c r="DE135" i="3" s="1"/>
  <c r="CT135" i="3"/>
  <c r="DF135" i="3" s="1"/>
  <c r="CU135" i="3"/>
  <c r="DG135" i="3" s="1"/>
  <c r="CV135" i="3"/>
  <c r="DH135" i="3" s="1"/>
  <c r="CW135" i="3"/>
  <c r="DI135" i="3" s="1"/>
  <c r="CX135" i="3"/>
  <c r="DJ135" i="3" s="1"/>
  <c r="CY135" i="3"/>
  <c r="DK135" i="3" s="1"/>
  <c r="CZ135" i="3"/>
  <c r="DL135" i="3" s="1"/>
  <c r="DA135" i="3"/>
  <c r="DM135" i="3" s="1"/>
  <c r="DB135" i="3"/>
  <c r="DN135" i="3" s="1"/>
  <c r="DT135" i="3"/>
  <c r="DU135" i="3"/>
  <c r="DV135" i="3"/>
  <c r="DW135" i="3"/>
  <c r="DX135" i="3"/>
  <c r="DY135" i="3"/>
  <c r="DZ135" i="3"/>
  <c r="EA135" i="3"/>
  <c r="EB135" i="3"/>
  <c r="EC135" i="3"/>
  <c r="BP136" i="3"/>
  <c r="CB136" i="3" s="1"/>
  <c r="BQ136" i="3"/>
  <c r="CC136" i="3" s="1"/>
  <c r="BR136" i="3"/>
  <c r="CD136" i="3" s="1"/>
  <c r="BS136" i="3"/>
  <c r="CE136" i="3" s="1"/>
  <c r="BT136" i="3"/>
  <c r="CF136" i="3" s="1"/>
  <c r="BU136" i="3"/>
  <c r="CG136" i="3" s="1"/>
  <c r="BV136" i="3"/>
  <c r="CH136" i="3" s="1"/>
  <c r="BW136" i="3"/>
  <c r="CI136" i="3" s="1"/>
  <c r="BX136" i="3"/>
  <c r="CJ136" i="3" s="1"/>
  <c r="BY136" i="3"/>
  <c r="CK136" i="3" s="1"/>
  <c r="BZ136" i="3"/>
  <c r="CL136" i="3" s="1"/>
  <c r="CR136" i="3"/>
  <c r="DD136" i="3" s="1"/>
  <c r="CS136" i="3"/>
  <c r="DE136" i="3" s="1"/>
  <c r="CT136" i="3"/>
  <c r="DF136" i="3" s="1"/>
  <c r="CU136" i="3"/>
  <c r="DG136" i="3" s="1"/>
  <c r="CV136" i="3"/>
  <c r="DH136" i="3" s="1"/>
  <c r="CW136" i="3"/>
  <c r="DI136" i="3" s="1"/>
  <c r="CX136" i="3"/>
  <c r="DJ136" i="3" s="1"/>
  <c r="CY136" i="3"/>
  <c r="DK136" i="3" s="1"/>
  <c r="CZ136" i="3"/>
  <c r="DL136" i="3" s="1"/>
  <c r="DA136" i="3"/>
  <c r="DM136" i="3" s="1"/>
  <c r="DB136" i="3"/>
  <c r="DN136" i="3" s="1"/>
  <c r="DT136" i="3"/>
  <c r="DU136" i="3"/>
  <c r="DV136" i="3"/>
  <c r="DW136" i="3"/>
  <c r="DX136" i="3"/>
  <c r="DY136" i="3"/>
  <c r="DZ136" i="3"/>
  <c r="EA136" i="3"/>
  <c r="EB136" i="3"/>
  <c r="EC136" i="3"/>
  <c r="BP137" i="3"/>
  <c r="CB137" i="3" s="1"/>
  <c r="BQ137" i="3"/>
  <c r="CC137" i="3" s="1"/>
  <c r="BR137" i="3"/>
  <c r="CD137" i="3" s="1"/>
  <c r="BS137" i="3"/>
  <c r="CE137" i="3" s="1"/>
  <c r="BT137" i="3"/>
  <c r="CF137" i="3" s="1"/>
  <c r="BU137" i="3"/>
  <c r="CG137" i="3" s="1"/>
  <c r="BV137" i="3"/>
  <c r="CH137" i="3" s="1"/>
  <c r="BW137" i="3"/>
  <c r="CI137" i="3" s="1"/>
  <c r="BX137" i="3"/>
  <c r="CJ137" i="3" s="1"/>
  <c r="BY137" i="3"/>
  <c r="CK137" i="3" s="1"/>
  <c r="BZ137" i="3"/>
  <c r="CL137" i="3" s="1"/>
  <c r="CR137" i="3"/>
  <c r="DD137" i="3" s="1"/>
  <c r="CS137" i="3"/>
  <c r="DE137" i="3" s="1"/>
  <c r="CT137" i="3"/>
  <c r="DF137" i="3" s="1"/>
  <c r="CU137" i="3"/>
  <c r="DG137" i="3" s="1"/>
  <c r="CV137" i="3"/>
  <c r="DH137" i="3" s="1"/>
  <c r="CW137" i="3"/>
  <c r="DI137" i="3" s="1"/>
  <c r="CX137" i="3"/>
  <c r="DJ137" i="3" s="1"/>
  <c r="CY137" i="3"/>
  <c r="DK137" i="3" s="1"/>
  <c r="CZ137" i="3"/>
  <c r="DL137" i="3" s="1"/>
  <c r="DA137" i="3"/>
  <c r="DM137" i="3" s="1"/>
  <c r="DB137" i="3"/>
  <c r="DN137" i="3" s="1"/>
  <c r="DT137" i="3"/>
  <c r="DU137" i="3"/>
  <c r="DV137" i="3"/>
  <c r="DW137" i="3"/>
  <c r="DX137" i="3"/>
  <c r="DY137" i="3"/>
  <c r="DZ137" i="3"/>
  <c r="EA137" i="3"/>
  <c r="EB137" i="3"/>
  <c r="EC137" i="3"/>
  <c r="BP138" i="3"/>
  <c r="CB138" i="3" s="1"/>
  <c r="BQ138" i="3"/>
  <c r="CC138" i="3" s="1"/>
  <c r="BR138" i="3"/>
  <c r="CD138" i="3" s="1"/>
  <c r="BS138" i="3"/>
  <c r="CE138" i="3" s="1"/>
  <c r="BT138" i="3"/>
  <c r="CF138" i="3" s="1"/>
  <c r="BU138" i="3"/>
  <c r="CG138" i="3" s="1"/>
  <c r="BV138" i="3"/>
  <c r="CH138" i="3" s="1"/>
  <c r="BW138" i="3"/>
  <c r="CI138" i="3" s="1"/>
  <c r="BX138" i="3"/>
  <c r="CJ138" i="3" s="1"/>
  <c r="BY138" i="3"/>
  <c r="CK138" i="3" s="1"/>
  <c r="BZ138" i="3"/>
  <c r="CL138" i="3" s="1"/>
  <c r="CR138" i="3"/>
  <c r="DD138" i="3" s="1"/>
  <c r="CS138" i="3"/>
  <c r="DE138" i="3" s="1"/>
  <c r="CT138" i="3"/>
  <c r="DF138" i="3" s="1"/>
  <c r="CU138" i="3"/>
  <c r="DG138" i="3" s="1"/>
  <c r="CV138" i="3"/>
  <c r="DH138" i="3" s="1"/>
  <c r="CW138" i="3"/>
  <c r="DI138" i="3" s="1"/>
  <c r="CX138" i="3"/>
  <c r="DJ138" i="3" s="1"/>
  <c r="CY138" i="3"/>
  <c r="DK138" i="3" s="1"/>
  <c r="CZ138" i="3"/>
  <c r="DL138" i="3" s="1"/>
  <c r="DA138" i="3"/>
  <c r="DM138" i="3" s="1"/>
  <c r="DB138" i="3"/>
  <c r="DN138" i="3" s="1"/>
  <c r="DT138" i="3"/>
  <c r="DU138" i="3"/>
  <c r="DV138" i="3"/>
  <c r="DW138" i="3"/>
  <c r="DX138" i="3"/>
  <c r="DY138" i="3"/>
  <c r="DZ138" i="3"/>
  <c r="EA138" i="3"/>
  <c r="EB138" i="3"/>
  <c r="EC138" i="3"/>
  <c r="BP139" i="3"/>
  <c r="CB139" i="3" s="1"/>
  <c r="BQ139" i="3"/>
  <c r="CC139" i="3" s="1"/>
  <c r="BR139" i="3"/>
  <c r="CD139" i="3" s="1"/>
  <c r="BS139" i="3"/>
  <c r="CE139" i="3" s="1"/>
  <c r="BT139" i="3"/>
  <c r="CF139" i="3" s="1"/>
  <c r="BU139" i="3"/>
  <c r="CG139" i="3" s="1"/>
  <c r="BV139" i="3"/>
  <c r="CH139" i="3" s="1"/>
  <c r="BW139" i="3"/>
  <c r="CI139" i="3" s="1"/>
  <c r="BX139" i="3"/>
  <c r="CJ139" i="3" s="1"/>
  <c r="BY139" i="3"/>
  <c r="CK139" i="3" s="1"/>
  <c r="BZ139" i="3"/>
  <c r="CL139" i="3" s="1"/>
  <c r="CR139" i="3"/>
  <c r="DD139" i="3" s="1"/>
  <c r="CS139" i="3"/>
  <c r="DE139" i="3" s="1"/>
  <c r="CT139" i="3"/>
  <c r="DF139" i="3" s="1"/>
  <c r="CU139" i="3"/>
  <c r="DG139" i="3" s="1"/>
  <c r="CV139" i="3"/>
  <c r="DH139" i="3" s="1"/>
  <c r="CW139" i="3"/>
  <c r="DI139" i="3" s="1"/>
  <c r="CX139" i="3"/>
  <c r="DJ139" i="3" s="1"/>
  <c r="CY139" i="3"/>
  <c r="DK139" i="3" s="1"/>
  <c r="CZ139" i="3"/>
  <c r="DL139" i="3" s="1"/>
  <c r="DA139" i="3"/>
  <c r="DM139" i="3" s="1"/>
  <c r="DB139" i="3"/>
  <c r="DN139" i="3" s="1"/>
  <c r="DT139" i="3"/>
  <c r="DU139" i="3"/>
  <c r="DV139" i="3"/>
  <c r="DW139" i="3"/>
  <c r="DX139" i="3"/>
  <c r="DY139" i="3"/>
  <c r="DZ139" i="3"/>
  <c r="EA139" i="3"/>
  <c r="EB139" i="3"/>
  <c r="EC139" i="3"/>
  <c r="BP140" i="3"/>
  <c r="CB140" i="3" s="1"/>
  <c r="BQ140" i="3"/>
  <c r="CC140" i="3" s="1"/>
  <c r="BR140" i="3"/>
  <c r="CD140" i="3" s="1"/>
  <c r="BS140" i="3"/>
  <c r="CE140" i="3" s="1"/>
  <c r="BT140" i="3"/>
  <c r="CF140" i="3" s="1"/>
  <c r="BU140" i="3"/>
  <c r="CG140" i="3" s="1"/>
  <c r="BV140" i="3"/>
  <c r="CH140" i="3" s="1"/>
  <c r="BW140" i="3"/>
  <c r="CI140" i="3" s="1"/>
  <c r="BX140" i="3"/>
  <c r="CJ140" i="3" s="1"/>
  <c r="BY140" i="3"/>
  <c r="CK140" i="3" s="1"/>
  <c r="BZ140" i="3"/>
  <c r="CL140" i="3" s="1"/>
  <c r="CR140" i="3"/>
  <c r="DD140" i="3" s="1"/>
  <c r="CS140" i="3"/>
  <c r="DE140" i="3" s="1"/>
  <c r="CT140" i="3"/>
  <c r="DF140" i="3" s="1"/>
  <c r="CU140" i="3"/>
  <c r="DG140" i="3" s="1"/>
  <c r="CV140" i="3"/>
  <c r="DH140" i="3" s="1"/>
  <c r="CW140" i="3"/>
  <c r="DI140" i="3" s="1"/>
  <c r="CX140" i="3"/>
  <c r="DJ140" i="3" s="1"/>
  <c r="CY140" i="3"/>
  <c r="DK140" i="3" s="1"/>
  <c r="CZ140" i="3"/>
  <c r="DL140" i="3" s="1"/>
  <c r="DA140" i="3"/>
  <c r="DM140" i="3" s="1"/>
  <c r="DB140" i="3"/>
  <c r="DN140" i="3" s="1"/>
  <c r="DT140" i="3"/>
  <c r="DU140" i="3"/>
  <c r="DV140" i="3"/>
  <c r="DW140" i="3"/>
  <c r="DX140" i="3"/>
  <c r="DY140" i="3"/>
  <c r="DZ140" i="3"/>
  <c r="EA140" i="3"/>
  <c r="EB140" i="3"/>
  <c r="EC140" i="3"/>
  <c r="BP141" i="3"/>
  <c r="CB141" i="3" s="1"/>
  <c r="BQ141" i="3"/>
  <c r="CC141" i="3" s="1"/>
  <c r="BR141" i="3"/>
  <c r="CD141" i="3" s="1"/>
  <c r="BS141" i="3"/>
  <c r="CE141" i="3" s="1"/>
  <c r="BT141" i="3"/>
  <c r="CF141" i="3" s="1"/>
  <c r="BU141" i="3"/>
  <c r="CG141" i="3" s="1"/>
  <c r="BV141" i="3"/>
  <c r="CH141" i="3" s="1"/>
  <c r="BW141" i="3"/>
  <c r="CI141" i="3" s="1"/>
  <c r="BX141" i="3"/>
  <c r="CJ141" i="3" s="1"/>
  <c r="BY141" i="3"/>
  <c r="CK141" i="3" s="1"/>
  <c r="BZ141" i="3"/>
  <c r="CL141" i="3" s="1"/>
  <c r="CR141" i="3"/>
  <c r="DD141" i="3" s="1"/>
  <c r="CS141" i="3"/>
  <c r="DE141" i="3" s="1"/>
  <c r="CT141" i="3"/>
  <c r="DF141" i="3" s="1"/>
  <c r="CU141" i="3"/>
  <c r="DG141" i="3" s="1"/>
  <c r="CV141" i="3"/>
  <c r="DH141" i="3" s="1"/>
  <c r="CW141" i="3"/>
  <c r="DI141" i="3" s="1"/>
  <c r="CX141" i="3"/>
  <c r="DJ141" i="3" s="1"/>
  <c r="CY141" i="3"/>
  <c r="DK141" i="3" s="1"/>
  <c r="CZ141" i="3"/>
  <c r="DL141" i="3" s="1"/>
  <c r="DA141" i="3"/>
  <c r="DM141" i="3" s="1"/>
  <c r="DB141" i="3"/>
  <c r="DN141" i="3" s="1"/>
  <c r="DT141" i="3"/>
  <c r="DU141" i="3"/>
  <c r="DV141" i="3"/>
  <c r="DW141" i="3"/>
  <c r="DX141" i="3"/>
  <c r="DY141" i="3"/>
  <c r="DZ141" i="3"/>
  <c r="EA141" i="3"/>
  <c r="EB141" i="3"/>
  <c r="EC141" i="3"/>
  <c r="BP142" i="3"/>
  <c r="CB142" i="3" s="1"/>
  <c r="BQ142" i="3"/>
  <c r="CC142" i="3" s="1"/>
  <c r="BR142" i="3"/>
  <c r="CD142" i="3" s="1"/>
  <c r="BS142" i="3"/>
  <c r="CE142" i="3" s="1"/>
  <c r="BT142" i="3"/>
  <c r="CF142" i="3" s="1"/>
  <c r="BU142" i="3"/>
  <c r="CG142" i="3" s="1"/>
  <c r="BV142" i="3"/>
  <c r="CH142" i="3" s="1"/>
  <c r="BW142" i="3"/>
  <c r="CI142" i="3" s="1"/>
  <c r="BX142" i="3"/>
  <c r="CJ142" i="3" s="1"/>
  <c r="BY142" i="3"/>
  <c r="CK142" i="3" s="1"/>
  <c r="BZ142" i="3"/>
  <c r="CL142" i="3" s="1"/>
  <c r="CR142" i="3"/>
  <c r="DD142" i="3" s="1"/>
  <c r="CS142" i="3"/>
  <c r="DE142" i="3" s="1"/>
  <c r="CT142" i="3"/>
  <c r="DF142" i="3" s="1"/>
  <c r="CU142" i="3"/>
  <c r="DG142" i="3" s="1"/>
  <c r="CV142" i="3"/>
  <c r="DH142" i="3" s="1"/>
  <c r="CW142" i="3"/>
  <c r="DI142" i="3" s="1"/>
  <c r="CX142" i="3"/>
  <c r="DJ142" i="3" s="1"/>
  <c r="CY142" i="3"/>
  <c r="DK142" i="3" s="1"/>
  <c r="CZ142" i="3"/>
  <c r="DL142" i="3" s="1"/>
  <c r="DA142" i="3"/>
  <c r="DM142" i="3" s="1"/>
  <c r="DB142" i="3"/>
  <c r="DN142" i="3" s="1"/>
  <c r="DT142" i="3"/>
  <c r="DU142" i="3"/>
  <c r="DV142" i="3"/>
  <c r="DW142" i="3"/>
  <c r="DX142" i="3"/>
  <c r="DY142" i="3"/>
  <c r="DZ142" i="3"/>
  <c r="EA142" i="3"/>
  <c r="EB142" i="3"/>
  <c r="EC142" i="3"/>
  <c r="BP143" i="3"/>
  <c r="CB143" i="3" s="1"/>
  <c r="BQ143" i="3"/>
  <c r="CC143" i="3" s="1"/>
  <c r="BR143" i="3"/>
  <c r="CD143" i="3" s="1"/>
  <c r="BS143" i="3"/>
  <c r="CE143" i="3" s="1"/>
  <c r="BT143" i="3"/>
  <c r="CF143" i="3" s="1"/>
  <c r="BU143" i="3"/>
  <c r="CG143" i="3" s="1"/>
  <c r="BV143" i="3"/>
  <c r="CH143" i="3" s="1"/>
  <c r="BW143" i="3"/>
  <c r="CI143" i="3" s="1"/>
  <c r="BX143" i="3"/>
  <c r="CJ143" i="3" s="1"/>
  <c r="BY143" i="3"/>
  <c r="CK143" i="3" s="1"/>
  <c r="BZ143" i="3"/>
  <c r="CL143" i="3" s="1"/>
  <c r="CR143" i="3"/>
  <c r="DD143" i="3" s="1"/>
  <c r="CS143" i="3"/>
  <c r="DE143" i="3" s="1"/>
  <c r="CT143" i="3"/>
  <c r="DF143" i="3" s="1"/>
  <c r="CU143" i="3"/>
  <c r="DG143" i="3" s="1"/>
  <c r="CV143" i="3"/>
  <c r="DH143" i="3" s="1"/>
  <c r="CW143" i="3"/>
  <c r="DI143" i="3" s="1"/>
  <c r="CX143" i="3"/>
  <c r="DJ143" i="3" s="1"/>
  <c r="CY143" i="3"/>
  <c r="DK143" i="3" s="1"/>
  <c r="CZ143" i="3"/>
  <c r="DL143" i="3" s="1"/>
  <c r="DA143" i="3"/>
  <c r="DM143" i="3" s="1"/>
  <c r="DB143" i="3"/>
  <c r="DN143" i="3" s="1"/>
  <c r="DT143" i="3"/>
  <c r="DU143" i="3"/>
  <c r="DV143" i="3"/>
  <c r="DW143" i="3"/>
  <c r="DX143" i="3"/>
  <c r="DY143" i="3"/>
  <c r="DZ143" i="3"/>
  <c r="EA143" i="3"/>
  <c r="EB143" i="3"/>
  <c r="EC143" i="3"/>
  <c r="BP144" i="3"/>
  <c r="CB144" i="3" s="1"/>
  <c r="BQ144" i="3"/>
  <c r="CC144" i="3" s="1"/>
  <c r="BR144" i="3"/>
  <c r="CD144" i="3" s="1"/>
  <c r="BS144" i="3"/>
  <c r="CE144" i="3" s="1"/>
  <c r="BT144" i="3"/>
  <c r="CF144" i="3" s="1"/>
  <c r="BU144" i="3"/>
  <c r="CG144" i="3" s="1"/>
  <c r="BV144" i="3"/>
  <c r="CH144" i="3" s="1"/>
  <c r="BW144" i="3"/>
  <c r="CI144" i="3" s="1"/>
  <c r="BX144" i="3"/>
  <c r="CJ144" i="3" s="1"/>
  <c r="BY144" i="3"/>
  <c r="CK144" i="3" s="1"/>
  <c r="BZ144" i="3"/>
  <c r="CL144" i="3" s="1"/>
  <c r="CR144" i="3"/>
  <c r="DD144" i="3" s="1"/>
  <c r="CS144" i="3"/>
  <c r="DE144" i="3" s="1"/>
  <c r="CT144" i="3"/>
  <c r="DF144" i="3" s="1"/>
  <c r="CU144" i="3"/>
  <c r="DG144" i="3" s="1"/>
  <c r="CV144" i="3"/>
  <c r="DH144" i="3" s="1"/>
  <c r="CW144" i="3"/>
  <c r="DI144" i="3" s="1"/>
  <c r="CX144" i="3"/>
  <c r="DJ144" i="3" s="1"/>
  <c r="CY144" i="3"/>
  <c r="DK144" i="3" s="1"/>
  <c r="CZ144" i="3"/>
  <c r="DL144" i="3" s="1"/>
  <c r="DA144" i="3"/>
  <c r="DM144" i="3" s="1"/>
  <c r="DB144" i="3"/>
  <c r="DN144" i="3" s="1"/>
  <c r="DT144" i="3"/>
  <c r="DU144" i="3"/>
  <c r="DV144" i="3"/>
  <c r="DW144" i="3"/>
  <c r="DX144" i="3"/>
  <c r="DY144" i="3"/>
  <c r="DZ144" i="3"/>
  <c r="EA144" i="3"/>
  <c r="EB144" i="3"/>
  <c r="EC144" i="3"/>
  <c r="BP145" i="3"/>
  <c r="CB145" i="3" s="1"/>
  <c r="BQ145" i="3"/>
  <c r="CC145" i="3" s="1"/>
  <c r="BR145" i="3"/>
  <c r="CD145" i="3" s="1"/>
  <c r="BS145" i="3"/>
  <c r="CE145" i="3" s="1"/>
  <c r="BT145" i="3"/>
  <c r="CF145" i="3" s="1"/>
  <c r="BU145" i="3"/>
  <c r="CG145" i="3" s="1"/>
  <c r="BV145" i="3"/>
  <c r="CH145" i="3" s="1"/>
  <c r="BW145" i="3"/>
  <c r="CI145" i="3" s="1"/>
  <c r="BX145" i="3"/>
  <c r="CJ145" i="3" s="1"/>
  <c r="BY145" i="3"/>
  <c r="CK145" i="3" s="1"/>
  <c r="BZ145" i="3"/>
  <c r="CL145" i="3" s="1"/>
  <c r="CR145" i="3"/>
  <c r="DD145" i="3" s="1"/>
  <c r="CS145" i="3"/>
  <c r="DE145" i="3" s="1"/>
  <c r="CT145" i="3"/>
  <c r="DF145" i="3" s="1"/>
  <c r="CU145" i="3"/>
  <c r="DG145" i="3" s="1"/>
  <c r="CV145" i="3"/>
  <c r="DH145" i="3" s="1"/>
  <c r="CW145" i="3"/>
  <c r="DI145" i="3" s="1"/>
  <c r="CX145" i="3"/>
  <c r="DJ145" i="3" s="1"/>
  <c r="CY145" i="3"/>
  <c r="DK145" i="3" s="1"/>
  <c r="CZ145" i="3"/>
  <c r="DL145" i="3" s="1"/>
  <c r="DA145" i="3"/>
  <c r="DM145" i="3" s="1"/>
  <c r="DB145" i="3"/>
  <c r="DN145" i="3" s="1"/>
  <c r="DT145" i="3"/>
  <c r="DU145" i="3"/>
  <c r="DV145" i="3"/>
  <c r="DW145" i="3"/>
  <c r="DX145" i="3"/>
  <c r="DY145" i="3"/>
  <c r="DZ145" i="3"/>
  <c r="EA145" i="3"/>
  <c r="EB145" i="3"/>
  <c r="EC145" i="3"/>
  <c r="BP146" i="3"/>
  <c r="CB146" i="3" s="1"/>
  <c r="BQ146" i="3"/>
  <c r="CC146" i="3" s="1"/>
  <c r="BR146" i="3"/>
  <c r="CD146" i="3" s="1"/>
  <c r="BS146" i="3"/>
  <c r="CE146" i="3" s="1"/>
  <c r="BT146" i="3"/>
  <c r="CF146" i="3" s="1"/>
  <c r="BU146" i="3"/>
  <c r="CG146" i="3" s="1"/>
  <c r="BV146" i="3"/>
  <c r="CH146" i="3" s="1"/>
  <c r="BW146" i="3"/>
  <c r="CI146" i="3" s="1"/>
  <c r="BX146" i="3"/>
  <c r="CJ146" i="3" s="1"/>
  <c r="BY146" i="3"/>
  <c r="CK146" i="3" s="1"/>
  <c r="BZ146" i="3"/>
  <c r="CL146" i="3" s="1"/>
  <c r="CR146" i="3"/>
  <c r="DD146" i="3" s="1"/>
  <c r="CS146" i="3"/>
  <c r="DE146" i="3" s="1"/>
  <c r="CT146" i="3"/>
  <c r="DF146" i="3" s="1"/>
  <c r="CU146" i="3"/>
  <c r="DG146" i="3" s="1"/>
  <c r="CV146" i="3"/>
  <c r="DH146" i="3" s="1"/>
  <c r="CW146" i="3"/>
  <c r="DI146" i="3" s="1"/>
  <c r="CX146" i="3"/>
  <c r="DJ146" i="3" s="1"/>
  <c r="CY146" i="3"/>
  <c r="DK146" i="3" s="1"/>
  <c r="CZ146" i="3"/>
  <c r="DL146" i="3" s="1"/>
  <c r="DA146" i="3"/>
  <c r="DM146" i="3" s="1"/>
  <c r="DB146" i="3"/>
  <c r="DN146" i="3" s="1"/>
  <c r="DT146" i="3"/>
  <c r="DU146" i="3"/>
  <c r="DV146" i="3"/>
  <c r="DW146" i="3"/>
  <c r="DX146" i="3"/>
  <c r="DY146" i="3"/>
  <c r="DZ146" i="3"/>
  <c r="EA146" i="3"/>
  <c r="EB146" i="3"/>
  <c r="EC146" i="3"/>
  <c r="BP147" i="3"/>
  <c r="CB147" i="3" s="1"/>
  <c r="BQ147" i="3"/>
  <c r="CC147" i="3" s="1"/>
  <c r="BR147" i="3"/>
  <c r="CD147" i="3" s="1"/>
  <c r="BS147" i="3"/>
  <c r="CE147" i="3" s="1"/>
  <c r="BT147" i="3"/>
  <c r="CF147" i="3" s="1"/>
  <c r="BU147" i="3"/>
  <c r="CG147" i="3" s="1"/>
  <c r="BV147" i="3"/>
  <c r="CH147" i="3" s="1"/>
  <c r="BW147" i="3"/>
  <c r="CI147" i="3" s="1"/>
  <c r="BX147" i="3"/>
  <c r="CJ147" i="3" s="1"/>
  <c r="BY147" i="3"/>
  <c r="CK147" i="3" s="1"/>
  <c r="BZ147" i="3"/>
  <c r="CL147" i="3" s="1"/>
  <c r="CR147" i="3"/>
  <c r="DD147" i="3" s="1"/>
  <c r="CS147" i="3"/>
  <c r="DE147" i="3" s="1"/>
  <c r="CT147" i="3"/>
  <c r="DF147" i="3" s="1"/>
  <c r="CU147" i="3"/>
  <c r="DG147" i="3" s="1"/>
  <c r="CV147" i="3"/>
  <c r="DH147" i="3" s="1"/>
  <c r="CW147" i="3"/>
  <c r="DI147" i="3" s="1"/>
  <c r="CX147" i="3"/>
  <c r="DJ147" i="3" s="1"/>
  <c r="CY147" i="3"/>
  <c r="DK147" i="3" s="1"/>
  <c r="CZ147" i="3"/>
  <c r="DL147" i="3" s="1"/>
  <c r="DA147" i="3"/>
  <c r="DM147" i="3" s="1"/>
  <c r="DB147" i="3"/>
  <c r="DN147" i="3" s="1"/>
  <c r="DT147" i="3"/>
  <c r="DU147" i="3"/>
  <c r="DV147" i="3"/>
  <c r="DW147" i="3"/>
  <c r="DX147" i="3"/>
  <c r="DY147" i="3"/>
  <c r="DZ147" i="3"/>
  <c r="EA147" i="3"/>
  <c r="EB147" i="3"/>
  <c r="EC147" i="3"/>
  <c r="BP148" i="3"/>
  <c r="CB148" i="3" s="1"/>
  <c r="BQ148" i="3"/>
  <c r="CC148" i="3" s="1"/>
  <c r="BR148" i="3"/>
  <c r="CD148" i="3" s="1"/>
  <c r="BS148" i="3"/>
  <c r="CE148" i="3" s="1"/>
  <c r="BT148" i="3"/>
  <c r="CF148" i="3" s="1"/>
  <c r="BU148" i="3"/>
  <c r="CG148" i="3" s="1"/>
  <c r="BV148" i="3"/>
  <c r="CH148" i="3" s="1"/>
  <c r="BW148" i="3"/>
  <c r="CI148" i="3" s="1"/>
  <c r="BX148" i="3"/>
  <c r="CJ148" i="3" s="1"/>
  <c r="BY148" i="3"/>
  <c r="CK148" i="3" s="1"/>
  <c r="BZ148" i="3"/>
  <c r="CL148" i="3" s="1"/>
  <c r="CR148" i="3"/>
  <c r="DD148" i="3" s="1"/>
  <c r="CS148" i="3"/>
  <c r="DE148" i="3" s="1"/>
  <c r="CT148" i="3"/>
  <c r="DF148" i="3" s="1"/>
  <c r="CU148" i="3"/>
  <c r="DG148" i="3" s="1"/>
  <c r="CV148" i="3"/>
  <c r="DH148" i="3" s="1"/>
  <c r="CW148" i="3"/>
  <c r="DI148" i="3" s="1"/>
  <c r="CX148" i="3"/>
  <c r="DJ148" i="3" s="1"/>
  <c r="CY148" i="3"/>
  <c r="DK148" i="3" s="1"/>
  <c r="CZ148" i="3"/>
  <c r="DL148" i="3" s="1"/>
  <c r="DA148" i="3"/>
  <c r="DM148" i="3" s="1"/>
  <c r="DB148" i="3"/>
  <c r="DN148" i="3" s="1"/>
  <c r="DT148" i="3"/>
  <c r="DU148" i="3"/>
  <c r="DV148" i="3"/>
  <c r="DW148" i="3"/>
  <c r="DX148" i="3"/>
  <c r="DY148" i="3"/>
  <c r="DZ148" i="3"/>
  <c r="EA148" i="3"/>
  <c r="EB148" i="3"/>
  <c r="EC148" i="3"/>
  <c r="BP149" i="3"/>
  <c r="CB149" i="3" s="1"/>
  <c r="BQ149" i="3"/>
  <c r="CC149" i="3" s="1"/>
  <c r="BR149" i="3"/>
  <c r="CD149" i="3" s="1"/>
  <c r="BS149" i="3"/>
  <c r="CE149" i="3" s="1"/>
  <c r="BT149" i="3"/>
  <c r="CF149" i="3" s="1"/>
  <c r="BU149" i="3"/>
  <c r="CG149" i="3" s="1"/>
  <c r="BV149" i="3"/>
  <c r="CH149" i="3" s="1"/>
  <c r="BW149" i="3"/>
  <c r="CI149" i="3" s="1"/>
  <c r="BX149" i="3"/>
  <c r="CJ149" i="3" s="1"/>
  <c r="BY149" i="3"/>
  <c r="CK149" i="3" s="1"/>
  <c r="BZ149" i="3"/>
  <c r="CL149" i="3" s="1"/>
  <c r="CR149" i="3"/>
  <c r="DD149" i="3" s="1"/>
  <c r="CS149" i="3"/>
  <c r="DE149" i="3" s="1"/>
  <c r="CT149" i="3"/>
  <c r="DF149" i="3" s="1"/>
  <c r="CU149" i="3"/>
  <c r="DG149" i="3" s="1"/>
  <c r="CV149" i="3"/>
  <c r="DH149" i="3" s="1"/>
  <c r="CW149" i="3"/>
  <c r="DI149" i="3" s="1"/>
  <c r="CX149" i="3"/>
  <c r="DJ149" i="3" s="1"/>
  <c r="CY149" i="3"/>
  <c r="DK149" i="3" s="1"/>
  <c r="CZ149" i="3"/>
  <c r="DL149" i="3" s="1"/>
  <c r="DA149" i="3"/>
  <c r="DM149" i="3" s="1"/>
  <c r="DB149" i="3"/>
  <c r="DN149" i="3" s="1"/>
  <c r="DT149" i="3"/>
  <c r="DU149" i="3"/>
  <c r="DV149" i="3"/>
  <c r="DW149" i="3"/>
  <c r="DX149" i="3"/>
  <c r="DY149" i="3"/>
  <c r="DZ149" i="3"/>
  <c r="EA149" i="3"/>
  <c r="EB149" i="3"/>
  <c r="EC149" i="3"/>
  <c r="BP150" i="3"/>
  <c r="CB150" i="3" s="1"/>
  <c r="BQ150" i="3"/>
  <c r="CC150" i="3" s="1"/>
  <c r="BR150" i="3"/>
  <c r="CD150" i="3" s="1"/>
  <c r="BS150" i="3"/>
  <c r="CE150" i="3" s="1"/>
  <c r="BT150" i="3"/>
  <c r="CF150" i="3" s="1"/>
  <c r="BU150" i="3"/>
  <c r="CG150" i="3" s="1"/>
  <c r="BV150" i="3"/>
  <c r="CH150" i="3" s="1"/>
  <c r="BW150" i="3"/>
  <c r="CI150" i="3" s="1"/>
  <c r="BX150" i="3"/>
  <c r="CJ150" i="3" s="1"/>
  <c r="BY150" i="3"/>
  <c r="CK150" i="3" s="1"/>
  <c r="BZ150" i="3"/>
  <c r="CL150" i="3" s="1"/>
  <c r="CR150" i="3"/>
  <c r="DD150" i="3" s="1"/>
  <c r="CS150" i="3"/>
  <c r="DE150" i="3" s="1"/>
  <c r="CT150" i="3"/>
  <c r="DF150" i="3" s="1"/>
  <c r="CU150" i="3"/>
  <c r="DG150" i="3" s="1"/>
  <c r="CV150" i="3"/>
  <c r="DH150" i="3" s="1"/>
  <c r="CW150" i="3"/>
  <c r="DI150" i="3" s="1"/>
  <c r="CX150" i="3"/>
  <c r="DJ150" i="3" s="1"/>
  <c r="CY150" i="3"/>
  <c r="DK150" i="3" s="1"/>
  <c r="CZ150" i="3"/>
  <c r="DL150" i="3" s="1"/>
  <c r="DA150" i="3"/>
  <c r="DM150" i="3" s="1"/>
  <c r="DB150" i="3"/>
  <c r="DN150" i="3" s="1"/>
  <c r="DT150" i="3"/>
  <c r="DU150" i="3"/>
  <c r="DV150" i="3"/>
  <c r="DW150" i="3"/>
  <c r="DX150" i="3"/>
  <c r="DY150" i="3"/>
  <c r="DZ150" i="3"/>
  <c r="EA150" i="3"/>
  <c r="EB150" i="3"/>
  <c r="EC150" i="3"/>
  <c r="BP151" i="3"/>
  <c r="CB151" i="3" s="1"/>
  <c r="BQ151" i="3"/>
  <c r="CC151" i="3" s="1"/>
  <c r="BR151" i="3"/>
  <c r="CD151" i="3" s="1"/>
  <c r="BS151" i="3"/>
  <c r="CE151" i="3" s="1"/>
  <c r="BT151" i="3"/>
  <c r="CF151" i="3" s="1"/>
  <c r="BU151" i="3"/>
  <c r="CG151" i="3" s="1"/>
  <c r="BV151" i="3"/>
  <c r="CH151" i="3" s="1"/>
  <c r="BW151" i="3"/>
  <c r="CI151" i="3" s="1"/>
  <c r="BX151" i="3"/>
  <c r="CJ151" i="3" s="1"/>
  <c r="BY151" i="3"/>
  <c r="CK151" i="3" s="1"/>
  <c r="BZ151" i="3"/>
  <c r="CL151" i="3" s="1"/>
  <c r="CR151" i="3"/>
  <c r="DD151" i="3" s="1"/>
  <c r="CS151" i="3"/>
  <c r="DE151" i="3" s="1"/>
  <c r="CT151" i="3"/>
  <c r="DF151" i="3" s="1"/>
  <c r="CU151" i="3"/>
  <c r="DG151" i="3" s="1"/>
  <c r="CV151" i="3"/>
  <c r="DH151" i="3" s="1"/>
  <c r="CW151" i="3"/>
  <c r="DI151" i="3" s="1"/>
  <c r="CX151" i="3"/>
  <c r="DJ151" i="3" s="1"/>
  <c r="CY151" i="3"/>
  <c r="DK151" i="3" s="1"/>
  <c r="CZ151" i="3"/>
  <c r="DL151" i="3" s="1"/>
  <c r="DA151" i="3"/>
  <c r="DM151" i="3" s="1"/>
  <c r="DB151" i="3"/>
  <c r="DN151" i="3" s="1"/>
  <c r="DT151" i="3"/>
  <c r="DU151" i="3"/>
  <c r="DV151" i="3"/>
  <c r="DW151" i="3"/>
  <c r="DX151" i="3"/>
  <c r="DY151" i="3"/>
  <c r="DZ151" i="3"/>
  <c r="EA151" i="3"/>
  <c r="EB151" i="3"/>
  <c r="EC151" i="3"/>
  <c r="BP152" i="3"/>
  <c r="CB152" i="3" s="1"/>
  <c r="BQ152" i="3"/>
  <c r="CC152" i="3" s="1"/>
  <c r="BR152" i="3"/>
  <c r="CD152" i="3" s="1"/>
  <c r="BS152" i="3"/>
  <c r="CE152" i="3" s="1"/>
  <c r="BT152" i="3"/>
  <c r="CF152" i="3" s="1"/>
  <c r="BU152" i="3"/>
  <c r="CG152" i="3" s="1"/>
  <c r="BV152" i="3"/>
  <c r="CH152" i="3" s="1"/>
  <c r="BW152" i="3"/>
  <c r="CI152" i="3" s="1"/>
  <c r="BX152" i="3"/>
  <c r="CJ152" i="3" s="1"/>
  <c r="BY152" i="3"/>
  <c r="CK152" i="3" s="1"/>
  <c r="BZ152" i="3"/>
  <c r="CL152" i="3" s="1"/>
  <c r="CR152" i="3"/>
  <c r="DD152" i="3" s="1"/>
  <c r="CS152" i="3"/>
  <c r="DE152" i="3" s="1"/>
  <c r="CT152" i="3"/>
  <c r="DF152" i="3" s="1"/>
  <c r="CU152" i="3"/>
  <c r="DG152" i="3" s="1"/>
  <c r="CV152" i="3"/>
  <c r="DH152" i="3" s="1"/>
  <c r="CW152" i="3"/>
  <c r="DI152" i="3" s="1"/>
  <c r="CX152" i="3"/>
  <c r="DJ152" i="3" s="1"/>
  <c r="CY152" i="3"/>
  <c r="DK152" i="3" s="1"/>
  <c r="CZ152" i="3"/>
  <c r="DL152" i="3" s="1"/>
  <c r="DA152" i="3"/>
  <c r="DM152" i="3" s="1"/>
  <c r="DB152" i="3"/>
  <c r="DN152" i="3" s="1"/>
  <c r="DT152" i="3"/>
  <c r="DU152" i="3"/>
  <c r="DV152" i="3"/>
  <c r="DW152" i="3"/>
  <c r="DX152" i="3"/>
  <c r="DY152" i="3"/>
  <c r="DZ152" i="3"/>
  <c r="EA152" i="3"/>
  <c r="EB152" i="3"/>
  <c r="EC152" i="3"/>
  <c r="BP161" i="3"/>
  <c r="CB161" i="3" s="1"/>
  <c r="BQ161" i="3"/>
  <c r="CC161" i="3" s="1"/>
  <c r="BR161" i="3"/>
  <c r="CD161" i="3" s="1"/>
  <c r="BS161" i="3"/>
  <c r="CE161" i="3" s="1"/>
  <c r="BT161" i="3"/>
  <c r="CF161" i="3" s="1"/>
  <c r="BU161" i="3"/>
  <c r="CG161" i="3" s="1"/>
  <c r="BV161" i="3"/>
  <c r="CH161" i="3" s="1"/>
  <c r="BW161" i="3"/>
  <c r="CI161" i="3" s="1"/>
  <c r="BX161" i="3"/>
  <c r="CJ161" i="3" s="1"/>
  <c r="BY161" i="3"/>
  <c r="CK161" i="3" s="1"/>
  <c r="BZ161" i="3"/>
  <c r="CL161" i="3" s="1"/>
  <c r="CR161" i="3"/>
  <c r="DD161" i="3" s="1"/>
  <c r="CS161" i="3"/>
  <c r="DE161" i="3" s="1"/>
  <c r="CT161" i="3"/>
  <c r="DF161" i="3" s="1"/>
  <c r="CU161" i="3"/>
  <c r="DG161" i="3" s="1"/>
  <c r="CV161" i="3"/>
  <c r="DH161" i="3" s="1"/>
  <c r="CW161" i="3"/>
  <c r="DI161" i="3" s="1"/>
  <c r="CX161" i="3"/>
  <c r="DJ161" i="3" s="1"/>
  <c r="CY161" i="3"/>
  <c r="DK161" i="3" s="1"/>
  <c r="CZ161" i="3"/>
  <c r="DL161" i="3" s="1"/>
  <c r="DA161" i="3"/>
  <c r="DM161" i="3" s="1"/>
  <c r="DB161" i="3"/>
  <c r="DN161" i="3" s="1"/>
  <c r="DT161" i="3"/>
  <c r="DU161" i="3"/>
  <c r="DV161" i="3"/>
  <c r="DW161" i="3"/>
  <c r="DX161" i="3"/>
  <c r="DY161" i="3"/>
  <c r="DZ161" i="3"/>
  <c r="EA161" i="3"/>
  <c r="EB161" i="3"/>
  <c r="EC161" i="3"/>
  <c r="BP162" i="3"/>
  <c r="CB162" i="3" s="1"/>
  <c r="BQ162" i="3"/>
  <c r="BR162" i="3"/>
  <c r="CD162" i="3" s="1"/>
  <c r="BS162" i="3"/>
  <c r="CE162" i="3" s="1"/>
  <c r="BT162" i="3"/>
  <c r="CF162" i="3" s="1"/>
  <c r="BU162" i="3"/>
  <c r="CG162" i="3" s="1"/>
  <c r="BV162" i="3"/>
  <c r="CH162" i="3" s="1"/>
  <c r="BW162" i="3"/>
  <c r="CI162" i="3" s="1"/>
  <c r="BX162" i="3"/>
  <c r="CJ162" i="3" s="1"/>
  <c r="BY162" i="3"/>
  <c r="CK162" i="3" s="1"/>
  <c r="BZ162" i="3"/>
  <c r="CL162" i="3" s="1"/>
  <c r="CR162" i="3"/>
  <c r="DD162" i="3" s="1"/>
  <c r="CS162" i="3"/>
  <c r="CT162" i="3"/>
  <c r="DF162" i="3" s="1"/>
  <c r="CU162" i="3"/>
  <c r="DG162" i="3" s="1"/>
  <c r="CV162" i="3"/>
  <c r="DH162" i="3" s="1"/>
  <c r="CW162" i="3"/>
  <c r="DI162" i="3" s="1"/>
  <c r="CX162" i="3"/>
  <c r="DJ162" i="3" s="1"/>
  <c r="CY162" i="3"/>
  <c r="DK162" i="3" s="1"/>
  <c r="CZ162" i="3"/>
  <c r="DL162" i="3" s="1"/>
  <c r="DA162" i="3"/>
  <c r="DM162" i="3" s="1"/>
  <c r="DB162" i="3"/>
  <c r="DN162" i="3" s="1"/>
  <c r="DT162" i="3"/>
  <c r="DU162" i="3"/>
  <c r="DV162" i="3"/>
  <c r="DW162" i="3"/>
  <c r="DX162" i="3"/>
  <c r="DY162" i="3"/>
  <c r="DZ162" i="3"/>
  <c r="EA162" i="3"/>
  <c r="EB162" i="3"/>
  <c r="EC162" i="3"/>
  <c r="BP163" i="3"/>
  <c r="CB163" i="3" s="1"/>
  <c r="BQ163" i="3"/>
  <c r="CC163" i="3" s="1"/>
  <c r="BR163" i="3"/>
  <c r="CD163" i="3" s="1"/>
  <c r="BS163" i="3"/>
  <c r="CE163" i="3" s="1"/>
  <c r="BT163" i="3"/>
  <c r="CF163" i="3" s="1"/>
  <c r="BU163" i="3"/>
  <c r="CG163" i="3" s="1"/>
  <c r="BV163" i="3"/>
  <c r="CH163" i="3" s="1"/>
  <c r="BW163" i="3"/>
  <c r="CI163" i="3" s="1"/>
  <c r="BX163" i="3"/>
  <c r="CJ163" i="3" s="1"/>
  <c r="BY163" i="3"/>
  <c r="CK163" i="3" s="1"/>
  <c r="BZ163" i="3"/>
  <c r="CL163" i="3" s="1"/>
  <c r="CR163" i="3"/>
  <c r="DD163" i="3" s="1"/>
  <c r="CS163" i="3"/>
  <c r="DE163" i="3" s="1"/>
  <c r="CT163" i="3"/>
  <c r="DF163" i="3" s="1"/>
  <c r="CU163" i="3"/>
  <c r="DG163" i="3" s="1"/>
  <c r="CV163" i="3"/>
  <c r="DH163" i="3" s="1"/>
  <c r="CW163" i="3"/>
  <c r="DI163" i="3" s="1"/>
  <c r="CX163" i="3"/>
  <c r="DJ163" i="3" s="1"/>
  <c r="CY163" i="3"/>
  <c r="DK163" i="3" s="1"/>
  <c r="CZ163" i="3"/>
  <c r="DL163" i="3" s="1"/>
  <c r="DA163" i="3"/>
  <c r="DM163" i="3" s="1"/>
  <c r="DB163" i="3"/>
  <c r="DN163" i="3" s="1"/>
  <c r="DT163" i="3"/>
  <c r="DU163" i="3"/>
  <c r="DV163" i="3"/>
  <c r="DW163" i="3"/>
  <c r="DX163" i="3"/>
  <c r="DY163" i="3"/>
  <c r="DZ163" i="3"/>
  <c r="EA163" i="3"/>
  <c r="EB163" i="3"/>
  <c r="EC163" i="3"/>
  <c r="BP164" i="3"/>
  <c r="CB164" i="3" s="1"/>
  <c r="BQ164" i="3"/>
  <c r="CC164" i="3" s="1"/>
  <c r="BR164" i="3"/>
  <c r="CD164" i="3" s="1"/>
  <c r="BS164" i="3"/>
  <c r="CE164" i="3" s="1"/>
  <c r="BT164" i="3"/>
  <c r="CF164" i="3" s="1"/>
  <c r="BU164" i="3"/>
  <c r="CG164" i="3" s="1"/>
  <c r="BV164" i="3"/>
  <c r="CH164" i="3" s="1"/>
  <c r="BW164" i="3"/>
  <c r="CI164" i="3" s="1"/>
  <c r="BX164" i="3"/>
  <c r="CJ164" i="3" s="1"/>
  <c r="BY164" i="3"/>
  <c r="CK164" i="3" s="1"/>
  <c r="BZ164" i="3"/>
  <c r="CL164" i="3" s="1"/>
  <c r="CR164" i="3"/>
  <c r="DD164" i="3" s="1"/>
  <c r="CS164" i="3"/>
  <c r="DE164" i="3" s="1"/>
  <c r="CT164" i="3"/>
  <c r="DF164" i="3" s="1"/>
  <c r="CU164" i="3"/>
  <c r="DG164" i="3" s="1"/>
  <c r="CV164" i="3"/>
  <c r="DH164" i="3" s="1"/>
  <c r="CW164" i="3"/>
  <c r="DI164" i="3" s="1"/>
  <c r="CX164" i="3"/>
  <c r="DJ164" i="3" s="1"/>
  <c r="CY164" i="3"/>
  <c r="DK164" i="3" s="1"/>
  <c r="CZ164" i="3"/>
  <c r="DL164" i="3" s="1"/>
  <c r="DA164" i="3"/>
  <c r="DM164" i="3" s="1"/>
  <c r="DB164" i="3"/>
  <c r="DN164" i="3" s="1"/>
  <c r="DT164" i="3"/>
  <c r="DU164" i="3"/>
  <c r="DV164" i="3"/>
  <c r="DW164" i="3"/>
  <c r="DX164" i="3"/>
  <c r="DY164" i="3"/>
  <c r="DZ164" i="3"/>
  <c r="EA164" i="3"/>
  <c r="EB164" i="3"/>
  <c r="EC164" i="3"/>
  <c r="BP165" i="3"/>
  <c r="CB165" i="3" s="1"/>
  <c r="BQ165" i="3"/>
  <c r="CC165" i="3" s="1"/>
  <c r="BR165" i="3"/>
  <c r="CD165" i="3" s="1"/>
  <c r="BS165" i="3"/>
  <c r="CE165" i="3" s="1"/>
  <c r="BT165" i="3"/>
  <c r="CF165" i="3" s="1"/>
  <c r="BU165" i="3"/>
  <c r="CG165" i="3" s="1"/>
  <c r="BV165" i="3"/>
  <c r="CH165" i="3" s="1"/>
  <c r="BW165" i="3"/>
  <c r="CI165" i="3" s="1"/>
  <c r="BX165" i="3"/>
  <c r="CJ165" i="3" s="1"/>
  <c r="BY165" i="3"/>
  <c r="CK165" i="3" s="1"/>
  <c r="BZ165" i="3"/>
  <c r="CL165" i="3" s="1"/>
  <c r="CR165" i="3"/>
  <c r="DD165" i="3" s="1"/>
  <c r="CS165" i="3"/>
  <c r="DE165" i="3" s="1"/>
  <c r="CT165" i="3"/>
  <c r="DF165" i="3" s="1"/>
  <c r="CU165" i="3"/>
  <c r="DG165" i="3" s="1"/>
  <c r="CV165" i="3"/>
  <c r="DH165" i="3" s="1"/>
  <c r="CW165" i="3"/>
  <c r="DI165" i="3" s="1"/>
  <c r="CX165" i="3"/>
  <c r="DJ165" i="3" s="1"/>
  <c r="CY165" i="3"/>
  <c r="DK165" i="3" s="1"/>
  <c r="CZ165" i="3"/>
  <c r="DL165" i="3" s="1"/>
  <c r="DA165" i="3"/>
  <c r="DM165" i="3" s="1"/>
  <c r="DB165" i="3"/>
  <c r="DN165" i="3" s="1"/>
  <c r="DT165" i="3"/>
  <c r="DU165" i="3"/>
  <c r="DV165" i="3"/>
  <c r="DW165" i="3"/>
  <c r="DX165" i="3"/>
  <c r="DY165" i="3"/>
  <c r="DZ165" i="3"/>
  <c r="EA165" i="3"/>
  <c r="EB165" i="3"/>
  <c r="EC165" i="3"/>
  <c r="BP166" i="3"/>
  <c r="CB166" i="3" s="1"/>
  <c r="BQ166" i="3"/>
  <c r="CC166" i="3" s="1"/>
  <c r="BR166" i="3"/>
  <c r="CD166" i="3" s="1"/>
  <c r="BS166" i="3"/>
  <c r="CE166" i="3" s="1"/>
  <c r="BT166" i="3"/>
  <c r="CF166" i="3" s="1"/>
  <c r="BU166" i="3"/>
  <c r="CG166" i="3" s="1"/>
  <c r="BV166" i="3"/>
  <c r="CH166" i="3" s="1"/>
  <c r="BW166" i="3"/>
  <c r="CI166" i="3" s="1"/>
  <c r="BX166" i="3"/>
  <c r="CJ166" i="3" s="1"/>
  <c r="BY166" i="3"/>
  <c r="CK166" i="3" s="1"/>
  <c r="BZ166" i="3"/>
  <c r="CL166" i="3" s="1"/>
  <c r="CR166" i="3"/>
  <c r="DD166" i="3" s="1"/>
  <c r="CS166" i="3"/>
  <c r="DE166" i="3" s="1"/>
  <c r="CT166" i="3"/>
  <c r="DF166" i="3" s="1"/>
  <c r="CU166" i="3"/>
  <c r="DG166" i="3" s="1"/>
  <c r="CV166" i="3"/>
  <c r="DH166" i="3" s="1"/>
  <c r="CW166" i="3"/>
  <c r="DI166" i="3" s="1"/>
  <c r="CX166" i="3"/>
  <c r="DJ166" i="3" s="1"/>
  <c r="CY166" i="3"/>
  <c r="DK166" i="3" s="1"/>
  <c r="CZ166" i="3"/>
  <c r="DL166" i="3" s="1"/>
  <c r="DA166" i="3"/>
  <c r="DM166" i="3" s="1"/>
  <c r="DB166" i="3"/>
  <c r="DN166" i="3" s="1"/>
  <c r="DT166" i="3"/>
  <c r="DU166" i="3"/>
  <c r="DV166" i="3"/>
  <c r="DW166" i="3"/>
  <c r="DX166" i="3"/>
  <c r="DY166" i="3"/>
  <c r="DZ166" i="3"/>
  <c r="EA166" i="3"/>
  <c r="EB166" i="3"/>
  <c r="EC166" i="3"/>
  <c r="BP167" i="3"/>
  <c r="CB167" i="3" s="1"/>
  <c r="BQ167" i="3"/>
  <c r="CC167" i="3" s="1"/>
  <c r="BR167" i="3"/>
  <c r="CD167" i="3" s="1"/>
  <c r="BS167" i="3"/>
  <c r="CE167" i="3" s="1"/>
  <c r="BT167" i="3"/>
  <c r="CF167" i="3" s="1"/>
  <c r="BU167" i="3"/>
  <c r="CG167" i="3" s="1"/>
  <c r="BV167" i="3"/>
  <c r="CH167" i="3" s="1"/>
  <c r="BW167" i="3"/>
  <c r="CI167" i="3" s="1"/>
  <c r="BX167" i="3"/>
  <c r="CJ167" i="3" s="1"/>
  <c r="BY167" i="3"/>
  <c r="CK167" i="3" s="1"/>
  <c r="BZ167" i="3"/>
  <c r="CL167" i="3" s="1"/>
  <c r="CR167" i="3"/>
  <c r="DD167" i="3" s="1"/>
  <c r="CS167" i="3"/>
  <c r="DE167" i="3" s="1"/>
  <c r="CT167" i="3"/>
  <c r="DF167" i="3" s="1"/>
  <c r="CU167" i="3"/>
  <c r="DG167" i="3" s="1"/>
  <c r="CV167" i="3"/>
  <c r="DH167" i="3" s="1"/>
  <c r="CW167" i="3"/>
  <c r="DI167" i="3" s="1"/>
  <c r="CX167" i="3"/>
  <c r="DJ167" i="3" s="1"/>
  <c r="CY167" i="3"/>
  <c r="DK167" i="3" s="1"/>
  <c r="CZ167" i="3"/>
  <c r="DL167" i="3" s="1"/>
  <c r="DA167" i="3"/>
  <c r="DM167" i="3" s="1"/>
  <c r="DB167" i="3"/>
  <c r="DN167" i="3" s="1"/>
  <c r="DT167" i="3"/>
  <c r="DU167" i="3"/>
  <c r="DV167" i="3"/>
  <c r="DW167" i="3"/>
  <c r="DX167" i="3"/>
  <c r="DY167" i="3"/>
  <c r="DZ167" i="3"/>
  <c r="EA167" i="3"/>
  <c r="EB167" i="3"/>
  <c r="EC167" i="3"/>
  <c r="BP168" i="3"/>
  <c r="CB168" i="3" s="1"/>
  <c r="BQ168" i="3"/>
  <c r="CC168" i="3" s="1"/>
  <c r="BR168" i="3"/>
  <c r="CD168" i="3" s="1"/>
  <c r="BS168" i="3"/>
  <c r="CE168" i="3" s="1"/>
  <c r="BT168" i="3"/>
  <c r="CF168" i="3" s="1"/>
  <c r="BU168" i="3"/>
  <c r="CG168" i="3" s="1"/>
  <c r="BV168" i="3"/>
  <c r="CH168" i="3" s="1"/>
  <c r="BW168" i="3"/>
  <c r="CI168" i="3" s="1"/>
  <c r="BX168" i="3"/>
  <c r="CJ168" i="3" s="1"/>
  <c r="BY168" i="3"/>
  <c r="CK168" i="3" s="1"/>
  <c r="BZ168" i="3"/>
  <c r="CL168" i="3" s="1"/>
  <c r="CR168" i="3"/>
  <c r="DD168" i="3" s="1"/>
  <c r="CS168" i="3"/>
  <c r="DE168" i="3" s="1"/>
  <c r="CT168" i="3"/>
  <c r="DF168" i="3" s="1"/>
  <c r="CU168" i="3"/>
  <c r="DG168" i="3" s="1"/>
  <c r="CV168" i="3"/>
  <c r="DH168" i="3" s="1"/>
  <c r="CW168" i="3"/>
  <c r="DI168" i="3" s="1"/>
  <c r="CX168" i="3"/>
  <c r="DJ168" i="3" s="1"/>
  <c r="CY168" i="3"/>
  <c r="DK168" i="3" s="1"/>
  <c r="CZ168" i="3"/>
  <c r="DL168" i="3" s="1"/>
  <c r="DA168" i="3"/>
  <c r="DM168" i="3" s="1"/>
  <c r="DB168" i="3"/>
  <c r="DN168" i="3" s="1"/>
  <c r="DT168" i="3"/>
  <c r="DU168" i="3"/>
  <c r="DV168" i="3"/>
  <c r="DW168" i="3"/>
  <c r="DX168" i="3"/>
  <c r="DY168" i="3"/>
  <c r="DZ168" i="3"/>
  <c r="EA168" i="3"/>
  <c r="EB168" i="3"/>
  <c r="EC168" i="3"/>
  <c r="BP169" i="3"/>
  <c r="CB169" i="3" s="1"/>
  <c r="BQ169" i="3"/>
  <c r="CC169" i="3" s="1"/>
  <c r="BR169" i="3"/>
  <c r="CD169" i="3" s="1"/>
  <c r="BS169" i="3"/>
  <c r="CE169" i="3" s="1"/>
  <c r="BT169" i="3"/>
  <c r="CF169" i="3" s="1"/>
  <c r="BU169" i="3"/>
  <c r="CG169" i="3" s="1"/>
  <c r="BV169" i="3"/>
  <c r="CH169" i="3" s="1"/>
  <c r="BW169" i="3"/>
  <c r="CI169" i="3" s="1"/>
  <c r="BX169" i="3"/>
  <c r="CJ169" i="3" s="1"/>
  <c r="BY169" i="3"/>
  <c r="CK169" i="3" s="1"/>
  <c r="BZ169" i="3"/>
  <c r="CL169" i="3" s="1"/>
  <c r="CR169" i="3"/>
  <c r="DD169" i="3" s="1"/>
  <c r="CS169" i="3"/>
  <c r="DE169" i="3" s="1"/>
  <c r="CT169" i="3"/>
  <c r="DF169" i="3" s="1"/>
  <c r="CU169" i="3"/>
  <c r="DG169" i="3" s="1"/>
  <c r="CV169" i="3"/>
  <c r="DH169" i="3" s="1"/>
  <c r="CW169" i="3"/>
  <c r="DI169" i="3" s="1"/>
  <c r="CX169" i="3"/>
  <c r="DJ169" i="3" s="1"/>
  <c r="CY169" i="3"/>
  <c r="DK169" i="3" s="1"/>
  <c r="CZ169" i="3"/>
  <c r="DL169" i="3" s="1"/>
  <c r="DA169" i="3"/>
  <c r="DM169" i="3" s="1"/>
  <c r="DB169" i="3"/>
  <c r="DN169" i="3" s="1"/>
  <c r="DT169" i="3"/>
  <c r="DU169" i="3"/>
  <c r="DV169" i="3"/>
  <c r="DW169" i="3"/>
  <c r="DX169" i="3"/>
  <c r="DY169" i="3"/>
  <c r="DZ169" i="3"/>
  <c r="EA169" i="3"/>
  <c r="EB169" i="3"/>
  <c r="EC169" i="3"/>
  <c r="BP170" i="3"/>
  <c r="CB170" i="3" s="1"/>
  <c r="BQ170" i="3"/>
  <c r="CC170" i="3" s="1"/>
  <c r="BR170" i="3"/>
  <c r="CD170" i="3" s="1"/>
  <c r="BS170" i="3"/>
  <c r="CE170" i="3" s="1"/>
  <c r="BT170" i="3"/>
  <c r="CF170" i="3" s="1"/>
  <c r="BU170" i="3"/>
  <c r="CG170" i="3" s="1"/>
  <c r="BV170" i="3"/>
  <c r="CH170" i="3" s="1"/>
  <c r="BW170" i="3"/>
  <c r="CI170" i="3" s="1"/>
  <c r="BX170" i="3"/>
  <c r="CJ170" i="3" s="1"/>
  <c r="BY170" i="3"/>
  <c r="CK170" i="3" s="1"/>
  <c r="BZ170" i="3"/>
  <c r="CL170" i="3" s="1"/>
  <c r="CR170" i="3"/>
  <c r="DD170" i="3" s="1"/>
  <c r="CS170" i="3"/>
  <c r="DE170" i="3" s="1"/>
  <c r="CT170" i="3"/>
  <c r="DF170" i="3" s="1"/>
  <c r="CU170" i="3"/>
  <c r="DG170" i="3" s="1"/>
  <c r="CV170" i="3"/>
  <c r="DH170" i="3" s="1"/>
  <c r="CW170" i="3"/>
  <c r="DI170" i="3" s="1"/>
  <c r="CX170" i="3"/>
  <c r="DJ170" i="3" s="1"/>
  <c r="CY170" i="3"/>
  <c r="DK170" i="3" s="1"/>
  <c r="CZ170" i="3"/>
  <c r="DL170" i="3" s="1"/>
  <c r="DA170" i="3"/>
  <c r="DM170" i="3" s="1"/>
  <c r="DB170" i="3"/>
  <c r="DN170" i="3" s="1"/>
  <c r="DT170" i="3"/>
  <c r="DU170" i="3"/>
  <c r="DV170" i="3"/>
  <c r="DW170" i="3"/>
  <c r="DX170" i="3"/>
  <c r="DY170" i="3"/>
  <c r="DZ170" i="3"/>
  <c r="EA170" i="3"/>
  <c r="EB170" i="3"/>
  <c r="EC170" i="3"/>
  <c r="BP172" i="3"/>
  <c r="CB172" i="3" s="1"/>
  <c r="BQ172" i="3"/>
  <c r="CC172" i="3" s="1"/>
  <c r="BR172" i="3"/>
  <c r="CD172" i="3" s="1"/>
  <c r="BS172" i="3"/>
  <c r="CE172" i="3" s="1"/>
  <c r="BT172" i="3"/>
  <c r="CF172" i="3" s="1"/>
  <c r="BU172" i="3"/>
  <c r="CG172" i="3" s="1"/>
  <c r="BV172" i="3"/>
  <c r="CH172" i="3" s="1"/>
  <c r="BW172" i="3"/>
  <c r="CI172" i="3" s="1"/>
  <c r="BX172" i="3"/>
  <c r="CJ172" i="3" s="1"/>
  <c r="BY172" i="3"/>
  <c r="CK172" i="3" s="1"/>
  <c r="BZ172" i="3"/>
  <c r="CL172" i="3" s="1"/>
  <c r="CR172" i="3"/>
  <c r="DD172" i="3" s="1"/>
  <c r="CS172" i="3"/>
  <c r="DE172" i="3" s="1"/>
  <c r="CT172" i="3"/>
  <c r="DF172" i="3" s="1"/>
  <c r="CU172" i="3"/>
  <c r="DG172" i="3" s="1"/>
  <c r="CV172" i="3"/>
  <c r="DH172" i="3" s="1"/>
  <c r="CW172" i="3"/>
  <c r="DI172" i="3" s="1"/>
  <c r="CX172" i="3"/>
  <c r="DJ172" i="3" s="1"/>
  <c r="CY172" i="3"/>
  <c r="DK172" i="3" s="1"/>
  <c r="CZ172" i="3"/>
  <c r="DL172" i="3" s="1"/>
  <c r="DA172" i="3"/>
  <c r="DM172" i="3" s="1"/>
  <c r="DB172" i="3"/>
  <c r="DN172" i="3" s="1"/>
  <c r="DT172" i="3"/>
  <c r="DU172" i="3"/>
  <c r="DV172" i="3"/>
  <c r="DW172" i="3"/>
  <c r="DX172" i="3"/>
  <c r="DY172" i="3"/>
  <c r="DZ172" i="3"/>
  <c r="EA172" i="3"/>
  <c r="EB172" i="3"/>
  <c r="EC172" i="3"/>
  <c r="BP173" i="3"/>
  <c r="CB173" i="3" s="1"/>
  <c r="BQ173" i="3"/>
  <c r="BR173" i="3"/>
  <c r="CD173" i="3" s="1"/>
  <c r="BS173" i="3"/>
  <c r="CE173" i="3" s="1"/>
  <c r="BT173" i="3"/>
  <c r="CF173" i="3" s="1"/>
  <c r="BU173" i="3"/>
  <c r="CG173" i="3" s="1"/>
  <c r="BV173" i="3"/>
  <c r="CH173" i="3" s="1"/>
  <c r="BW173" i="3"/>
  <c r="CI173" i="3" s="1"/>
  <c r="BX173" i="3"/>
  <c r="CJ173" i="3" s="1"/>
  <c r="BY173" i="3"/>
  <c r="CK173" i="3" s="1"/>
  <c r="BZ173" i="3"/>
  <c r="CL173" i="3" s="1"/>
  <c r="CR173" i="3"/>
  <c r="DD173" i="3" s="1"/>
  <c r="CS173" i="3"/>
  <c r="CT173" i="3"/>
  <c r="DF173" i="3" s="1"/>
  <c r="CU173" i="3"/>
  <c r="DG173" i="3" s="1"/>
  <c r="CV173" i="3"/>
  <c r="DH173" i="3" s="1"/>
  <c r="CW173" i="3"/>
  <c r="DI173" i="3" s="1"/>
  <c r="CX173" i="3"/>
  <c r="DJ173" i="3" s="1"/>
  <c r="CY173" i="3"/>
  <c r="DK173" i="3" s="1"/>
  <c r="CZ173" i="3"/>
  <c r="DL173" i="3" s="1"/>
  <c r="DA173" i="3"/>
  <c r="DM173" i="3" s="1"/>
  <c r="DB173" i="3"/>
  <c r="DN173" i="3" s="1"/>
  <c r="DT173" i="3"/>
  <c r="DU173" i="3"/>
  <c r="DV173" i="3"/>
  <c r="DW173" i="3"/>
  <c r="DX173" i="3"/>
  <c r="DY173" i="3"/>
  <c r="DZ173" i="3"/>
  <c r="EA173" i="3"/>
  <c r="EB173" i="3"/>
  <c r="EC173" i="3"/>
  <c r="BP174" i="3"/>
  <c r="CB174" i="3" s="1"/>
  <c r="BQ174" i="3"/>
  <c r="CC174" i="3" s="1"/>
  <c r="BR174" i="3"/>
  <c r="CD174" i="3" s="1"/>
  <c r="BS174" i="3"/>
  <c r="CE174" i="3" s="1"/>
  <c r="BT174" i="3"/>
  <c r="CF174" i="3" s="1"/>
  <c r="BU174" i="3"/>
  <c r="CG174" i="3" s="1"/>
  <c r="BV174" i="3"/>
  <c r="CH174" i="3" s="1"/>
  <c r="BW174" i="3"/>
  <c r="CI174" i="3" s="1"/>
  <c r="BX174" i="3"/>
  <c r="CJ174" i="3" s="1"/>
  <c r="BY174" i="3"/>
  <c r="CK174" i="3" s="1"/>
  <c r="BZ174" i="3"/>
  <c r="CL174" i="3" s="1"/>
  <c r="CR174" i="3"/>
  <c r="DD174" i="3" s="1"/>
  <c r="CS174" i="3"/>
  <c r="DE174" i="3" s="1"/>
  <c r="CT174" i="3"/>
  <c r="DF174" i="3" s="1"/>
  <c r="CU174" i="3"/>
  <c r="DG174" i="3" s="1"/>
  <c r="CV174" i="3"/>
  <c r="DH174" i="3" s="1"/>
  <c r="CW174" i="3"/>
  <c r="DI174" i="3" s="1"/>
  <c r="CX174" i="3"/>
  <c r="DJ174" i="3" s="1"/>
  <c r="CY174" i="3"/>
  <c r="DK174" i="3" s="1"/>
  <c r="CZ174" i="3"/>
  <c r="DL174" i="3" s="1"/>
  <c r="DA174" i="3"/>
  <c r="DM174" i="3" s="1"/>
  <c r="DB174" i="3"/>
  <c r="DN174" i="3" s="1"/>
  <c r="DT174" i="3"/>
  <c r="DU174" i="3"/>
  <c r="DV174" i="3"/>
  <c r="DW174" i="3"/>
  <c r="DX174" i="3"/>
  <c r="DY174" i="3"/>
  <c r="DZ174" i="3"/>
  <c r="EA174" i="3"/>
  <c r="EB174" i="3"/>
  <c r="EC174" i="3"/>
  <c r="BP175" i="3"/>
  <c r="CB175" i="3" s="1"/>
  <c r="BQ175" i="3"/>
  <c r="CC175" i="3" s="1"/>
  <c r="BR175" i="3"/>
  <c r="CD175" i="3" s="1"/>
  <c r="BS175" i="3"/>
  <c r="CE175" i="3" s="1"/>
  <c r="BT175" i="3"/>
  <c r="CF175" i="3" s="1"/>
  <c r="BU175" i="3"/>
  <c r="CG175" i="3" s="1"/>
  <c r="BV175" i="3"/>
  <c r="CH175" i="3" s="1"/>
  <c r="BW175" i="3"/>
  <c r="CI175" i="3" s="1"/>
  <c r="BX175" i="3"/>
  <c r="CJ175" i="3" s="1"/>
  <c r="BY175" i="3"/>
  <c r="CK175" i="3" s="1"/>
  <c r="BZ175" i="3"/>
  <c r="CL175" i="3" s="1"/>
  <c r="CR175" i="3"/>
  <c r="DD175" i="3" s="1"/>
  <c r="CS175" i="3"/>
  <c r="DE175" i="3" s="1"/>
  <c r="CT175" i="3"/>
  <c r="DF175" i="3" s="1"/>
  <c r="CU175" i="3"/>
  <c r="DG175" i="3" s="1"/>
  <c r="CV175" i="3"/>
  <c r="DH175" i="3" s="1"/>
  <c r="CW175" i="3"/>
  <c r="DI175" i="3" s="1"/>
  <c r="CX175" i="3"/>
  <c r="DJ175" i="3" s="1"/>
  <c r="CY175" i="3"/>
  <c r="DK175" i="3" s="1"/>
  <c r="CZ175" i="3"/>
  <c r="DL175" i="3" s="1"/>
  <c r="DA175" i="3"/>
  <c r="DM175" i="3" s="1"/>
  <c r="DB175" i="3"/>
  <c r="DN175" i="3" s="1"/>
  <c r="DT175" i="3"/>
  <c r="DU175" i="3"/>
  <c r="DV175" i="3"/>
  <c r="DW175" i="3"/>
  <c r="DX175" i="3"/>
  <c r="DY175" i="3"/>
  <c r="DZ175" i="3"/>
  <c r="EA175" i="3"/>
  <c r="EB175" i="3"/>
  <c r="EC175" i="3"/>
  <c r="BP176" i="3"/>
  <c r="CB176" i="3" s="1"/>
  <c r="BQ176" i="3"/>
  <c r="CC176" i="3" s="1"/>
  <c r="BR176" i="3"/>
  <c r="CD176" i="3" s="1"/>
  <c r="BS176" i="3"/>
  <c r="CE176" i="3" s="1"/>
  <c r="BT176" i="3"/>
  <c r="CF176" i="3" s="1"/>
  <c r="BU176" i="3"/>
  <c r="CG176" i="3" s="1"/>
  <c r="BV176" i="3"/>
  <c r="CH176" i="3" s="1"/>
  <c r="BW176" i="3"/>
  <c r="CI176" i="3" s="1"/>
  <c r="BX176" i="3"/>
  <c r="CJ176" i="3" s="1"/>
  <c r="BY176" i="3"/>
  <c r="CK176" i="3" s="1"/>
  <c r="BZ176" i="3"/>
  <c r="CL176" i="3" s="1"/>
  <c r="CR176" i="3"/>
  <c r="DD176" i="3" s="1"/>
  <c r="CS176" i="3"/>
  <c r="DE176" i="3" s="1"/>
  <c r="CT176" i="3"/>
  <c r="DF176" i="3" s="1"/>
  <c r="CU176" i="3"/>
  <c r="DG176" i="3" s="1"/>
  <c r="CV176" i="3"/>
  <c r="DH176" i="3" s="1"/>
  <c r="CW176" i="3"/>
  <c r="DI176" i="3" s="1"/>
  <c r="CX176" i="3"/>
  <c r="DJ176" i="3" s="1"/>
  <c r="CY176" i="3"/>
  <c r="DK176" i="3" s="1"/>
  <c r="CZ176" i="3"/>
  <c r="DL176" i="3" s="1"/>
  <c r="DA176" i="3"/>
  <c r="DM176" i="3" s="1"/>
  <c r="DB176" i="3"/>
  <c r="DN176" i="3" s="1"/>
  <c r="DT176" i="3"/>
  <c r="DU176" i="3"/>
  <c r="DV176" i="3"/>
  <c r="DW176" i="3"/>
  <c r="DX176" i="3"/>
  <c r="DY176" i="3"/>
  <c r="DZ176" i="3"/>
  <c r="EA176" i="3"/>
  <c r="EB176" i="3"/>
  <c r="EC176" i="3"/>
  <c r="BP178" i="3"/>
  <c r="CB178" i="3" s="1"/>
  <c r="BQ178" i="3"/>
  <c r="CC178" i="3" s="1"/>
  <c r="BR178" i="3"/>
  <c r="CD178" i="3" s="1"/>
  <c r="BS178" i="3"/>
  <c r="CE178" i="3" s="1"/>
  <c r="BT178" i="3"/>
  <c r="CF178" i="3" s="1"/>
  <c r="BU178" i="3"/>
  <c r="CG178" i="3" s="1"/>
  <c r="BV178" i="3"/>
  <c r="CH178" i="3" s="1"/>
  <c r="BW178" i="3"/>
  <c r="CI178" i="3" s="1"/>
  <c r="BX178" i="3"/>
  <c r="CJ178" i="3" s="1"/>
  <c r="BY178" i="3"/>
  <c r="CK178" i="3" s="1"/>
  <c r="BZ178" i="3"/>
  <c r="CL178" i="3" s="1"/>
  <c r="CR178" i="3"/>
  <c r="DD178" i="3" s="1"/>
  <c r="CS178" i="3"/>
  <c r="DE178" i="3" s="1"/>
  <c r="CT178" i="3"/>
  <c r="DF178" i="3" s="1"/>
  <c r="CU178" i="3"/>
  <c r="DG178" i="3" s="1"/>
  <c r="CV178" i="3"/>
  <c r="DH178" i="3" s="1"/>
  <c r="CW178" i="3"/>
  <c r="DI178" i="3" s="1"/>
  <c r="CX178" i="3"/>
  <c r="DJ178" i="3" s="1"/>
  <c r="CY178" i="3"/>
  <c r="DK178" i="3" s="1"/>
  <c r="CZ178" i="3"/>
  <c r="DL178" i="3" s="1"/>
  <c r="DA178" i="3"/>
  <c r="DM178" i="3" s="1"/>
  <c r="DB178" i="3"/>
  <c r="DN178" i="3" s="1"/>
  <c r="DT178" i="3"/>
  <c r="DU178" i="3"/>
  <c r="DV178" i="3"/>
  <c r="DW178" i="3"/>
  <c r="DX178" i="3"/>
  <c r="DY178" i="3"/>
  <c r="DZ178" i="3"/>
  <c r="EA178" i="3"/>
  <c r="EB178" i="3"/>
  <c r="EC178" i="3"/>
  <c r="BP179" i="3"/>
  <c r="CB179" i="3" s="1"/>
  <c r="BQ179" i="3"/>
  <c r="BR179" i="3"/>
  <c r="CD179" i="3" s="1"/>
  <c r="BS179" i="3"/>
  <c r="CE179" i="3" s="1"/>
  <c r="BT179" i="3"/>
  <c r="CF179" i="3" s="1"/>
  <c r="BU179" i="3"/>
  <c r="CG179" i="3" s="1"/>
  <c r="BV179" i="3"/>
  <c r="CH179" i="3" s="1"/>
  <c r="BW179" i="3"/>
  <c r="CI179" i="3" s="1"/>
  <c r="BX179" i="3"/>
  <c r="CJ179" i="3" s="1"/>
  <c r="BY179" i="3"/>
  <c r="CK179" i="3" s="1"/>
  <c r="BZ179" i="3"/>
  <c r="CL179" i="3" s="1"/>
  <c r="CR179" i="3"/>
  <c r="DD179" i="3" s="1"/>
  <c r="CS179" i="3"/>
  <c r="CT179" i="3"/>
  <c r="DF179" i="3" s="1"/>
  <c r="CU179" i="3"/>
  <c r="DG179" i="3" s="1"/>
  <c r="CV179" i="3"/>
  <c r="DH179" i="3" s="1"/>
  <c r="CW179" i="3"/>
  <c r="DI179" i="3" s="1"/>
  <c r="CX179" i="3"/>
  <c r="DJ179" i="3" s="1"/>
  <c r="CY179" i="3"/>
  <c r="DK179" i="3" s="1"/>
  <c r="CZ179" i="3"/>
  <c r="DL179" i="3" s="1"/>
  <c r="DA179" i="3"/>
  <c r="DM179" i="3" s="1"/>
  <c r="DB179" i="3"/>
  <c r="DN179" i="3" s="1"/>
  <c r="BP180" i="3"/>
  <c r="CB180" i="3" s="1"/>
  <c r="BQ180" i="3"/>
  <c r="CC180" i="3" s="1"/>
  <c r="BR180" i="3"/>
  <c r="CD180" i="3" s="1"/>
  <c r="BS180" i="3"/>
  <c r="CE180" i="3" s="1"/>
  <c r="BT180" i="3"/>
  <c r="CF180" i="3" s="1"/>
  <c r="BU180" i="3"/>
  <c r="CG180" i="3" s="1"/>
  <c r="BV180" i="3"/>
  <c r="CH180" i="3" s="1"/>
  <c r="BW180" i="3"/>
  <c r="CI180" i="3" s="1"/>
  <c r="BX180" i="3"/>
  <c r="CJ180" i="3" s="1"/>
  <c r="BY180" i="3"/>
  <c r="CK180" i="3" s="1"/>
  <c r="BZ180" i="3"/>
  <c r="CL180" i="3" s="1"/>
  <c r="CR180" i="3"/>
  <c r="DD180" i="3" s="1"/>
  <c r="CS180" i="3"/>
  <c r="DE180" i="3" s="1"/>
  <c r="CT180" i="3"/>
  <c r="DF180" i="3" s="1"/>
  <c r="CU180" i="3"/>
  <c r="DG180" i="3" s="1"/>
  <c r="CV180" i="3"/>
  <c r="DH180" i="3" s="1"/>
  <c r="CW180" i="3"/>
  <c r="DI180" i="3" s="1"/>
  <c r="CX180" i="3"/>
  <c r="DJ180" i="3" s="1"/>
  <c r="CY180" i="3"/>
  <c r="DK180" i="3" s="1"/>
  <c r="CZ180" i="3"/>
  <c r="DL180" i="3" s="1"/>
  <c r="DA180" i="3"/>
  <c r="DM180" i="3" s="1"/>
  <c r="DB180" i="3"/>
  <c r="DN180" i="3" s="1"/>
  <c r="BP181" i="3"/>
  <c r="CB181" i="3" s="1"/>
  <c r="BQ181" i="3"/>
  <c r="CC181" i="3" s="1"/>
  <c r="BR181" i="3"/>
  <c r="CD181" i="3" s="1"/>
  <c r="BS181" i="3"/>
  <c r="CE181" i="3" s="1"/>
  <c r="BT181" i="3"/>
  <c r="CF181" i="3" s="1"/>
  <c r="BU181" i="3"/>
  <c r="CG181" i="3" s="1"/>
  <c r="BV181" i="3"/>
  <c r="CH181" i="3" s="1"/>
  <c r="BW181" i="3"/>
  <c r="CI181" i="3" s="1"/>
  <c r="BX181" i="3"/>
  <c r="CJ181" i="3" s="1"/>
  <c r="BY181" i="3"/>
  <c r="CK181" i="3" s="1"/>
  <c r="BZ181" i="3"/>
  <c r="CL181" i="3" s="1"/>
  <c r="CR181" i="3"/>
  <c r="DD181" i="3" s="1"/>
  <c r="CS181" i="3"/>
  <c r="DE181" i="3" s="1"/>
  <c r="CT181" i="3"/>
  <c r="DF181" i="3" s="1"/>
  <c r="CU181" i="3"/>
  <c r="DG181" i="3" s="1"/>
  <c r="CV181" i="3"/>
  <c r="DH181" i="3" s="1"/>
  <c r="CW181" i="3"/>
  <c r="DI181" i="3" s="1"/>
  <c r="CX181" i="3"/>
  <c r="DJ181" i="3" s="1"/>
  <c r="CY181" i="3"/>
  <c r="DK181" i="3" s="1"/>
  <c r="CZ181" i="3"/>
  <c r="DL181" i="3" s="1"/>
  <c r="DA181" i="3"/>
  <c r="DM181" i="3" s="1"/>
  <c r="DB181" i="3"/>
  <c r="DN181" i="3" s="1"/>
  <c r="DT8" i="3"/>
  <c r="CR8" i="3"/>
  <c r="DD8" i="3" s="1"/>
  <c r="BP8" i="3"/>
  <c r="CB8" i="3" s="1"/>
  <c r="Q8" i="16"/>
  <c r="O8" i="16"/>
  <c r="P8" i="16"/>
  <c r="N8" i="16"/>
  <c r="N1" i="16"/>
  <c r="Q182" i="16"/>
  <c r="Q4" i="16"/>
  <c r="P4" i="16"/>
  <c r="O4" i="16"/>
  <c r="C33" i="13"/>
  <c r="G3" i="3"/>
  <c r="G182" i="3"/>
  <c r="F182" i="3"/>
  <c r="E182" i="3"/>
  <c r="D182" i="3"/>
  <c r="C182" i="3"/>
  <c r="G177" i="3"/>
  <c r="BP177" i="3" s="1"/>
  <c r="CB177" i="3" s="1"/>
  <c r="F177" i="3"/>
  <c r="E177" i="3"/>
  <c r="D177" i="3"/>
  <c r="C177" i="3"/>
  <c r="G171" i="3"/>
  <c r="CR171" i="3" s="1"/>
  <c r="DD171" i="3" s="1"/>
  <c r="F171" i="3"/>
  <c r="E171" i="3"/>
  <c r="D171" i="3"/>
  <c r="C171" i="3"/>
  <c r="G153" i="3"/>
  <c r="BP153" i="3" s="1"/>
  <c r="CB153" i="3" s="1"/>
  <c r="F153" i="3"/>
  <c r="E153" i="3"/>
  <c r="D153" i="3"/>
  <c r="C153" i="3"/>
  <c r="G131" i="3"/>
  <c r="CR131" i="3" s="1"/>
  <c r="DD131" i="3" s="1"/>
  <c r="F131" i="3"/>
  <c r="E131" i="3"/>
  <c r="D131" i="3"/>
  <c r="C131" i="3"/>
  <c r="G99" i="3"/>
  <c r="BP99" i="3" s="1"/>
  <c r="CB99" i="3" s="1"/>
  <c r="F99" i="3"/>
  <c r="E99" i="3"/>
  <c r="D99" i="3"/>
  <c r="C99" i="3"/>
  <c r="G44" i="3"/>
  <c r="CR44" i="3" s="1"/>
  <c r="DD44" i="3" s="1"/>
  <c r="F44" i="3"/>
  <c r="E44" i="3"/>
  <c r="D44" i="3"/>
  <c r="C44" i="3"/>
  <c r="G37" i="3"/>
  <c r="F37" i="3"/>
  <c r="E37" i="3"/>
  <c r="D37" i="3"/>
  <c r="C37" i="3"/>
  <c r="G23" i="3"/>
  <c r="BP23" i="3" s="1"/>
  <c r="CB23" i="3" s="1"/>
  <c r="F23" i="3"/>
  <c r="E23" i="3"/>
  <c r="D23" i="3"/>
  <c r="C23" i="3"/>
  <c r="AC159" i="24" l="1"/>
  <c r="BF159" i="24"/>
  <c r="Q153" i="16"/>
  <c r="H110" i="27"/>
  <c r="H177" i="27" s="1"/>
  <c r="H143" i="27"/>
  <c r="H39" i="27"/>
  <c r="H144" i="27"/>
  <c r="H109" i="27"/>
  <c r="H167" i="27"/>
  <c r="H168" i="27"/>
  <c r="H183" i="27" s="1"/>
  <c r="Q44" i="16"/>
  <c r="O131" i="16"/>
  <c r="O176" i="20"/>
  <c r="O186" i="20"/>
  <c r="O189" i="20" s="1"/>
  <c r="BD159" i="24"/>
  <c r="BD160" i="24" s="1"/>
  <c r="AW159" i="24"/>
  <c r="AW160" i="24" s="1"/>
  <c r="P182" i="16"/>
  <c r="AK183" i="24"/>
  <c r="X159" i="24"/>
  <c r="X160" i="24" s="1"/>
  <c r="U45" i="25"/>
  <c r="AF45" i="25" s="1"/>
  <c r="C157" i="3"/>
  <c r="CR177" i="3"/>
  <c r="DD177" i="3" s="1"/>
  <c r="G157" i="3"/>
  <c r="BP157" i="3" s="1"/>
  <c r="CB157" i="3" s="1"/>
  <c r="G51" i="16"/>
  <c r="H51" i="16" s="1"/>
  <c r="G101" i="16"/>
  <c r="Q131" i="16"/>
  <c r="Q154" i="16" s="1"/>
  <c r="G162" i="16"/>
  <c r="H162" i="16" s="1"/>
  <c r="AL183" i="24"/>
  <c r="O177" i="16"/>
  <c r="Q171" i="16"/>
  <c r="Q177" i="16"/>
  <c r="G179" i="16"/>
  <c r="G25" i="16"/>
  <c r="H25" i="16" s="1"/>
  <c r="F160" i="24"/>
  <c r="AU159" i="24"/>
  <c r="AU160" i="24" s="1"/>
  <c r="Y159" i="24"/>
  <c r="Y160" i="24" s="1"/>
  <c r="AA159" i="24"/>
  <c r="AA160" i="24" s="1"/>
  <c r="Q37" i="16"/>
  <c r="O99" i="16"/>
  <c r="G32" i="16"/>
  <c r="H32" i="16" s="1"/>
  <c r="O37" i="16"/>
  <c r="Q99" i="16"/>
  <c r="O171" i="16"/>
  <c r="G126" i="16"/>
  <c r="H126" i="16" s="1"/>
  <c r="G92" i="16"/>
  <c r="H92" i="16" s="1"/>
  <c r="G84" i="16"/>
  <c r="H84" i="16" s="1"/>
  <c r="G76" i="16"/>
  <c r="G146" i="16"/>
  <c r="H146" i="16" s="1"/>
  <c r="AA183" i="24"/>
  <c r="G36" i="16"/>
  <c r="H36" i="16" s="1"/>
  <c r="G28" i="16"/>
  <c r="H28" i="16" s="1"/>
  <c r="Q41" i="20"/>
  <c r="Q53" i="20" s="1"/>
  <c r="Q50" i="20"/>
  <c r="Q111" i="20"/>
  <c r="Q145" i="20"/>
  <c r="Q169" i="20"/>
  <c r="Q203" i="20"/>
  <c r="Q211" i="20"/>
  <c r="Q218" i="20"/>
  <c r="BB159" i="24"/>
  <c r="BB160" i="24" s="1"/>
  <c r="R169" i="20"/>
  <c r="R203" i="20"/>
  <c r="R211" i="20"/>
  <c r="R218" i="20"/>
  <c r="AJ159" i="24"/>
  <c r="AJ160" i="24" s="1"/>
  <c r="G130" i="16"/>
  <c r="H130" i="16" s="1"/>
  <c r="G122" i="16"/>
  <c r="H122" i="16" s="1"/>
  <c r="G173" i="16"/>
  <c r="H173" i="16" s="1"/>
  <c r="BG159" i="24"/>
  <c r="BG160" i="24" s="1"/>
  <c r="G39" i="16"/>
  <c r="H39" i="16" s="1"/>
  <c r="G88" i="16"/>
  <c r="H88" i="16" s="1"/>
  <c r="G80" i="16"/>
  <c r="H80" i="16" s="1"/>
  <c r="G118" i="16"/>
  <c r="G150" i="16"/>
  <c r="H150" i="16" s="1"/>
  <c r="AR159" i="24"/>
  <c r="AR160" i="24" s="1"/>
  <c r="AD183" i="24"/>
  <c r="BP171" i="3"/>
  <c r="CB171" i="3" s="1"/>
  <c r="BP44" i="3"/>
  <c r="CB44" i="3" s="1"/>
  <c r="G135" i="16"/>
  <c r="H135" i="16" s="1"/>
  <c r="G139" i="16"/>
  <c r="H139" i="16" s="1"/>
  <c r="G142" i="16"/>
  <c r="H142" i="16" s="1"/>
  <c r="G114" i="16"/>
  <c r="H114" i="16" s="1"/>
  <c r="G110" i="16"/>
  <c r="H110" i="16" s="1"/>
  <c r="G106" i="16"/>
  <c r="H106" i="16" s="1"/>
  <c r="G102" i="16"/>
  <c r="G72" i="16"/>
  <c r="CR99" i="3"/>
  <c r="DD99" i="3" s="1"/>
  <c r="G68" i="16"/>
  <c r="H68" i="16" s="1"/>
  <c r="G56" i="16"/>
  <c r="H56" i="16" s="1"/>
  <c r="G52" i="16"/>
  <c r="H52" i="16" s="1"/>
  <c r="CR37" i="3"/>
  <c r="DD37" i="3" s="1"/>
  <c r="BP37" i="3"/>
  <c r="CB37" i="3" s="1"/>
  <c r="CR23" i="3"/>
  <c r="DD23" i="3" s="1"/>
  <c r="G19" i="16"/>
  <c r="G15" i="16"/>
  <c r="H15" i="16" s="1"/>
  <c r="G11" i="16"/>
  <c r="H11" i="16" s="1"/>
  <c r="G43" i="16"/>
  <c r="H43" i="16" s="1"/>
  <c r="G97" i="16"/>
  <c r="H97" i="16" s="1"/>
  <c r="G93" i="16"/>
  <c r="H93" i="16" s="1"/>
  <c r="G83" i="16"/>
  <c r="H83" i="16" s="1"/>
  <c r="G79" i="16"/>
  <c r="G75" i="16"/>
  <c r="G71" i="16"/>
  <c r="H71" i="16" s="1"/>
  <c r="G67" i="16"/>
  <c r="H67" i="16" s="1"/>
  <c r="G63" i="16"/>
  <c r="G55" i="16"/>
  <c r="H55" i="16" s="1"/>
  <c r="G117" i="16"/>
  <c r="H117" i="16" s="1"/>
  <c r="G113" i="16"/>
  <c r="G109" i="16"/>
  <c r="G105" i="16"/>
  <c r="G136" i="16"/>
  <c r="H136" i="16" s="1"/>
  <c r="G140" i="16"/>
  <c r="H140" i="16" s="1"/>
  <c r="G151" i="16"/>
  <c r="H151" i="16" s="1"/>
  <c r="G147" i="16"/>
  <c r="H147" i="16" s="1"/>
  <c r="G143" i="16"/>
  <c r="H143" i="16" s="1"/>
  <c r="G20" i="16"/>
  <c r="G16" i="16"/>
  <c r="G12" i="16"/>
  <c r="G33" i="16"/>
  <c r="G29" i="16"/>
  <c r="H29" i="16" s="1"/>
  <c r="G40" i="16"/>
  <c r="H40" i="16" s="1"/>
  <c r="G98" i="16"/>
  <c r="H98" i="16" s="1"/>
  <c r="G94" i="16"/>
  <c r="H94" i="16" s="1"/>
  <c r="G89" i="16"/>
  <c r="H89" i="16" s="1"/>
  <c r="G85" i="16"/>
  <c r="G64" i="16"/>
  <c r="G60" i="16"/>
  <c r="H60" i="16" s="1"/>
  <c r="G127" i="16"/>
  <c r="H127" i="16" s="1"/>
  <c r="G123" i="16"/>
  <c r="H123" i="16" s="1"/>
  <c r="G137" i="16"/>
  <c r="H137" i="16" s="1"/>
  <c r="G141" i="16"/>
  <c r="G152" i="16"/>
  <c r="H152" i="16" s="1"/>
  <c r="G148" i="16"/>
  <c r="H148" i="16" s="1"/>
  <c r="G144" i="16"/>
  <c r="G21" i="16"/>
  <c r="H21" i="16" s="1"/>
  <c r="G17" i="16"/>
  <c r="H17" i="16" s="1"/>
  <c r="G13" i="16"/>
  <c r="H13" i="16" s="1"/>
  <c r="G9" i="16"/>
  <c r="H9" i="16" s="1"/>
  <c r="G34" i="16"/>
  <c r="H34" i="16" s="1"/>
  <c r="G30" i="16"/>
  <c r="H30" i="16" s="1"/>
  <c r="G26" i="16"/>
  <c r="G41" i="16"/>
  <c r="H41" i="16" s="1"/>
  <c r="G95" i="16"/>
  <c r="G90" i="16"/>
  <c r="H90" i="16" s="1"/>
  <c r="G86" i="16"/>
  <c r="H86" i="16" s="1"/>
  <c r="G81" i="16"/>
  <c r="H81" i="16" s="1"/>
  <c r="G77" i="16"/>
  <c r="G73" i="16"/>
  <c r="H73" i="16" s="1"/>
  <c r="G69" i="16"/>
  <c r="G65" i="16"/>
  <c r="G61" i="16"/>
  <c r="G57" i="16"/>
  <c r="H57" i="16" s="1"/>
  <c r="G53" i="16"/>
  <c r="H53" i="16" s="1"/>
  <c r="G119" i="16"/>
  <c r="H119" i="16" s="1"/>
  <c r="G115" i="16"/>
  <c r="H115" i="16" s="1"/>
  <c r="G111" i="16"/>
  <c r="H111" i="16" s="1"/>
  <c r="G107" i="16"/>
  <c r="G103" i="16"/>
  <c r="H103" i="16" s="1"/>
  <c r="G128" i="16"/>
  <c r="G124" i="16"/>
  <c r="H124" i="16" s="1"/>
  <c r="G134" i="16"/>
  <c r="H134" i="16" s="1"/>
  <c r="G138" i="16"/>
  <c r="H138" i="16" s="1"/>
  <c r="G149" i="16"/>
  <c r="H149" i="16" s="1"/>
  <c r="G145" i="16"/>
  <c r="H145" i="16" s="1"/>
  <c r="G22" i="16"/>
  <c r="H22" i="16" s="1"/>
  <c r="G18" i="16"/>
  <c r="H18" i="16" s="1"/>
  <c r="G14" i="16"/>
  <c r="H14" i="16" s="1"/>
  <c r="G10" i="16"/>
  <c r="H10" i="16" s="1"/>
  <c r="G35" i="16"/>
  <c r="H35" i="16" s="1"/>
  <c r="G31" i="16"/>
  <c r="H31" i="16" s="1"/>
  <c r="G27" i="16"/>
  <c r="H27" i="16" s="1"/>
  <c r="G42" i="16"/>
  <c r="H42" i="16" s="1"/>
  <c r="G96" i="16"/>
  <c r="H96" i="16" s="1"/>
  <c r="G91" i="16"/>
  <c r="H91" i="16" s="1"/>
  <c r="G87" i="16"/>
  <c r="G82" i="16"/>
  <c r="H82" i="16" s="1"/>
  <c r="G78" i="16"/>
  <c r="H78" i="16" s="1"/>
  <c r="G74" i="16"/>
  <c r="H74" i="16" s="1"/>
  <c r="G70" i="16"/>
  <c r="H70" i="16" s="1"/>
  <c r="G66" i="16"/>
  <c r="H66" i="16" s="1"/>
  <c r="G62" i="16"/>
  <c r="H62" i="16" s="1"/>
  <c r="G58" i="16"/>
  <c r="H58" i="16" s="1"/>
  <c r="G54" i="16"/>
  <c r="H54" i="16" s="1"/>
  <c r="G120" i="16"/>
  <c r="H120" i="16" s="1"/>
  <c r="G116" i="16"/>
  <c r="H116" i="16" s="1"/>
  <c r="G112" i="16"/>
  <c r="H112" i="16" s="1"/>
  <c r="G108" i="16"/>
  <c r="H108" i="16" s="1"/>
  <c r="G104" i="16"/>
  <c r="H104" i="16" s="1"/>
  <c r="G129" i="16"/>
  <c r="H129" i="16" s="1"/>
  <c r="G125" i="16"/>
  <c r="H125" i="16" s="1"/>
  <c r="G121" i="16"/>
  <c r="H121" i="16" s="1"/>
  <c r="BC183" i="24"/>
  <c r="AF159" i="24"/>
  <c r="AF160" i="24" s="1"/>
  <c r="AM183" i="24"/>
  <c r="AE183" i="24"/>
  <c r="AQ183" i="24"/>
  <c r="S183" i="24"/>
  <c r="AO160" i="24"/>
  <c r="AI159" i="24"/>
  <c r="AI160" i="24" s="1"/>
  <c r="BH159" i="24"/>
  <c r="BH160" i="24" s="1"/>
  <c r="AB159" i="24"/>
  <c r="AB160" i="24" s="1"/>
  <c r="AS183" i="24"/>
  <c r="BH183" i="24"/>
  <c r="BA183" i="24"/>
  <c r="AP183" i="24"/>
  <c r="AB183" i="24"/>
  <c r="AO183" i="24"/>
  <c r="BB183" i="24"/>
  <c r="H26" i="16"/>
  <c r="H64" i="16"/>
  <c r="N99" i="16"/>
  <c r="H101" i="16"/>
  <c r="H107" i="16"/>
  <c r="H128" i="16"/>
  <c r="H144" i="16"/>
  <c r="G169" i="16"/>
  <c r="H169" i="16" s="1"/>
  <c r="G165" i="16"/>
  <c r="H165" i="16" s="1"/>
  <c r="G175" i="16"/>
  <c r="H175" i="16" s="1"/>
  <c r="N177" i="16"/>
  <c r="H50" i="16"/>
  <c r="G170" i="16"/>
  <c r="H170" i="16" s="1"/>
  <c r="G166" i="16"/>
  <c r="H166" i="16" s="1"/>
  <c r="G176" i="16"/>
  <c r="H176" i="16" s="1"/>
  <c r="P177" i="16"/>
  <c r="G180" i="16"/>
  <c r="G59" i="16"/>
  <c r="H59" i="16" s="1"/>
  <c r="AI183" i="24"/>
  <c r="W159" i="24"/>
  <c r="W160" i="24" s="1"/>
  <c r="H19" i="16"/>
  <c r="P37" i="16"/>
  <c r="N131" i="16"/>
  <c r="G167" i="16"/>
  <c r="H167" i="16" s="1"/>
  <c r="G163" i="16"/>
  <c r="H163" i="16" s="1"/>
  <c r="G181" i="16"/>
  <c r="N182" i="16"/>
  <c r="AD159" i="24"/>
  <c r="AD160" i="24" s="1"/>
  <c r="H118" i="16"/>
  <c r="H102" i="16"/>
  <c r="G168" i="16"/>
  <c r="H168" i="16" s="1"/>
  <c r="G164" i="16"/>
  <c r="H164" i="16" s="1"/>
  <c r="N171" i="16"/>
  <c r="G174" i="16"/>
  <c r="H174" i="16" s="1"/>
  <c r="AS160" i="24"/>
  <c r="AY183" i="24"/>
  <c r="AX159" i="24"/>
  <c r="AX160" i="24" s="1"/>
  <c r="AG159" i="24"/>
  <c r="AG160" i="24" s="1"/>
  <c r="BG183" i="24"/>
  <c r="AV159" i="24"/>
  <c r="AV160" i="24" s="1"/>
  <c r="Y183" i="24"/>
  <c r="AR183" i="24"/>
  <c r="AJ183" i="24"/>
  <c r="AZ183" i="24"/>
  <c r="AH183" i="24"/>
  <c r="AC183" i="24"/>
  <c r="T183" i="24"/>
  <c r="AF183" i="24"/>
  <c r="BI159" i="24"/>
  <c r="BI160" i="24" s="1"/>
  <c r="AU183" i="24"/>
  <c r="AH159" i="24"/>
  <c r="AH160" i="24" s="1"/>
  <c r="BI183" i="24"/>
  <c r="AZ159" i="24"/>
  <c r="AZ160" i="24" s="1"/>
  <c r="BE183" i="24"/>
  <c r="BD184" i="24" s="1"/>
  <c r="BJ183" i="24"/>
  <c r="T159" i="24"/>
  <c r="T160" i="24" s="1"/>
  <c r="AX183" i="24"/>
  <c r="BA159" i="24"/>
  <c r="BA160" i="24" s="1"/>
  <c r="Z183" i="24"/>
  <c r="AV183" i="24"/>
  <c r="AT183" i="24"/>
  <c r="BF160" i="24"/>
  <c r="AL159" i="24"/>
  <c r="AL160" i="24" s="1"/>
  <c r="Z159" i="24"/>
  <c r="Z160" i="24" s="1"/>
  <c r="AK160" i="24"/>
  <c r="S159" i="24"/>
  <c r="S160" i="24" s="1"/>
  <c r="AY159" i="24"/>
  <c r="AY160" i="24" s="1"/>
  <c r="W183" i="24"/>
  <c r="AQ159" i="24"/>
  <c r="AQ160" i="24" s="1"/>
  <c r="AC160" i="24"/>
  <c r="AM159" i="24"/>
  <c r="AM160" i="24" s="1"/>
  <c r="U53" i="25"/>
  <c r="AF53" i="25" s="1"/>
  <c r="U47" i="25"/>
  <c r="AF47" i="25" s="1"/>
  <c r="U49" i="25"/>
  <c r="AF49" i="25" s="1"/>
  <c r="U51" i="25"/>
  <c r="AF51" i="25" s="1"/>
  <c r="Q3" i="16"/>
  <c r="AF44" i="25"/>
  <c r="CC179" i="3"/>
  <c r="CN179" i="3" s="1"/>
  <c r="CO179" i="3" s="1"/>
  <c r="CP179" i="3" s="1"/>
  <c r="CC173" i="3"/>
  <c r="CN173" i="3" s="1"/>
  <c r="CO173" i="3" s="1"/>
  <c r="CP173" i="3" s="1"/>
  <c r="DE101" i="3"/>
  <c r="DP101" i="3" s="1"/>
  <c r="DQ101" i="3" s="1"/>
  <c r="DR101" i="3" s="1"/>
  <c r="FY101" i="3" s="1"/>
  <c r="CC39" i="3"/>
  <c r="CN39" i="3" s="1"/>
  <c r="CO39" i="3" s="1"/>
  <c r="CP39" i="3" s="1"/>
  <c r="DE25" i="3"/>
  <c r="DP25" i="3" s="1"/>
  <c r="DQ25" i="3" s="1"/>
  <c r="DR25" i="3" s="1"/>
  <c r="M45" i="24"/>
  <c r="F46" i="24"/>
  <c r="F183" i="24" s="1"/>
  <c r="V160" i="24"/>
  <c r="DE179" i="3"/>
  <c r="DP179" i="3" s="1"/>
  <c r="DQ179" i="3" s="1"/>
  <c r="DR179" i="3" s="1"/>
  <c r="DE173" i="3"/>
  <c r="DP173" i="3" s="1"/>
  <c r="DQ173" i="3" s="1"/>
  <c r="DR173" i="3" s="1"/>
  <c r="DE162" i="3"/>
  <c r="DP162" i="3" s="1"/>
  <c r="DQ162" i="3" s="1"/>
  <c r="DR162" i="3" s="1"/>
  <c r="DE39" i="3"/>
  <c r="DP39" i="3" s="1"/>
  <c r="DQ39" i="3" s="1"/>
  <c r="DR39" i="3" s="1"/>
  <c r="M154" i="24"/>
  <c r="M155" i="24" s="1"/>
  <c r="BE160" i="24"/>
  <c r="AT160" i="24"/>
  <c r="CC133" i="3"/>
  <c r="CN133" i="3" s="1"/>
  <c r="CO133" i="3" s="1"/>
  <c r="CP133" i="3" s="1"/>
  <c r="CC49" i="3"/>
  <c r="CN49" i="3" s="1"/>
  <c r="CO49" i="3" s="1"/>
  <c r="CP49" i="3" s="1"/>
  <c r="U183" i="24"/>
  <c r="BC159" i="24"/>
  <c r="BC160" i="24" s="1"/>
  <c r="CC162" i="3"/>
  <c r="CN162" i="3" s="1"/>
  <c r="CO162" i="3" s="1"/>
  <c r="CP162" i="3" s="1"/>
  <c r="DE133" i="3"/>
  <c r="DP133" i="3" s="1"/>
  <c r="DQ133" i="3" s="1"/>
  <c r="DR133" i="3" s="1"/>
  <c r="CC101" i="3"/>
  <c r="CN101" i="3" s="1"/>
  <c r="CO101" i="3" s="1"/>
  <c r="CP101" i="3" s="1"/>
  <c r="DE49" i="3"/>
  <c r="DP49" i="3" s="1"/>
  <c r="DQ49" i="3" s="1"/>
  <c r="DR49" i="3" s="1"/>
  <c r="CC25" i="3"/>
  <c r="CN25" i="3" s="1"/>
  <c r="CO25" i="3" s="1"/>
  <c r="CP25" i="3" s="1"/>
  <c r="M158" i="24"/>
  <c r="U159" i="24"/>
  <c r="U160" i="24" s="1"/>
  <c r="P183" i="20"/>
  <c r="P186" i="20" s="1"/>
  <c r="P189" i="20" s="1"/>
  <c r="P171" i="20"/>
  <c r="P174" i="20" s="1"/>
  <c r="P169" i="20"/>
  <c r="O182" i="20"/>
  <c r="O185" i="20" s="1"/>
  <c r="O188" i="20" s="1"/>
  <c r="O174" i="20"/>
  <c r="O170" i="20"/>
  <c r="O173" i="20" s="1"/>
  <c r="Q25" i="20"/>
  <c r="Q170" i="20"/>
  <c r="Q173" i="20" s="1"/>
  <c r="Q176" i="20"/>
  <c r="Q177" i="20"/>
  <c r="Q179" i="20"/>
  <c r="Q180" i="20"/>
  <c r="Q186" i="20" s="1"/>
  <c r="Q182" i="20"/>
  <c r="R25" i="20"/>
  <c r="R41" i="20"/>
  <c r="R50" i="20"/>
  <c r="R184" i="20" s="1"/>
  <c r="R51" i="20"/>
  <c r="R54" i="20" s="1"/>
  <c r="R219" i="20" s="1"/>
  <c r="R52" i="20"/>
  <c r="R55" i="20" s="1"/>
  <c r="R221" i="20" s="1"/>
  <c r="R111" i="20"/>
  <c r="R145" i="20"/>
  <c r="R172" i="20" s="1"/>
  <c r="Q51" i="20"/>
  <c r="Q54" i="20" s="1"/>
  <c r="O25" i="20"/>
  <c r="O41" i="20"/>
  <c r="O50" i="20"/>
  <c r="O184" i="20" s="1"/>
  <c r="O51" i="20"/>
  <c r="O54" i="20" s="1"/>
  <c r="O52" i="20"/>
  <c r="O55" i="20" s="1"/>
  <c r="O111" i="20"/>
  <c r="O145" i="20"/>
  <c r="O172" i="20" s="1"/>
  <c r="P25" i="20"/>
  <c r="P41" i="20"/>
  <c r="P50" i="20"/>
  <c r="P51" i="20"/>
  <c r="P54" i="20" s="1"/>
  <c r="P219" i="20" s="1"/>
  <c r="P52" i="20"/>
  <c r="P55" i="20" s="1"/>
  <c r="P111" i="20"/>
  <c r="P145" i="20"/>
  <c r="D154" i="3"/>
  <c r="CR153" i="3"/>
  <c r="DD153" i="3" s="1"/>
  <c r="H141" i="16"/>
  <c r="H113" i="16"/>
  <c r="H109" i="16"/>
  <c r="H105" i="16"/>
  <c r="H33" i="16"/>
  <c r="H20" i="16"/>
  <c r="H16" i="16"/>
  <c r="H12" i="16"/>
  <c r="O182" i="16"/>
  <c r="P171" i="16"/>
  <c r="P153" i="16"/>
  <c r="Q158" i="16"/>
  <c r="O153" i="16"/>
  <c r="O154" i="16" s="1"/>
  <c r="O155" i="16" s="1"/>
  <c r="P131" i="16"/>
  <c r="H95" i="16"/>
  <c r="H87" i="16"/>
  <c r="H85" i="16"/>
  <c r="P99" i="16"/>
  <c r="H65" i="16"/>
  <c r="H63" i="16"/>
  <c r="H79" i="16"/>
  <c r="H77" i="16"/>
  <c r="H76" i="16"/>
  <c r="H75" i="16"/>
  <c r="H72" i="16"/>
  <c r="H69" i="16"/>
  <c r="H61" i="16"/>
  <c r="P44" i="16"/>
  <c r="O44" i="16"/>
  <c r="BP131" i="3"/>
  <c r="CB131" i="3" s="1"/>
  <c r="CN12" i="3"/>
  <c r="CO12" i="3" s="1"/>
  <c r="CP12" i="3" s="1"/>
  <c r="DP132" i="3"/>
  <c r="DQ132" i="3" s="1"/>
  <c r="DR132" i="3" s="1"/>
  <c r="EE18" i="3"/>
  <c r="EF18" i="3" s="1"/>
  <c r="EG18" i="3" s="1"/>
  <c r="EE121" i="3"/>
  <c r="EF121" i="3" s="1"/>
  <c r="EG121" i="3" s="1"/>
  <c r="EE133" i="3"/>
  <c r="EF133" i="3" s="1"/>
  <c r="EG133" i="3" s="1"/>
  <c r="EE178" i="3"/>
  <c r="EF178" i="3" s="1"/>
  <c r="EG178" i="3" s="1"/>
  <c r="DP83" i="3"/>
  <c r="DQ83" i="3" s="1"/>
  <c r="DR83" i="3" s="1"/>
  <c r="EE146" i="3"/>
  <c r="EF146" i="3" s="1"/>
  <c r="EG146" i="3" s="1"/>
  <c r="EE141" i="3"/>
  <c r="EF141" i="3" s="1"/>
  <c r="EG141" i="3" s="1"/>
  <c r="EE140" i="3"/>
  <c r="EF140" i="3" s="1"/>
  <c r="EG140" i="3" s="1"/>
  <c r="EE107" i="3"/>
  <c r="EF107" i="3" s="1"/>
  <c r="EG107" i="3" s="1"/>
  <c r="EE96" i="3"/>
  <c r="EF96" i="3" s="1"/>
  <c r="EG96" i="3" s="1"/>
  <c r="EE152" i="3"/>
  <c r="EF152" i="3" s="1"/>
  <c r="EG152" i="3" s="1"/>
  <c r="EE137" i="3"/>
  <c r="EF137" i="3" s="1"/>
  <c r="EG137" i="3" s="1"/>
  <c r="EE78" i="3"/>
  <c r="EF78" i="3" s="1"/>
  <c r="EG78" i="3" s="1"/>
  <c r="EE60" i="3"/>
  <c r="EF60" i="3" s="1"/>
  <c r="EG60" i="3" s="1"/>
  <c r="CN138" i="3"/>
  <c r="CO138" i="3" s="1"/>
  <c r="CP138" i="3" s="1"/>
  <c r="EE125" i="3"/>
  <c r="EF125" i="3" s="1"/>
  <c r="EG125" i="3" s="1"/>
  <c r="EE117" i="3"/>
  <c r="EF117" i="3" s="1"/>
  <c r="EG117" i="3" s="1"/>
  <c r="EE100" i="3"/>
  <c r="EF100" i="3" s="1"/>
  <c r="EG100" i="3" s="1"/>
  <c r="EE129" i="3"/>
  <c r="EF129" i="3" s="1"/>
  <c r="EG129" i="3" s="1"/>
  <c r="CN105" i="3"/>
  <c r="CO105" i="3" s="1"/>
  <c r="CP105" i="3" s="1"/>
  <c r="FX105" i="3" s="1"/>
  <c r="DP89" i="3"/>
  <c r="DQ89" i="3" s="1"/>
  <c r="DR89" i="3" s="1"/>
  <c r="EE50" i="3"/>
  <c r="EF50" i="3" s="1"/>
  <c r="EG50" i="3" s="1"/>
  <c r="EE92" i="3"/>
  <c r="EF92" i="3" s="1"/>
  <c r="EG92" i="3" s="1"/>
  <c r="EE88" i="3"/>
  <c r="EF88" i="3" s="1"/>
  <c r="EG88" i="3" s="1"/>
  <c r="EE49" i="3"/>
  <c r="EF49" i="3" s="1"/>
  <c r="EG49" i="3" s="1"/>
  <c r="EE39" i="3"/>
  <c r="EF39" i="3" s="1"/>
  <c r="EG39" i="3" s="1"/>
  <c r="DP28" i="3"/>
  <c r="DQ28" i="3" s="1"/>
  <c r="DR28" i="3" s="1"/>
  <c r="EE66" i="3"/>
  <c r="EF66" i="3" s="1"/>
  <c r="EG66" i="3" s="1"/>
  <c r="CN62" i="3"/>
  <c r="CO62" i="3" s="1"/>
  <c r="CP62" i="3" s="1"/>
  <c r="EE21" i="3"/>
  <c r="EF21" i="3" s="1"/>
  <c r="EG21" i="3" s="1"/>
  <c r="EE172" i="3"/>
  <c r="EF172" i="3" s="1"/>
  <c r="EG172" i="3" s="1"/>
  <c r="EE169" i="3"/>
  <c r="EF169" i="3" s="1"/>
  <c r="EG169" i="3" s="1"/>
  <c r="EE165" i="3"/>
  <c r="EF165" i="3" s="1"/>
  <c r="EG165" i="3" s="1"/>
  <c r="CN135" i="3"/>
  <c r="CO135" i="3" s="1"/>
  <c r="CP135" i="3" s="1"/>
  <c r="EE176" i="3"/>
  <c r="EF176" i="3" s="1"/>
  <c r="EG176" i="3" s="1"/>
  <c r="EE168" i="3"/>
  <c r="EF168" i="3" s="1"/>
  <c r="EG168" i="3" s="1"/>
  <c r="EE164" i="3"/>
  <c r="EF164" i="3" s="1"/>
  <c r="EG164" i="3" s="1"/>
  <c r="EE175" i="3"/>
  <c r="EF175" i="3" s="1"/>
  <c r="EG175" i="3" s="1"/>
  <c r="EE174" i="3"/>
  <c r="EF174" i="3" s="1"/>
  <c r="EG174" i="3" s="1"/>
  <c r="EE173" i="3"/>
  <c r="EF173" i="3" s="1"/>
  <c r="EG173" i="3" s="1"/>
  <c r="EE170" i="3"/>
  <c r="EF170" i="3" s="1"/>
  <c r="EG170" i="3" s="1"/>
  <c r="EE167" i="3"/>
  <c r="EF167" i="3" s="1"/>
  <c r="EG167" i="3" s="1"/>
  <c r="EE166" i="3"/>
  <c r="EF166" i="3" s="1"/>
  <c r="EG166" i="3" s="1"/>
  <c r="EE151" i="3"/>
  <c r="EF151" i="3" s="1"/>
  <c r="EG151" i="3" s="1"/>
  <c r="EE150" i="3"/>
  <c r="EF150" i="3" s="1"/>
  <c r="EG150" i="3" s="1"/>
  <c r="DP147" i="3"/>
  <c r="DQ147" i="3" s="1"/>
  <c r="DR147" i="3" s="1"/>
  <c r="EE144" i="3"/>
  <c r="EF144" i="3" s="1"/>
  <c r="EG144" i="3" s="1"/>
  <c r="EE142" i="3"/>
  <c r="EF142" i="3" s="1"/>
  <c r="EG142" i="3" s="1"/>
  <c r="EE122" i="3"/>
  <c r="EF122" i="3" s="1"/>
  <c r="EG122" i="3" s="1"/>
  <c r="EE116" i="3"/>
  <c r="EF116" i="3" s="1"/>
  <c r="EG116" i="3" s="1"/>
  <c r="EE115" i="3"/>
  <c r="EF115" i="3" s="1"/>
  <c r="EG115" i="3" s="1"/>
  <c r="EE112" i="3"/>
  <c r="EF112" i="3" s="1"/>
  <c r="EG112" i="3" s="1"/>
  <c r="DP107" i="3"/>
  <c r="DQ107" i="3" s="1"/>
  <c r="DR107" i="3" s="1"/>
  <c r="FY107" i="3" s="1"/>
  <c r="EE163" i="3"/>
  <c r="EF163" i="3" s="1"/>
  <c r="EG163" i="3" s="1"/>
  <c r="EE162" i="3"/>
  <c r="EF162" i="3" s="1"/>
  <c r="EG162" i="3" s="1"/>
  <c r="CN147" i="3"/>
  <c r="CO147" i="3" s="1"/>
  <c r="CP147" i="3" s="1"/>
  <c r="CN146" i="3"/>
  <c r="CO146" i="3" s="1"/>
  <c r="CP146" i="3" s="1"/>
  <c r="DP143" i="3"/>
  <c r="DQ143" i="3" s="1"/>
  <c r="DR143" i="3" s="1"/>
  <c r="CN142" i="3"/>
  <c r="CO142" i="3" s="1"/>
  <c r="CP142" i="3" s="1"/>
  <c r="DP136" i="3"/>
  <c r="DQ136" i="3" s="1"/>
  <c r="DR136" i="3" s="1"/>
  <c r="EE128" i="3"/>
  <c r="EF128" i="3" s="1"/>
  <c r="EG128" i="3" s="1"/>
  <c r="EE127" i="3"/>
  <c r="EF127" i="3" s="1"/>
  <c r="EG127" i="3" s="1"/>
  <c r="DP125" i="3"/>
  <c r="DQ125" i="3" s="1"/>
  <c r="DR125" i="3" s="1"/>
  <c r="CN124" i="3"/>
  <c r="CO124" i="3" s="1"/>
  <c r="CP124" i="3" s="1"/>
  <c r="EE118" i="3"/>
  <c r="EF118" i="3" s="1"/>
  <c r="EG118" i="3" s="1"/>
  <c r="EE113" i="3"/>
  <c r="EF113" i="3" s="1"/>
  <c r="EG113" i="3" s="1"/>
  <c r="CN102" i="3"/>
  <c r="CO102" i="3" s="1"/>
  <c r="CP102" i="3" s="1"/>
  <c r="EE148" i="3"/>
  <c r="EF148" i="3" s="1"/>
  <c r="EG148" i="3" s="1"/>
  <c r="EE145" i="3"/>
  <c r="EF145" i="3" s="1"/>
  <c r="EG145" i="3" s="1"/>
  <c r="CN139" i="3"/>
  <c r="CO139" i="3" s="1"/>
  <c r="CP139" i="3" s="1"/>
  <c r="EE130" i="3"/>
  <c r="EF130" i="3" s="1"/>
  <c r="EG130" i="3" s="1"/>
  <c r="EE124" i="3"/>
  <c r="EF124" i="3" s="1"/>
  <c r="EG124" i="3" s="1"/>
  <c r="EE123" i="3"/>
  <c r="EF123" i="3" s="1"/>
  <c r="EG123" i="3" s="1"/>
  <c r="DP121" i="3"/>
  <c r="DQ121" i="3" s="1"/>
  <c r="DR121" i="3" s="1"/>
  <c r="CN120" i="3"/>
  <c r="CO120" i="3" s="1"/>
  <c r="CP120" i="3" s="1"/>
  <c r="EE114" i="3"/>
  <c r="EF114" i="3" s="1"/>
  <c r="EG114" i="3" s="1"/>
  <c r="EE161" i="3"/>
  <c r="EF161" i="3" s="1"/>
  <c r="EG161" i="3" s="1"/>
  <c r="EE149" i="3"/>
  <c r="EF149" i="3" s="1"/>
  <c r="EG149" i="3" s="1"/>
  <c r="DP140" i="3"/>
  <c r="DQ140" i="3" s="1"/>
  <c r="DR140" i="3" s="1"/>
  <c r="EE126" i="3"/>
  <c r="EF126" i="3" s="1"/>
  <c r="EG126" i="3" s="1"/>
  <c r="EE120" i="3"/>
  <c r="EF120" i="3" s="1"/>
  <c r="EG120" i="3" s="1"/>
  <c r="EE119" i="3"/>
  <c r="EF119" i="3" s="1"/>
  <c r="EG119" i="3" s="1"/>
  <c r="EE110" i="3"/>
  <c r="EF110" i="3" s="1"/>
  <c r="EG110" i="3" s="1"/>
  <c r="EE109" i="3"/>
  <c r="EF109" i="3" s="1"/>
  <c r="EG109" i="3" s="1"/>
  <c r="EE108" i="3"/>
  <c r="EF108" i="3" s="1"/>
  <c r="EG108" i="3" s="1"/>
  <c r="EE103" i="3"/>
  <c r="EF103" i="3" s="1"/>
  <c r="EG103" i="3" s="1"/>
  <c r="CN86" i="3"/>
  <c r="CO86" i="3" s="1"/>
  <c r="CP86" i="3" s="1"/>
  <c r="DP80" i="3"/>
  <c r="DQ80" i="3" s="1"/>
  <c r="DR80" i="3" s="1"/>
  <c r="DP78" i="3"/>
  <c r="DQ78" i="3" s="1"/>
  <c r="DR78" i="3" s="1"/>
  <c r="EE77" i="3"/>
  <c r="EF77" i="3" s="1"/>
  <c r="EG77" i="3" s="1"/>
  <c r="DP62" i="3"/>
  <c r="DQ62" i="3" s="1"/>
  <c r="DR62" i="3" s="1"/>
  <c r="EE111" i="3"/>
  <c r="EF111" i="3" s="1"/>
  <c r="EG111" i="3" s="1"/>
  <c r="DP109" i="3"/>
  <c r="DQ109" i="3" s="1"/>
  <c r="DR109" i="3" s="1"/>
  <c r="FY109" i="3" s="1"/>
  <c r="CN109" i="3"/>
  <c r="CO109" i="3" s="1"/>
  <c r="CP109" i="3" s="1"/>
  <c r="FX109" i="3" s="1"/>
  <c r="DP108" i="3"/>
  <c r="DQ108" i="3" s="1"/>
  <c r="DR108" i="3" s="1"/>
  <c r="FY108" i="3" s="1"/>
  <c r="CN106" i="3"/>
  <c r="CO106" i="3" s="1"/>
  <c r="CP106" i="3" s="1"/>
  <c r="FX106" i="3" s="1"/>
  <c r="EE104" i="3"/>
  <c r="EF104" i="3" s="1"/>
  <c r="EG104" i="3" s="1"/>
  <c r="DP103" i="3"/>
  <c r="DQ103" i="3" s="1"/>
  <c r="DR103" i="3" s="1"/>
  <c r="FY103" i="3" s="1"/>
  <c r="EE95" i="3"/>
  <c r="EF95" i="3" s="1"/>
  <c r="EG95" i="3" s="1"/>
  <c r="EE94" i="3"/>
  <c r="EF94" i="3" s="1"/>
  <c r="EG94" i="3" s="1"/>
  <c r="DP92" i="3"/>
  <c r="DQ92" i="3" s="1"/>
  <c r="DR92" i="3" s="1"/>
  <c r="CN91" i="3"/>
  <c r="CO91" i="3" s="1"/>
  <c r="CP91" i="3" s="1"/>
  <c r="EE84" i="3"/>
  <c r="EF84" i="3" s="1"/>
  <c r="EG84" i="3" s="1"/>
  <c r="CN84" i="3"/>
  <c r="CO84" i="3" s="1"/>
  <c r="CP84" i="3" s="1"/>
  <c r="CN79" i="3"/>
  <c r="CO79" i="3" s="1"/>
  <c r="CP79" i="3" s="1"/>
  <c r="EE76" i="3"/>
  <c r="EF76" i="3" s="1"/>
  <c r="EG76" i="3" s="1"/>
  <c r="DP74" i="3"/>
  <c r="DQ74" i="3" s="1"/>
  <c r="DR74" i="3" s="1"/>
  <c r="EE70" i="3"/>
  <c r="EF70" i="3" s="1"/>
  <c r="EG70" i="3" s="1"/>
  <c r="DP63" i="3"/>
  <c r="DQ63" i="3" s="1"/>
  <c r="DR63" i="3" s="1"/>
  <c r="DP51" i="3"/>
  <c r="DQ51" i="3" s="1"/>
  <c r="DR51" i="3" s="1"/>
  <c r="EE97" i="3"/>
  <c r="EF97" i="3" s="1"/>
  <c r="EG97" i="3" s="1"/>
  <c r="EE91" i="3"/>
  <c r="EF91" i="3" s="1"/>
  <c r="EG91" i="3" s="1"/>
  <c r="EE90" i="3"/>
  <c r="EF90" i="3" s="1"/>
  <c r="EG90" i="3" s="1"/>
  <c r="CN89" i="3"/>
  <c r="CO89" i="3" s="1"/>
  <c r="CP89" i="3" s="1"/>
  <c r="EE79" i="3"/>
  <c r="EF79" i="3" s="1"/>
  <c r="EG79" i="3" s="1"/>
  <c r="EE75" i="3"/>
  <c r="EF75" i="3" s="1"/>
  <c r="EG75" i="3" s="1"/>
  <c r="DP67" i="3"/>
  <c r="DQ67" i="3" s="1"/>
  <c r="DR67" i="3" s="1"/>
  <c r="EE56" i="3"/>
  <c r="EF56" i="3" s="1"/>
  <c r="EG56" i="3" s="1"/>
  <c r="CN53" i="3"/>
  <c r="CO53" i="3" s="1"/>
  <c r="CP53" i="3" s="1"/>
  <c r="EE93" i="3"/>
  <c r="EF93" i="3" s="1"/>
  <c r="EG93" i="3" s="1"/>
  <c r="EE87" i="3"/>
  <c r="EF87" i="3" s="1"/>
  <c r="EG87" i="3" s="1"/>
  <c r="EE86" i="3"/>
  <c r="EF86" i="3" s="1"/>
  <c r="EG86" i="3" s="1"/>
  <c r="EE82" i="3"/>
  <c r="EF82" i="3" s="1"/>
  <c r="EG82" i="3" s="1"/>
  <c r="CN76" i="3"/>
  <c r="CO76" i="3" s="1"/>
  <c r="CP76" i="3" s="1"/>
  <c r="CN73" i="3"/>
  <c r="CO73" i="3" s="1"/>
  <c r="CP73" i="3" s="1"/>
  <c r="DP70" i="3"/>
  <c r="DQ70" i="3" s="1"/>
  <c r="DR70" i="3" s="1"/>
  <c r="CN68" i="3"/>
  <c r="CO68" i="3" s="1"/>
  <c r="CP68" i="3" s="1"/>
  <c r="CN66" i="3"/>
  <c r="CO66" i="3" s="1"/>
  <c r="CP66" i="3" s="1"/>
  <c r="CN58" i="3"/>
  <c r="CO58" i="3" s="1"/>
  <c r="CP58" i="3" s="1"/>
  <c r="EE57" i="3"/>
  <c r="EF57" i="3" s="1"/>
  <c r="EG57" i="3" s="1"/>
  <c r="EE52" i="3"/>
  <c r="EF52" i="3" s="1"/>
  <c r="EG52" i="3" s="1"/>
  <c r="CN48" i="3"/>
  <c r="CO48" i="3" s="1"/>
  <c r="CP48" i="3" s="1"/>
  <c r="DP34" i="3"/>
  <c r="DQ34" i="3" s="1"/>
  <c r="DR34" i="3" s="1"/>
  <c r="EE10" i="3"/>
  <c r="EF10" i="3" s="1"/>
  <c r="EG10" i="3" s="1"/>
  <c r="CN70" i="3"/>
  <c r="CO70" i="3" s="1"/>
  <c r="CP70" i="3" s="1"/>
  <c r="EE68" i="3"/>
  <c r="EF68" i="3" s="1"/>
  <c r="EG68" i="3" s="1"/>
  <c r="DP65" i="3"/>
  <c r="DQ65" i="3" s="1"/>
  <c r="DR65" i="3" s="1"/>
  <c r="DP55" i="3"/>
  <c r="DQ55" i="3" s="1"/>
  <c r="DR55" i="3" s="1"/>
  <c r="CN54" i="3"/>
  <c r="CO54" i="3" s="1"/>
  <c r="CP54" i="3" s="1"/>
  <c r="CN47" i="3"/>
  <c r="CO47" i="3" s="1"/>
  <c r="CP47" i="3" s="1"/>
  <c r="CN33" i="3"/>
  <c r="CO33" i="3" s="1"/>
  <c r="CP33" i="3" s="1"/>
  <c r="EE32" i="3"/>
  <c r="EF32" i="3" s="1"/>
  <c r="EG32" i="3" s="1"/>
  <c r="EE31" i="3"/>
  <c r="EF31" i="3" s="1"/>
  <c r="EG31" i="3" s="1"/>
  <c r="EE25" i="3"/>
  <c r="EF25" i="3" s="1"/>
  <c r="EG25" i="3" s="1"/>
  <c r="DP20" i="3"/>
  <c r="DQ20" i="3" s="1"/>
  <c r="DR20" i="3" s="1"/>
  <c r="EE14" i="3"/>
  <c r="EF14" i="3" s="1"/>
  <c r="EG14" i="3" s="1"/>
  <c r="EE80" i="3"/>
  <c r="EF80" i="3" s="1"/>
  <c r="EG80" i="3" s="1"/>
  <c r="EE43" i="3"/>
  <c r="EF43" i="3" s="1"/>
  <c r="EG43" i="3" s="1"/>
  <c r="EE35" i="3"/>
  <c r="EF35" i="3" s="1"/>
  <c r="EG35" i="3" s="1"/>
  <c r="DP24" i="3"/>
  <c r="DQ24" i="3" s="1"/>
  <c r="DR24" i="3" s="1"/>
  <c r="CN15" i="3"/>
  <c r="CO15" i="3" s="1"/>
  <c r="CP15" i="3" s="1"/>
  <c r="DP13" i="3"/>
  <c r="DQ13" i="3" s="1"/>
  <c r="DR13" i="3" s="1"/>
  <c r="DP9" i="3"/>
  <c r="DQ9" i="3" s="1"/>
  <c r="DR9" i="3" s="1"/>
  <c r="DP85" i="3"/>
  <c r="DQ85" i="3" s="1"/>
  <c r="DR85" i="3" s="1"/>
  <c r="EE81" i="3"/>
  <c r="EF81" i="3" s="1"/>
  <c r="EG81" i="3" s="1"/>
  <c r="EE74" i="3"/>
  <c r="EF74" i="3" s="1"/>
  <c r="EG74" i="3" s="1"/>
  <c r="CN72" i="3"/>
  <c r="CO72" i="3" s="1"/>
  <c r="CP72" i="3" s="1"/>
  <c r="DP69" i="3"/>
  <c r="DQ69" i="3" s="1"/>
  <c r="DR69" i="3" s="1"/>
  <c r="EE64" i="3"/>
  <c r="EF64" i="3" s="1"/>
  <c r="EG64" i="3" s="1"/>
  <c r="CN64" i="3"/>
  <c r="CO64" i="3" s="1"/>
  <c r="CP64" i="3" s="1"/>
  <c r="DP59" i="3"/>
  <c r="DQ59" i="3" s="1"/>
  <c r="DR59" i="3" s="1"/>
  <c r="CN43" i="3"/>
  <c r="CO43" i="3" s="1"/>
  <c r="CP43" i="3" s="1"/>
  <c r="EE41" i="3"/>
  <c r="EF41" i="3" s="1"/>
  <c r="EG41" i="3" s="1"/>
  <c r="CN41" i="3"/>
  <c r="CO41" i="3" s="1"/>
  <c r="CP41" i="3" s="1"/>
  <c r="EE27" i="3"/>
  <c r="EF27" i="3" s="1"/>
  <c r="EG27" i="3" s="1"/>
  <c r="DP42" i="3"/>
  <c r="DQ42" i="3" s="1"/>
  <c r="DR42" i="3" s="1"/>
  <c r="EE40" i="3"/>
  <c r="EF40" i="3" s="1"/>
  <c r="EG40" i="3" s="1"/>
  <c r="CN29" i="3"/>
  <c r="CO29" i="3" s="1"/>
  <c r="CP29" i="3" s="1"/>
  <c r="DP38" i="3"/>
  <c r="DQ38" i="3" s="1"/>
  <c r="DR38" i="3" s="1"/>
  <c r="CN30" i="3"/>
  <c r="CO30" i="3" s="1"/>
  <c r="CP30" i="3" s="1"/>
  <c r="CN22" i="3"/>
  <c r="CO22" i="3" s="1"/>
  <c r="CP22" i="3" s="1"/>
  <c r="EE11" i="3"/>
  <c r="EF11" i="3" s="1"/>
  <c r="EG11" i="3" s="1"/>
  <c r="DP180" i="3"/>
  <c r="DQ180" i="3" s="1"/>
  <c r="DR180" i="3" s="1"/>
  <c r="CN178" i="3"/>
  <c r="CO178" i="3" s="1"/>
  <c r="CP178" i="3" s="1"/>
  <c r="DP176" i="3"/>
  <c r="DQ176" i="3" s="1"/>
  <c r="DR176" i="3" s="1"/>
  <c r="CN176" i="3"/>
  <c r="CO176" i="3" s="1"/>
  <c r="CP176" i="3" s="1"/>
  <c r="CN175" i="3"/>
  <c r="CO175" i="3" s="1"/>
  <c r="CP175" i="3" s="1"/>
  <c r="CN174" i="3"/>
  <c r="CO174" i="3" s="1"/>
  <c r="CP174" i="3" s="1"/>
  <c r="DP172" i="3"/>
  <c r="DQ172" i="3" s="1"/>
  <c r="DR172" i="3" s="1"/>
  <c r="CN172" i="3"/>
  <c r="CO172" i="3" s="1"/>
  <c r="CP172" i="3" s="1"/>
  <c r="CN170" i="3"/>
  <c r="CO170" i="3" s="1"/>
  <c r="CP170" i="3" s="1"/>
  <c r="DP169" i="3"/>
  <c r="DQ169" i="3" s="1"/>
  <c r="DR169" i="3" s="1"/>
  <c r="CN169" i="3"/>
  <c r="CO169" i="3" s="1"/>
  <c r="CP169" i="3" s="1"/>
  <c r="DP168" i="3"/>
  <c r="DQ168" i="3" s="1"/>
  <c r="DR168" i="3" s="1"/>
  <c r="CN168" i="3"/>
  <c r="CO168" i="3" s="1"/>
  <c r="CP168" i="3" s="1"/>
  <c r="CN167" i="3"/>
  <c r="CO167" i="3" s="1"/>
  <c r="CP167" i="3" s="1"/>
  <c r="CN166" i="3"/>
  <c r="CO166" i="3" s="1"/>
  <c r="CP166" i="3" s="1"/>
  <c r="DP165" i="3"/>
  <c r="DQ165" i="3" s="1"/>
  <c r="DR165" i="3" s="1"/>
  <c r="CN165" i="3"/>
  <c r="CO165" i="3" s="1"/>
  <c r="CP165" i="3" s="1"/>
  <c r="DP152" i="3"/>
  <c r="DQ152" i="3" s="1"/>
  <c r="DR152" i="3" s="1"/>
  <c r="CN152" i="3"/>
  <c r="CO152" i="3" s="1"/>
  <c r="CP152" i="3" s="1"/>
  <c r="CN151" i="3"/>
  <c r="CO151" i="3" s="1"/>
  <c r="CP151" i="3" s="1"/>
  <c r="CN150" i="3"/>
  <c r="CO150" i="3" s="1"/>
  <c r="CP150" i="3" s="1"/>
  <c r="DP149" i="3"/>
  <c r="DQ149" i="3" s="1"/>
  <c r="DR149" i="3" s="1"/>
  <c r="DP148" i="3"/>
  <c r="DQ148" i="3" s="1"/>
  <c r="DR148" i="3" s="1"/>
  <c r="DP144" i="3"/>
  <c r="DQ144" i="3" s="1"/>
  <c r="DR144" i="3" s="1"/>
  <c r="CN144" i="3"/>
  <c r="CO144" i="3" s="1"/>
  <c r="CP144" i="3" s="1"/>
  <c r="DP181" i="3"/>
  <c r="DQ181" i="3" s="1"/>
  <c r="DR181" i="3" s="1"/>
  <c r="CN180" i="3"/>
  <c r="CO180" i="3" s="1"/>
  <c r="CP180" i="3" s="1"/>
  <c r="DP178" i="3"/>
  <c r="DQ178" i="3" s="1"/>
  <c r="DR178" i="3" s="1"/>
  <c r="DP175" i="3"/>
  <c r="DQ175" i="3" s="1"/>
  <c r="DR175" i="3" s="1"/>
  <c r="DP174" i="3"/>
  <c r="DQ174" i="3" s="1"/>
  <c r="DR174" i="3" s="1"/>
  <c r="DP170" i="3"/>
  <c r="DQ170" i="3" s="1"/>
  <c r="DR170" i="3" s="1"/>
  <c r="DP167" i="3"/>
  <c r="DQ167" i="3" s="1"/>
  <c r="DR167" i="3" s="1"/>
  <c r="DP166" i="3"/>
  <c r="DQ166" i="3" s="1"/>
  <c r="DR166" i="3" s="1"/>
  <c r="DP164" i="3"/>
  <c r="DQ164" i="3" s="1"/>
  <c r="DR164" i="3" s="1"/>
  <c r="CN164" i="3"/>
  <c r="CO164" i="3" s="1"/>
  <c r="CP164" i="3" s="1"/>
  <c r="CN163" i="3"/>
  <c r="CO163" i="3" s="1"/>
  <c r="CP163" i="3" s="1"/>
  <c r="DP161" i="3"/>
  <c r="DQ161" i="3" s="1"/>
  <c r="DR161" i="3" s="1"/>
  <c r="CN161" i="3"/>
  <c r="CO161" i="3" s="1"/>
  <c r="CP161" i="3" s="1"/>
  <c r="DP151" i="3"/>
  <c r="DQ151" i="3" s="1"/>
  <c r="DR151" i="3" s="1"/>
  <c r="DP150" i="3"/>
  <c r="DQ150" i="3" s="1"/>
  <c r="DR150" i="3" s="1"/>
  <c r="CN149" i="3"/>
  <c r="CO149" i="3" s="1"/>
  <c r="CP149" i="3" s="1"/>
  <c r="DP145" i="3"/>
  <c r="DQ145" i="3" s="1"/>
  <c r="DR145" i="3" s="1"/>
  <c r="CN143" i="3"/>
  <c r="CO143" i="3" s="1"/>
  <c r="CP143" i="3" s="1"/>
  <c r="DP139" i="3"/>
  <c r="DQ139" i="3" s="1"/>
  <c r="DR139" i="3" s="1"/>
  <c r="DP163" i="3"/>
  <c r="DQ163" i="3" s="1"/>
  <c r="DR163" i="3" s="1"/>
  <c r="CN148" i="3"/>
  <c r="CO148" i="3" s="1"/>
  <c r="CP148" i="3" s="1"/>
  <c r="DP146" i="3"/>
  <c r="DQ146" i="3" s="1"/>
  <c r="DR146" i="3" s="1"/>
  <c r="DP141" i="3"/>
  <c r="DQ141" i="3" s="1"/>
  <c r="DR141" i="3" s="1"/>
  <c r="CN181" i="3"/>
  <c r="CO181" i="3" s="1"/>
  <c r="CP181" i="3" s="1"/>
  <c r="CN145" i="3"/>
  <c r="CO145" i="3" s="1"/>
  <c r="CP145" i="3" s="1"/>
  <c r="DP142" i="3"/>
  <c r="DQ142" i="3" s="1"/>
  <c r="DR142" i="3" s="1"/>
  <c r="EE139" i="3"/>
  <c r="EF139" i="3" s="1"/>
  <c r="EG139" i="3" s="1"/>
  <c r="DP137" i="3"/>
  <c r="DQ137" i="3" s="1"/>
  <c r="DR137" i="3" s="1"/>
  <c r="CN132" i="3"/>
  <c r="CO132" i="3" s="1"/>
  <c r="CP132" i="3" s="1"/>
  <c r="DP130" i="3"/>
  <c r="DQ130" i="3" s="1"/>
  <c r="DR130" i="3" s="1"/>
  <c r="CN130" i="3"/>
  <c r="CO130" i="3" s="1"/>
  <c r="CP130" i="3" s="1"/>
  <c r="DP120" i="3"/>
  <c r="DQ120" i="3" s="1"/>
  <c r="DR120" i="3" s="1"/>
  <c r="DP119" i="3"/>
  <c r="DQ119" i="3" s="1"/>
  <c r="DR119" i="3" s="1"/>
  <c r="DP117" i="3"/>
  <c r="DQ117" i="3" s="1"/>
  <c r="DR117" i="3" s="1"/>
  <c r="CN117" i="3"/>
  <c r="CO117" i="3" s="1"/>
  <c r="CP117" i="3" s="1"/>
  <c r="CN116" i="3"/>
  <c r="CO116" i="3" s="1"/>
  <c r="CP116" i="3" s="1"/>
  <c r="CN115" i="3"/>
  <c r="CO115" i="3" s="1"/>
  <c r="CP115" i="3" s="1"/>
  <c r="FX115" i="3" s="1"/>
  <c r="DP114" i="3"/>
  <c r="DQ114" i="3" s="1"/>
  <c r="DR114" i="3" s="1"/>
  <c r="FY114" i="3" s="1"/>
  <c r="CN114" i="3"/>
  <c r="CO114" i="3" s="1"/>
  <c r="CP114" i="3" s="1"/>
  <c r="FX114" i="3" s="1"/>
  <c r="CN107" i="3"/>
  <c r="CO107" i="3" s="1"/>
  <c r="CP107" i="3" s="1"/>
  <c r="FX107" i="3" s="1"/>
  <c r="DP106" i="3"/>
  <c r="DQ106" i="3" s="1"/>
  <c r="DR106" i="3" s="1"/>
  <c r="FY106" i="3" s="1"/>
  <c r="CN103" i="3"/>
  <c r="CO103" i="3" s="1"/>
  <c r="CP103" i="3" s="1"/>
  <c r="FX103" i="3" s="1"/>
  <c r="EE147" i="3"/>
  <c r="EF147" i="3" s="1"/>
  <c r="EG147" i="3" s="1"/>
  <c r="CN141" i="3"/>
  <c r="CO141" i="3" s="1"/>
  <c r="CP141" i="3" s="1"/>
  <c r="DP138" i="3"/>
  <c r="DQ138" i="3" s="1"/>
  <c r="DR138" i="3" s="1"/>
  <c r="CN137" i="3"/>
  <c r="CO137" i="3" s="1"/>
  <c r="CP137" i="3" s="1"/>
  <c r="EE135" i="3"/>
  <c r="EF135" i="3" s="1"/>
  <c r="EG135" i="3" s="1"/>
  <c r="DP135" i="3"/>
  <c r="DQ135" i="3" s="1"/>
  <c r="DR135" i="3" s="1"/>
  <c r="EE134" i="3"/>
  <c r="EF134" i="3" s="1"/>
  <c r="EG134" i="3" s="1"/>
  <c r="DP129" i="3"/>
  <c r="DQ129" i="3" s="1"/>
  <c r="DR129" i="3" s="1"/>
  <c r="CN129" i="3"/>
  <c r="CO129" i="3" s="1"/>
  <c r="CP129" i="3" s="1"/>
  <c r="CN128" i="3"/>
  <c r="CO128" i="3" s="1"/>
  <c r="CP128" i="3" s="1"/>
  <c r="CN127" i="3"/>
  <c r="CO127" i="3" s="1"/>
  <c r="CP127" i="3" s="1"/>
  <c r="DP126" i="3"/>
  <c r="DQ126" i="3" s="1"/>
  <c r="DR126" i="3" s="1"/>
  <c r="CN126" i="3"/>
  <c r="CO126" i="3" s="1"/>
  <c r="CP126" i="3" s="1"/>
  <c r="DP116" i="3"/>
  <c r="DQ116" i="3" s="1"/>
  <c r="DR116" i="3" s="1"/>
  <c r="DP115" i="3"/>
  <c r="DQ115" i="3" s="1"/>
  <c r="DR115" i="3" s="1"/>
  <c r="FY115" i="3" s="1"/>
  <c r="DP113" i="3"/>
  <c r="DQ113" i="3" s="1"/>
  <c r="DR113" i="3" s="1"/>
  <c r="FY113" i="3" s="1"/>
  <c r="CN113" i="3"/>
  <c r="CO113" i="3" s="1"/>
  <c r="CP113" i="3" s="1"/>
  <c r="FX113" i="3" s="1"/>
  <c r="CN112" i="3"/>
  <c r="CO112" i="3" s="1"/>
  <c r="CP112" i="3" s="1"/>
  <c r="FX112" i="3" s="1"/>
  <c r="CN111" i="3"/>
  <c r="CO111" i="3" s="1"/>
  <c r="CP111" i="3" s="1"/>
  <c r="FX111" i="3" s="1"/>
  <c r="DP110" i="3"/>
  <c r="DQ110" i="3" s="1"/>
  <c r="DR110" i="3" s="1"/>
  <c r="FY110" i="3" s="1"/>
  <c r="CN110" i="3"/>
  <c r="CO110" i="3" s="1"/>
  <c r="CP110" i="3" s="1"/>
  <c r="FX110" i="3" s="1"/>
  <c r="EE143" i="3"/>
  <c r="EF143" i="3" s="1"/>
  <c r="EG143" i="3" s="1"/>
  <c r="CN140" i="3"/>
  <c r="CO140" i="3" s="1"/>
  <c r="CP140" i="3" s="1"/>
  <c r="EE136" i="3"/>
  <c r="EF136" i="3" s="1"/>
  <c r="EG136" i="3" s="1"/>
  <c r="DP128" i="3"/>
  <c r="DQ128" i="3" s="1"/>
  <c r="DR128" i="3" s="1"/>
  <c r="DP127" i="3"/>
  <c r="DQ127" i="3" s="1"/>
  <c r="DR127" i="3" s="1"/>
  <c r="CN125" i="3"/>
  <c r="CO125" i="3" s="1"/>
  <c r="CP125" i="3" s="1"/>
  <c r="CN123" i="3"/>
  <c r="CO123" i="3" s="1"/>
  <c r="CP123" i="3" s="1"/>
  <c r="DP122" i="3"/>
  <c r="DQ122" i="3" s="1"/>
  <c r="DR122" i="3" s="1"/>
  <c r="CN122" i="3"/>
  <c r="CO122" i="3" s="1"/>
  <c r="CP122" i="3" s="1"/>
  <c r="DP112" i="3"/>
  <c r="DQ112" i="3" s="1"/>
  <c r="DR112" i="3" s="1"/>
  <c r="FY112" i="3" s="1"/>
  <c r="DP111" i="3"/>
  <c r="DQ111" i="3" s="1"/>
  <c r="DR111" i="3" s="1"/>
  <c r="FY111" i="3" s="1"/>
  <c r="EE138" i="3"/>
  <c r="EF138" i="3" s="1"/>
  <c r="EG138" i="3" s="1"/>
  <c r="CN136" i="3"/>
  <c r="CO136" i="3" s="1"/>
  <c r="CP136" i="3" s="1"/>
  <c r="DP134" i="3"/>
  <c r="DQ134" i="3" s="1"/>
  <c r="DR134" i="3" s="1"/>
  <c r="CN134" i="3"/>
  <c r="CO134" i="3" s="1"/>
  <c r="CP134" i="3" s="1"/>
  <c r="EE132" i="3"/>
  <c r="EF132" i="3" s="1"/>
  <c r="EG132" i="3" s="1"/>
  <c r="DP124" i="3"/>
  <c r="DQ124" i="3" s="1"/>
  <c r="DR124" i="3" s="1"/>
  <c r="DP123" i="3"/>
  <c r="DQ123" i="3" s="1"/>
  <c r="DR123" i="3" s="1"/>
  <c r="CN121" i="3"/>
  <c r="CO121" i="3" s="1"/>
  <c r="CP121" i="3" s="1"/>
  <c r="CN119" i="3"/>
  <c r="CO119" i="3" s="1"/>
  <c r="CP119" i="3" s="1"/>
  <c r="DP118" i="3"/>
  <c r="DQ118" i="3" s="1"/>
  <c r="DR118" i="3" s="1"/>
  <c r="CN118" i="3"/>
  <c r="CO118" i="3" s="1"/>
  <c r="CP118" i="3" s="1"/>
  <c r="DP102" i="3"/>
  <c r="DQ102" i="3" s="1"/>
  <c r="DR102" i="3" s="1"/>
  <c r="FY102" i="3" s="1"/>
  <c r="EE106" i="3"/>
  <c r="EF106" i="3" s="1"/>
  <c r="EG106" i="3" s="1"/>
  <c r="EE101" i="3"/>
  <c r="EF101" i="3" s="1"/>
  <c r="EG101" i="3" s="1"/>
  <c r="DP100" i="3"/>
  <c r="DQ100" i="3" s="1"/>
  <c r="DR100" i="3" s="1"/>
  <c r="CN98" i="3"/>
  <c r="CO98" i="3" s="1"/>
  <c r="CP98" i="3" s="1"/>
  <c r="DP97" i="3"/>
  <c r="DQ97" i="3" s="1"/>
  <c r="DR97" i="3" s="1"/>
  <c r="CN97" i="3"/>
  <c r="CO97" i="3" s="1"/>
  <c r="CP97" i="3" s="1"/>
  <c r="DP87" i="3"/>
  <c r="DQ87" i="3" s="1"/>
  <c r="DR87" i="3" s="1"/>
  <c r="DP105" i="3"/>
  <c r="DQ105" i="3" s="1"/>
  <c r="DR105" i="3" s="1"/>
  <c r="FY105" i="3" s="1"/>
  <c r="CN100" i="3"/>
  <c r="CO100" i="3" s="1"/>
  <c r="CP100" i="3" s="1"/>
  <c r="EE98" i="3"/>
  <c r="EF98" i="3" s="1"/>
  <c r="EG98" i="3" s="1"/>
  <c r="DP98" i="3"/>
  <c r="DQ98" i="3" s="1"/>
  <c r="DR98" i="3" s="1"/>
  <c r="DP96" i="3"/>
  <c r="DQ96" i="3" s="1"/>
  <c r="DR96" i="3" s="1"/>
  <c r="CN96" i="3"/>
  <c r="CO96" i="3" s="1"/>
  <c r="CP96" i="3" s="1"/>
  <c r="CN95" i="3"/>
  <c r="CO95" i="3" s="1"/>
  <c r="CP95" i="3" s="1"/>
  <c r="CN94" i="3"/>
  <c r="CO94" i="3" s="1"/>
  <c r="CP94" i="3" s="1"/>
  <c r="DP93" i="3"/>
  <c r="DQ93" i="3" s="1"/>
  <c r="DR93" i="3" s="1"/>
  <c r="CN93" i="3"/>
  <c r="CO93" i="3" s="1"/>
  <c r="CP93" i="3" s="1"/>
  <c r="CN87" i="3"/>
  <c r="CO87" i="3" s="1"/>
  <c r="CP87" i="3" s="1"/>
  <c r="CN108" i="3"/>
  <c r="CO108" i="3" s="1"/>
  <c r="CP108" i="3" s="1"/>
  <c r="FX108" i="3" s="1"/>
  <c r="DP104" i="3"/>
  <c r="DQ104" i="3" s="1"/>
  <c r="DR104" i="3" s="1"/>
  <c r="FY104" i="3" s="1"/>
  <c r="EE102" i="3"/>
  <c r="EF102" i="3" s="1"/>
  <c r="EG102" i="3" s="1"/>
  <c r="DP95" i="3"/>
  <c r="DQ95" i="3" s="1"/>
  <c r="DR95" i="3" s="1"/>
  <c r="DP94" i="3"/>
  <c r="DQ94" i="3" s="1"/>
  <c r="DR94" i="3" s="1"/>
  <c r="CN92" i="3"/>
  <c r="CO92" i="3" s="1"/>
  <c r="CP92" i="3" s="1"/>
  <c r="CN90" i="3"/>
  <c r="CO90" i="3" s="1"/>
  <c r="CP90" i="3" s="1"/>
  <c r="EE105" i="3"/>
  <c r="EF105" i="3" s="1"/>
  <c r="EG105" i="3" s="1"/>
  <c r="CN104" i="3"/>
  <c r="CO104" i="3" s="1"/>
  <c r="CP104" i="3" s="1"/>
  <c r="FX104" i="3" s="1"/>
  <c r="DP91" i="3"/>
  <c r="DQ91" i="3" s="1"/>
  <c r="DR91" i="3" s="1"/>
  <c r="DP90" i="3"/>
  <c r="DQ90" i="3" s="1"/>
  <c r="DR90" i="3" s="1"/>
  <c r="CN88" i="3"/>
  <c r="CO88" i="3" s="1"/>
  <c r="CP88" i="3" s="1"/>
  <c r="DP86" i="3"/>
  <c r="DQ86" i="3" s="1"/>
  <c r="DR86" i="3" s="1"/>
  <c r="EE89" i="3"/>
  <c r="EF89" i="3" s="1"/>
  <c r="EG89" i="3" s="1"/>
  <c r="DP84" i="3"/>
  <c r="DQ84" i="3" s="1"/>
  <c r="DR84" i="3" s="1"/>
  <c r="CN83" i="3"/>
  <c r="CO83" i="3" s="1"/>
  <c r="CP83" i="3" s="1"/>
  <c r="DP82" i="3"/>
  <c r="DQ82" i="3" s="1"/>
  <c r="DR82" i="3" s="1"/>
  <c r="CN78" i="3"/>
  <c r="CO78" i="3" s="1"/>
  <c r="CP78" i="3" s="1"/>
  <c r="CN77" i="3"/>
  <c r="CO77" i="3" s="1"/>
  <c r="CP77" i="3" s="1"/>
  <c r="DP73" i="3"/>
  <c r="DQ73" i="3" s="1"/>
  <c r="DR73" i="3" s="1"/>
  <c r="EE85" i="3"/>
  <c r="EF85" i="3" s="1"/>
  <c r="EG85" i="3" s="1"/>
  <c r="DP81" i="3"/>
  <c r="DQ81" i="3" s="1"/>
  <c r="DR81" i="3" s="1"/>
  <c r="CN80" i="3"/>
  <c r="CO80" i="3" s="1"/>
  <c r="CP80" i="3" s="1"/>
  <c r="DP77" i="3"/>
  <c r="DQ77" i="3" s="1"/>
  <c r="DR77" i="3" s="1"/>
  <c r="CN74" i="3"/>
  <c r="CO74" i="3" s="1"/>
  <c r="CP74" i="3" s="1"/>
  <c r="DP88" i="3"/>
  <c r="DQ88" i="3" s="1"/>
  <c r="DR88" i="3" s="1"/>
  <c r="CN85" i="3"/>
  <c r="CO85" i="3" s="1"/>
  <c r="CP85" i="3" s="1"/>
  <c r="DP75" i="3"/>
  <c r="DQ75" i="3" s="1"/>
  <c r="DR75" i="3" s="1"/>
  <c r="EE83" i="3"/>
  <c r="EF83" i="3" s="1"/>
  <c r="EG83" i="3" s="1"/>
  <c r="CN82" i="3"/>
  <c r="CO82" i="3" s="1"/>
  <c r="CP82" i="3" s="1"/>
  <c r="CN81" i="3"/>
  <c r="CO81" i="3" s="1"/>
  <c r="CP81" i="3" s="1"/>
  <c r="DP79" i="3"/>
  <c r="DQ79" i="3" s="1"/>
  <c r="DR79" i="3" s="1"/>
  <c r="CN75" i="3"/>
  <c r="CO75" i="3" s="1"/>
  <c r="CP75" i="3" s="1"/>
  <c r="EE73" i="3"/>
  <c r="EF73" i="3" s="1"/>
  <c r="EG73" i="3" s="1"/>
  <c r="DP71" i="3"/>
  <c r="DQ71" i="3" s="1"/>
  <c r="DR71" i="3" s="1"/>
  <c r="CN71" i="3"/>
  <c r="CO71" i="3" s="1"/>
  <c r="CP71" i="3" s="1"/>
  <c r="DP76" i="3"/>
  <c r="DQ76" i="3" s="1"/>
  <c r="DR76" i="3" s="1"/>
  <c r="DP72" i="3"/>
  <c r="DQ72" i="3" s="1"/>
  <c r="DR72" i="3" s="1"/>
  <c r="CN69" i="3"/>
  <c r="CO69" i="3" s="1"/>
  <c r="CP69" i="3" s="1"/>
  <c r="EE72" i="3"/>
  <c r="EF72" i="3" s="1"/>
  <c r="EG72" i="3" s="1"/>
  <c r="EE71" i="3"/>
  <c r="EF71" i="3" s="1"/>
  <c r="EG71" i="3" s="1"/>
  <c r="CN67" i="3"/>
  <c r="CO67" i="3" s="1"/>
  <c r="CP67" i="3" s="1"/>
  <c r="EE63" i="3"/>
  <c r="EF63" i="3" s="1"/>
  <c r="EG63" i="3" s="1"/>
  <c r="EE61" i="3"/>
  <c r="EF61" i="3" s="1"/>
  <c r="EG61" i="3" s="1"/>
  <c r="DP60" i="3"/>
  <c r="DQ60" i="3" s="1"/>
  <c r="DR60" i="3" s="1"/>
  <c r="CN60" i="3"/>
  <c r="CO60" i="3" s="1"/>
  <c r="CP60" i="3" s="1"/>
  <c r="EE58" i="3"/>
  <c r="EF58" i="3" s="1"/>
  <c r="EG58" i="3" s="1"/>
  <c r="CN57" i="3"/>
  <c r="CO57" i="3" s="1"/>
  <c r="CP57" i="3" s="1"/>
  <c r="CN51" i="3"/>
  <c r="CO51" i="3" s="1"/>
  <c r="CP51" i="3" s="1"/>
  <c r="DP50" i="3"/>
  <c r="DQ50" i="3" s="1"/>
  <c r="DR50" i="3" s="1"/>
  <c r="DP64" i="3"/>
  <c r="DQ64" i="3" s="1"/>
  <c r="DR64" i="3" s="1"/>
  <c r="CN63" i="3"/>
  <c r="CO63" i="3" s="1"/>
  <c r="CP63" i="3" s="1"/>
  <c r="DP61" i="3"/>
  <c r="DQ61" i="3" s="1"/>
  <c r="DR61" i="3" s="1"/>
  <c r="EE59" i="3"/>
  <c r="EF59" i="3" s="1"/>
  <c r="EG59" i="3" s="1"/>
  <c r="DP56" i="3"/>
  <c r="DQ56" i="3" s="1"/>
  <c r="DR56" i="3" s="1"/>
  <c r="CN56" i="3"/>
  <c r="CO56" i="3" s="1"/>
  <c r="CP56" i="3" s="1"/>
  <c r="EE54" i="3"/>
  <c r="EF54" i="3" s="1"/>
  <c r="EG54" i="3" s="1"/>
  <c r="DP48" i="3"/>
  <c r="DQ48" i="3" s="1"/>
  <c r="DR48" i="3" s="1"/>
  <c r="EE67" i="3"/>
  <c r="EF67" i="3" s="1"/>
  <c r="EG67" i="3" s="1"/>
  <c r="DP66" i="3"/>
  <c r="DQ66" i="3" s="1"/>
  <c r="DR66" i="3" s="1"/>
  <c r="EE65" i="3"/>
  <c r="EF65" i="3" s="1"/>
  <c r="EG65" i="3" s="1"/>
  <c r="CN59" i="3"/>
  <c r="CO59" i="3" s="1"/>
  <c r="CP59" i="3" s="1"/>
  <c r="DP58" i="3"/>
  <c r="DQ58" i="3" s="1"/>
  <c r="DR58" i="3" s="1"/>
  <c r="DP57" i="3"/>
  <c r="DQ57" i="3" s="1"/>
  <c r="DR57" i="3" s="1"/>
  <c r="EE55" i="3"/>
  <c r="EF55" i="3" s="1"/>
  <c r="EG55" i="3" s="1"/>
  <c r="EE53" i="3"/>
  <c r="EF53" i="3" s="1"/>
  <c r="EG53" i="3" s="1"/>
  <c r="DP52" i="3"/>
  <c r="DQ52" i="3" s="1"/>
  <c r="DR52" i="3" s="1"/>
  <c r="CN52" i="3"/>
  <c r="CO52" i="3" s="1"/>
  <c r="CP52" i="3" s="1"/>
  <c r="CN50" i="3"/>
  <c r="CO50" i="3" s="1"/>
  <c r="CP50" i="3" s="1"/>
  <c r="EE47" i="3"/>
  <c r="EF47" i="3" s="1"/>
  <c r="EG47" i="3" s="1"/>
  <c r="EE69" i="3"/>
  <c r="EF69" i="3" s="1"/>
  <c r="EG69" i="3" s="1"/>
  <c r="DP68" i="3"/>
  <c r="DQ68" i="3" s="1"/>
  <c r="DR68" i="3" s="1"/>
  <c r="CN65" i="3"/>
  <c r="CO65" i="3" s="1"/>
  <c r="CP65" i="3" s="1"/>
  <c r="EE62" i="3"/>
  <c r="EF62" i="3" s="1"/>
  <c r="EG62" i="3" s="1"/>
  <c r="CN61" i="3"/>
  <c r="CO61" i="3" s="1"/>
  <c r="CP61" i="3" s="1"/>
  <c r="CN55" i="3"/>
  <c r="CO55" i="3" s="1"/>
  <c r="CP55" i="3" s="1"/>
  <c r="DP54" i="3"/>
  <c r="DQ54" i="3" s="1"/>
  <c r="DR54" i="3" s="1"/>
  <c r="DP53" i="3"/>
  <c r="DQ53" i="3" s="1"/>
  <c r="DR53" i="3" s="1"/>
  <c r="EE51" i="3"/>
  <c r="EF51" i="3" s="1"/>
  <c r="EG51" i="3" s="1"/>
  <c r="EE42" i="3"/>
  <c r="EF42" i="3" s="1"/>
  <c r="EG42" i="3" s="1"/>
  <c r="CN38" i="3"/>
  <c r="CO38" i="3" s="1"/>
  <c r="CP38" i="3" s="1"/>
  <c r="DP36" i="3"/>
  <c r="DQ36" i="3" s="1"/>
  <c r="DR36" i="3" s="1"/>
  <c r="EE34" i="3"/>
  <c r="EF34" i="3" s="1"/>
  <c r="EG34" i="3" s="1"/>
  <c r="DP31" i="3"/>
  <c r="DQ31" i="3" s="1"/>
  <c r="DR31" i="3" s="1"/>
  <c r="DP29" i="3"/>
  <c r="DQ29" i="3" s="1"/>
  <c r="DR29" i="3" s="1"/>
  <c r="CN9" i="3"/>
  <c r="CO9" i="3" s="1"/>
  <c r="CP9" i="3" s="1"/>
  <c r="EE48" i="3"/>
  <c r="EF48" i="3" s="1"/>
  <c r="EG48" i="3" s="1"/>
  <c r="DP43" i="3"/>
  <c r="DQ43" i="3" s="1"/>
  <c r="DR43" i="3" s="1"/>
  <c r="CN40" i="3"/>
  <c r="CO40" i="3" s="1"/>
  <c r="CP40" i="3" s="1"/>
  <c r="CN34" i="3"/>
  <c r="CO34" i="3" s="1"/>
  <c r="CP34" i="3" s="1"/>
  <c r="DP33" i="3"/>
  <c r="DQ33" i="3" s="1"/>
  <c r="DR33" i="3" s="1"/>
  <c r="DP32" i="3"/>
  <c r="DQ32" i="3" s="1"/>
  <c r="DR32" i="3" s="1"/>
  <c r="CN31" i="3"/>
  <c r="CO31" i="3" s="1"/>
  <c r="CP31" i="3" s="1"/>
  <c r="DP30" i="3"/>
  <c r="DQ30" i="3" s="1"/>
  <c r="DR30" i="3" s="1"/>
  <c r="DP19" i="3"/>
  <c r="DQ19" i="3" s="1"/>
  <c r="DR19" i="3" s="1"/>
  <c r="CN42" i="3"/>
  <c r="CO42" i="3" s="1"/>
  <c r="CP42" i="3" s="1"/>
  <c r="CN36" i="3"/>
  <c r="CO36" i="3" s="1"/>
  <c r="CP36" i="3" s="1"/>
  <c r="EE29" i="3"/>
  <c r="EF29" i="3" s="1"/>
  <c r="EG29" i="3" s="1"/>
  <c r="CN27" i="3"/>
  <c r="CO27" i="3" s="1"/>
  <c r="CP27" i="3" s="1"/>
  <c r="DP47" i="3"/>
  <c r="DQ47" i="3" s="1"/>
  <c r="DR47" i="3" s="1"/>
  <c r="DP41" i="3"/>
  <c r="DQ41" i="3" s="1"/>
  <c r="DR41" i="3" s="1"/>
  <c r="DP40" i="3"/>
  <c r="DQ40" i="3" s="1"/>
  <c r="DR40" i="3" s="1"/>
  <c r="EE38" i="3"/>
  <c r="EF38" i="3" s="1"/>
  <c r="EG38" i="3" s="1"/>
  <c r="EE36" i="3"/>
  <c r="EF36" i="3" s="1"/>
  <c r="EG36" i="3" s="1"/>
  <c r="DP35" i="3"/>
  <c r="DQ35" i="3" s="1"/>
  <c r="DR35" i="3" s="1"/>
  <c r="CN35" i="3"/>
  <c r="CO35" i="3" s="1"/>
  <c r="CP35" i="3" s="1"/>
  <c r="EE33" i="3"/>
  <c r="EF33" i="3" s="1"/>
  <c r="EG33" i="3" s="1"/>
  <c r="CN32" i="3"/>
  <c r="CO32" i="3" s="1"/>
  <c r="CP32" i="3" s="1"/>
  <c r="DP26" i="3"/>
  <c r="DQ26" i="3" s="1"/>
  <c r="DR26" i="3" s="1"/>
  <c r="EE30" i="3"/>
  <c r="EF30" i="3" s="1"/>
  <c r="EG30" i="3" s="1"/>
  <c r="EE28" i="3"/>
  <c r="EF28" i="3" s="1"/>
  <c r="EG28" i="3" s="1"/>
  <c r="DP27" i="3"/>
  <c r="DQ27" i="3" s="1"/>
  <c r="DR27" i="3" s="1"/>
  <c r="EE26" i="3"/>
  <c r="EF26" i="3" s="1"/>
  <c r="EG26" i="3" s="1"/>
  <c r="EE24" i="3"/>
  <c r="EF24" i="3" s="1"/>
  <c r="EG24" i="3" s="1"/>
  <c r="EE22" i="3"/>
  <c r="EF22" i="3" s="1"/>
  <c r="EG22" i="3" s="1"/>
  <c r="DP21" i="3"/>
  <c r="DQ21" i="3" s="1"/>
  <c r="DR21" i="3" s="1"/>
  <c r="CN21" i="3"/>
  <c r="CO21" i="3" s="1"/>
  <c r="CP21" i="3" s="1"/>
  <c r="CN26" i="3"/>
  <c r="CO26" i="3" s="1"/>
  <c r="CP26" i="3" s="1"/>
  <c r="CN24" i="3"/>
  <c r="CO24" i="3" s="1"/>
  <c r="CP24" i="3" s="1"/>
  <c r="DP22" i="3"/>
  <c r="DQ22" i="3" s="1"/>
  <c r="DR22" i="3" s="1"/>
  <c r="EE20" i="3"/>
  <c r="EF20" i="3" s="1"/>
  <c r="EG20" i="3" s="1"/>
  <c r="EE17" i="3"/>
  <c r="EF17" i="3" s="1"/>
  <c r="EG17" i="3" s="1"/>
  <c r="DP17" i="3"/>
  <c r="DQ17" i="3" s="1"/>
  <c r="DR17" i="3" s="1"/>
  <c r="CN16" i="3"/>
  <c r="CO16" i="3" s="1"/>
  <c r="CP16" i="3" s="1"/>
  <c r="CN28" i="3"/>
  <c r="CO28" i="3" s="1"/>
  <c r="CP28" i="3" s="1"/>
  <c r="CN20" i="3"/>
  <c r="CO20" i="3" s="1"/>
  <c r="CP20" i="3" s="1"/>
  <c r="CN18" i="3"/>
  <c r="CO18" i="3" s="1"/>
  <c r="CP18" i="3" s="1"/>
  <c r="EE16" i="3"/>
  <c r="EF16" i="3" s="1"/>
  <c r="EG16" i="3" s="1"/>
  <c r="DP18" i="3"/>
  <c r="DQ18" i="3" s="1"/>
  <c r="DR18" i="3" s="1"/>
  <c r="EE15" i="3"/>
  <c r="EF15" i="3" s="1"/>
  <c r="EG15" i="3" s="1"/>
  <c r="DP14" i="3"/>
  <c r="DQ14" i="3" s="1"/>
  <c r="DR14" i="3" s="1"/>
  <c r="CN14" i="3"/>
  <c r="CO14" i="3" s="1"/>
  <c r="CP14" i="3" s="1"/>
  <c r="EE12" i="3"/>
  <c r="EF12" i="3" s="1"/>
  <c r="EG12" i="3" s="1"/>
  <c r="CN11" i="3"/>
  <c r="CO11" i="3" s="1"/>
  <c r="CP11" i="3" s="1"/>
  <c r="CN17" i="3"/>
  <c r="CO17" i="3" s="1"/>
  <c r="CP17" i="3" s="1"/>
  <c r="DP16" i="3"/>
  <c r="DQ16" i="3" s="1"/>
  <c r="DR16" i="3" s="1"/>
  <c r="DP15" i="3"/>
  <c r="DQ15" i="3" s="1"/>
  <c r="DR15" i="3" s="1"/>
  <c r="EE13" i="3"/>
  <c r="EF13" i="3" s="1"/>
  <c r="EG13" i="3" s="1"/>
  <c r="DP10" i="3"/>
  <c r="DQ10" i="3" s="1"/>
  <c r="DR10" i="3" s="1"/>
  <c r="CN10" i="3"/>
  <c r="CO10" i="3" s="1"/>
  <c r="CP10" i="3" s="1"/>
  <c r="EE19" i="3"/>
  <c r="EF19" i="3" s="1"/>
  <c r="EG19" i="3" s="1"/>
  <c r="CN19" i="3"/>
  <c r="CO19" i="3" s="1"/>
  <c r="CP19" i="3" s="1"/>
  <c r="CN13" i="3"/>
  <c r="CO13" i="3" s="1"/>
  <c r="CP13" i="3" s="1"/>
  <c r="DP12" i="3"/>
  <c r="DQ12" i="3" s="1"/>
  <c r="DR12" i="3" s="1"/>
  <c r="DP11" i="3"/>
  <c r="DQ11" i="3" s="1"/>
  <c r="DR11" i="3" s="1"/>
  <c r="EE9" i="3"/>
  <c r="EF9" i="3" s="1"/>
  <c r="EG9" i="3" s="1"/>
  <c r="C158" i="3"/>
  <c r="C159" i="3" s="1"/>
  <c r="G158" i="3"/>
  <c r="D158" i="3"/>
  <c r="C154" i="3"/>
  <c r="C155" i="3" s="1"/>
  <c r="G154" i="3"/>
  <c r="G155" i="3" s="1"/>
  <c r="N37" i="16"/>
  <c r="N153" i="16"/>
  <c r="N23" i="16"/>
  <c r="N156" i="16" s="1"/>
  <c r="N44" i="16"/>
  <c r="F154" i="3"/>
  <c r="D157" i="3"/>
  <c r="E157" i="3"/>
  <c r="E154" i="3"/>
  <c r="E155" i="3" s="1"/>
  <c r="P23" i="16"/>
  <c r="F157" i="3"/>
  <c r="E158" i="3"/>
  <c r="D155" i="3"/>
  <c r="F155" i="3"/>
  <c r="Q23" i="16"/>
  <c r="O23" i="16"/>
  <c r="O156" i="16" s="1"/>
  <c r="Q45" i="16"/>
  <c r="C156" i="3"/>
  <c r="G156" i="3"/>
  <c r="F156" i="3"/>
  <c r="E45" i="3"/>
  <c r="E46" i="3" s="1"/>
  <c r="F45" i="3"/>
  <c r="F46" i="3" s="1"/>
  <c r="C45" i="3"/>
  <c r="C46" i="3" s="1"/>
  <c r="G45" i="3"/>
  <c r="D156" i="3"/>
  <c r="F158" i="3"/>
  <c r="D45" i="3"/>
  <c r="E156" i="3"/>
  <c r="H28" i="22"/>
  <c r="N28" i="22" s="1"/>
  <c r="P28" i="22"/>
  <c r="Q28" i="22"/>
  <c r="R28" i="22"/>
  <c r="H29" i="22"/>
  <c r="N29" i="22" s="1"/>
  <c r="P29" i="22"/>
  <c r="Q29" i="22"/>
  <c r="R29" i="22"/>
  <c r="H30" i="22"/>
  <c r="N30" i="22" s="1"/>
  <c r="P30" i="22"/>
  <c r="Q30" i="22"/>
  <c r="R30" i="22"/>
  <c r="H31" i="22"/>
  <c r="N31" i="22" s="1"/>
  <c r="P31" i="22"/>
  <c r="Q31" i="22"/>
  <c r="R31" i="22"/>
  <c r="H32" i="22"/>
  <c r="N32" i="22" s="1"/>
  <c r="P32" i="22"/>
  <c r="Q32" i="22"/>
  <c r="R32" i="22"/>
  <c r="H33" i="22"/>
  <c r="N33" i="22" s="1"/>
  <c r="P33" i="22"/>
  <c r="Q33" i="22"/>
  <c r="R33" i="22"/>
  <c r="H34" i="22"/>
  <c r="N34" i="22" s="1"/>
  <c r="P34" i="22"/>
  <c r="Q34" i="22"/>
  <c r="R34" i="22"/>
  <c r="H35" i="22"/>
  <c r="N35" i="22" s="1"/>
  <c r="P35" i="22"/>
  <c r="Q35" i="22"/>
  <c r="R35" i="22"/>
  <c r="H36" i="22"/>
  <c r="N36" i="22" s="1"/>
  <c r="P36" i="22"/>
  <c r="Q36" i="22"/>
  <c r="R36" i="22"/>
  <c r="H37" i="22"/>
  <c r="N37" i="22" s="1"/>
  <c r="P37" i="22"/>
  <c r="Q37" i="22"/>
  <c r="R37" i="22"/>
  <c r="H38" i="22"/>
  <c r="N38" i="22" s="1"/>
  <c r="P38" i="22"/>
  <c r="Q38" i="22"/>
  <c r="R38" i="22"/>
  <c r="G34" i="22"/>
  <c r="G33" i="22"/>
  <c r="G36" i="22"/>
  <c r="G35" i="22"/>
  <c r="G32" i="22"/>
  <c r="B29" i="22"/>
  <c r="B30" i="22"/>
  <c r="B31" i="22"/>
  <c r="B32" i="22"/>
  <c r="B33" i="22"/>
  <c r="C33" i="22"/>
  <c r="B34" i="22"/>
  <c r="C34" i="22"/>
  <c r="B35" i="22"/>
  <c r="C35" i="22"/>
  <c r="B36" i="22"/>
  <c r="C36" i="22"/>
  <c r="B37" i="22"/>
  <c r="C37" i="22"/>
  <c r="B38" i="22"/>
  <c r="C38" i="22"/>
  <c r="H169" i="27" l="1"/>
  <c r="H184" i="27" s="1"/>
  <c r="H182" i="27"/>
  <c r="H180" i="27"/>
  <c r="H186" i="27" s="1"/>
  <c r="H189" i="27" s="1"/>
  <c r="H171" i="27"/>
  <c r="H174" i="27" s="1"/>
  <c r="H145" i="27"/>
  <c r="H172" i="27" s="1"/>
  <c r="H170" i="27"/>
  <c r="S167" i="27"/>
  <c r="N167" i="27"/>
  <c r="S144" i="27"/>
  <c r="N144" i="27"/>
  <c r="S143" i="27"/>
  <c r="S170" i="27" s="1"/>
  <c r="N143" i="27"/>
  <c r="H176" i="27"/>
  <c r="H111" i="27"/>
  <c r="H173" i="27"/>
  <c r="H51" i="27"/>
  <c r="H54" i="27" s="1"/>
  <c r="H179" i="27"/>
  <c r="H41" i="27"/>
  <c r="S168" i="27"/>
  <c r="S183" i="27" s="1"/>
  <c r="N168" i="27"/>
  <c r="N183" i="27" s="1"/>
  <c r="S109" i="27"/>
  <c r="N109" i="27"/>
  <c r="S39" i="27"/>
  <c r="N39" i="27"/>
  <c r="S110" i="27"/>
  <c r="S177" i="27" s="1"/>
  <c r="N110" i="27"/>
  <c r="N177" i="27" s="1"/>
  <c r="O157" i="16"/>
  <c r="C29" i="22"/>
  <c r="C32" i="22"/>
  <c r="C30" i="22"/>
  <c r="C31" i="22"/>
  <c r="Q181" i="20"/>
  <c r="Q155" i="16"/>
  <c r="FX101" i="3"/>
  <c r="FX102" i="3"/>
  <c r="FY131" i="3"/>
  <c r="D131" i="15" s="1"/>
  <c r="CR157" i="3"/>
  <c r="DD157" i="3" s="1"/>
  <c r="O35" i="22"/>
  <c r="O34" i="22"/>
  <c r="S34" i="22" s="1"/>
  <c r="O38" i="22"/>
  <c r="S38" i="22" s="1"/>
  <c r="O36" i="22"/>
  <c r="S36" i="22" s="1"/>
  <c r="P157" i="16"/>
  <c r="Q157" i="16"/>
  <c r="Q159" i="16" s="1"/>
  <c r="U54" i="25"/>
  <c r="G153" i="24"/>
  <c r="O30" i="22"/>
  <c r="AJ184" i="24"/>
  <c r="O37" i="22"/>
  <c r="S37" i="22" s="1"/>
  <c r="O32" i="22"/>
  <c r="S32" i="22" s="1"/>
  <c r="O33" i="22"/>
  <c r="S33" i="22" s="1"/>
  <c r="O31" i="22"/>
  <c r="S31" i="22" s="1"/>
  <c r="O29" i="22"/>
  <c r="S29" i="22" s="1"/>
  <c r="O28" i="22"/>
  <c r="S28" i="22" s="1"/>
  <c r="E185" i="24"/>
  <c r="S30" i="22"/>
  <c r="P45" i="16"/>
  <c r="P46" i="16" s="1"/>
  <c r="N154" i="16"/>
  <c r="N155" i="16" s="1"/>
  <c r="O45" i="16"/>
  <c r="O46" i="16" s="1"/>
  <c r="O183" i="16" s="1"/>
  <c r="N157" i="16"/>
  <c r="Q172" i="20"/>
  <c r="Q175" i="20" s="1"/>
  <c r="AV184" i="24"/>
  <c r="Q184" i="20"/>
  <c r="S35" i="22"/>
  <c r="Q156" i="16"/>
  <c r="G171" i="24"/>
  <c r="G177" i="24"/>
  <c r="G44" i="24"/>
  <c r="CR45" i="3"/>
  <c r="DD45" i="3" s="1"/>
  <c r="BP45" i="3"/>
  <c r="CB45" i="3" s="1"/>
  <c r="G46" i="3"/>
  <c r="CR46" i="3" s="1"/>
  <c r="DD46" i="3" s="1"/>
  <c r="CR156" i="3"/>
  <c r="DD156" i="3" s="1"/>
  <c r="BP156" i="3"/>
  <c r="CB156" i="3" s="1"/>
  <c r="G99" i="24"/>
  <c r="G37" i="24"/>
  <c r="G131" i="24"/>
  <c r="AN184" i="24"/>
  <c r="AB184" i="24"/>
  <c r="X184" i="24"/>
  <c r="AZ184" i="24"/>
  <c r="BH184" i="24"/>
  <c r="T184" i="24"/>
  <c r="AR184" i="24"/>
  <c r="AF184" i="24"/>
  <c r="AP44" i="25"/>
  <c r="AP45" i="25" s="1"/>
  <c r="AP46" i="25" s="1"/>
  <c r="AJ32" i="25" s="1"/>
  <c r="D173" i="16"/>
  <c r="FU173" i="3"/>
  <c r="C133" i="16"/>
  <c r="FT133" i="3"/>
  <c r="F13" i="16"/>
  <c r="C20" i="16"/>
  <c r="F22" i="16"/>
  <c r="D39" i="16"/>
  <c r="FU39" i="3"/>
  <c r="D43" i="16"/>
  <c r="FU43" i="3"/>
  <c r="D54" i="16"/>
  <c r="FU54" i="3"/>
  <c r="F53" i="16"/>
  <c r="D56" i="16"/>
  <c r="FU56" i="3"/>
  <c r="F61" i="16"/>
  <c r="D79" i="16"/>
  <c r="FU79" i="3"/>
  <c r="D73" i="16"/>
  <c r="FU73" i="3"/>
  <c r="C104" i="16"/>
  <c r="FT104" i="3"/>
  <c r="C87" i="16"/>
  <c r="FT87" i="3"/>
  <c r="C97" i="16"/>
  <c r="FT97" i="3"/>
  <c r="D124" i="16"/>
  <c r="FU124" i="3"/>
  <c r="D127" i="16"/>
  <c r="FU127" i="3"/>
  <c r="D115" i="16"/>
  <c r="FU115" i="3"/>
  <c r="C114" i="16"/>
  <c r="FT114" i="3"/>
  <c r="F139" i="16"/>
  <c r="D139" i="16"/>
  <c r="FU139" i="3"/>
  <c r="D166" i="16"/>
  <c r="FU166" i="3"/>
  <c r="D149" i="16"/>
  <c r="FU149" i="3"/>
  <c r="D169" i="16"/>
  <c r="FU169" i="3"/>
  <c r="F27" i="16"/>
  <c r="D85" i="16"/>
  <c r="FU85" i="3"/>
  <c r="F31" i="16"/>
  <c r="F93" i="16"/>
  <c r="F70" i="16"/>
  <c r="C106" i="16"/>
  <c r="FT106" i="3"/>
  <c r="F103" i="16"/>
  <c r="D121" i="16"/>
  <c r="FU121" i="3"/>
  <c r="C102" i="16"/>
  <c r="FT102" i="3"/>
  <c r="F162" i="16"/>
  <c r="F166" i="16"/>
  <c r="F169" i="16"/>
  <c r="F39" i="16"/>
  <c r="F146" i="16"/>
  <c r="F121" i="16"/>
  <c r="D11" i="16"/>
  <c r="D15" i="16"/>
  <c r="F12" i="16"/>
  <c r="D18" i="16"/>
  <c r="C28" i="16"/>
  <c r="FT28" i="3"/>
  <c r="F20" i="16"/>
  <c r="C26" i="16"/>
  <c r="FT26" i="3"/>
  <c r="F30" i="16"/>
  <c r="C35" i="16"/>
  <c r="FT35" i="3"/>
  <c r="D40" i="16"/>
  <c r="FU40" i="3"/>
  <c r="C25" i="16"/>
  <c r="FT25" i="3"/>
  <c r="C36" i="16"/>
  <c r="FT36" i="3"/>
  <c r="C42" i="16"/>
  <c r="FT42" i="3"/>
  <c r="D33" i="16"/>
  <c r="FU33" i="3"/>
  <c r="D31" i="16"/>
  <c r="FU31" i="3"/>
  <c r="F42" i="16"/>
  <c r="C55" i="16"/>
  <c r="FT55" i="3"/>
  <c r="D68" i="16"/>
  <c r="FU68" i="3"/>
  <c r="C50" i="16"/>
  <c r="FT50" i="3"/>
  <c r="F55" i="16"/>
  <c r="F65" i="16"/>
  <c r="F59" i="16"/>
  <c r="F58" i="16"/>
  <c r="F63" i="16"/>
  <c r="C69" i="16"/>
  <c r="FT69" i="3"/>
  <c r="D71" i="16"/>
  <c r="FU71" i="3"/>
  <c r="C81" i="16"/>
  <c r="FT81" i="3"/>
  <c r="C85" i="16"/>
  <c r="FT85" i="3"/>
  <c r="C80" i="16"/>
  <c r="FT80" i="3"/>
  <c r="C77" i="16"/>
  <c r="FT77" i="3"/>
  <c r="D84" i="16"/>
  <c r="FU84" i="3"/>
  <c r="D90" i="16"/>
  <c r="FU90" i="3"/>
  <c r="F105" i="16"/>
  <c r="D95" i="16"/>
  <c r="FU95" i="3"/>
  <c r="F102" i="16"/>
  <c r="C93" i="16"/>
  <c r="FT93" i="3"/>
  <c r="C96" i="16"/>
  <c r="FT96" i="3"/>
  <c r="D97" i="16"/>
  <c r="FU97" i="3"/>
  <c r="F106" i="16"/>
  <c r="C119" i="16"/>
  <c r="FT119" i="3"/>
  <c r="F138" i="16"/>
  <c r="D122" i="16"/>
  <c r="FU122" i="3"/>
  <c r="D128" i="16"/>
  <c r="FU128" i="3"/>
  <c r="F143" i="16"/>
  <c r="C112" i="16"/>
  <c r="FT112" i="3"/>
  <c r="D116" i="16"/>
  <c r="FU116" i="3"/>
  <c r="C128" i="16"/>
  <c r="FT128" i="3"/>
  <c r="D133" i="16"/>
  <c r="FU133" i="3"/>
  <c r="C137" i="16"/>
  <c r="FT137" i="3"/>
  <c r="C103" i="16"/>
  <c r="FT103" i="3"/>
  <c r="D114" i="16"/>
  <c r="FU114" i="3"/>
  <c r="D117" i="16"/>
  <c r="FU117" i="3"/>
  <c r="D130" i="16"/>
  <c r="FU130" i="3"/>
  <c r="D142" i="16"/>
  <c r="FU142" i="3"/>
  <c r="C181" i="16"/>
  <c r="FT181" i="3"/>
  <c r="C143" i="16"/>
  <c r="FT143" i="3"/>
  <c r="D151" i="16"/>
  <c r="FU151" i="3"/>
  <c r="C163" i="16"/>
  <c r="FT163" i="3"/>
  <c r="D167" i="16"/>
  <c r="FU167" i="3"/>
  <c r="D175" i="16"/>
  <c r="FU175" i="3"/>
  <c r="C144" i="16"/>
  <c r="FT144" i="3"/>
  <c r="C150" i="16"/>
  <c r="FT150" i="3"/>
  <c r="C165" i="16"/>
  <c r="FT165" i="3"/>
  <c r="C168" i="16"/>
  <c r="FT168" i="3"/>
  <c r="C170" i="16"/>
  <c r="FT170" i="3"/>
  <c r="C173" i="16"/>
  <c r="FT173" i="3"/>
  <c r="C176" i="16"/>
  <c r="FT176" i="3"/>
  <c r="F11" i="16"/>
  <c r="C29" i="16"/>
  <c r="FT29" i="3"/>
  <c r="D59" i="16"/>
  <c r="FU59" i="3"/>
  <c r="C72" i="16"/>
  <c r="FT72" i="3"/>
  <c r="D9" i="16"/>
  <c r="F35" i="16"/>
  <c r="F14" i="16"/>
  <c r="F32" i="16"/>
  <c r="D55" i="16"/>
  <c r="FU55" i="3"/>
  <c r="F10" i="16"/>
  <c r="F52" i="16"/>
  <c r="C68" i="16"/>
  <c r="FT68" i="3"/>
  <c r="F82" i="16"/>
  <c r="C53" i="16"/>
  <c r="FT53" i="3"/>
  <c r="F79" i="16"/>
  <c r="F97" i="16"/>
  <c r="D74" i="16"/>
  <c r="FU74" i="3"/>
  <c r="F84" i="16"/>
  <c r="F95" i="16"/>
  <c r="D108" i="16"/>
  <c r="FU108" i="3"/>
  <c r="C49" i="16"/>
  <c r="FT49" i="3"/>
  <c r="D80" i="16"/>
  <c r="FU80" i="3"/>
  <c r="F108" i="16"/>
  <c r="F120" i="16"/>
  <c r="F123" i="16"/>
  <c r="F145" i="16"/>
  <c r="F113" i="16"/>
  <c r="F127" i="16"/>
  <c r="D143" i="16"/>
  <c r="FU143" i="3"/>
  <c r="F163" i="16"/>
  <c r="F116" i="16"/>
  <c r="D147" i="16"/>
  <c r="FU147" i="3"/>
  <c r="F167" i="16"/>
  <c r="F174" i="16"/>
  <c r="F176" i="16"/>
  <c r="C62" i="16"/>
  <c r="FT62" i="3"/>
  <c r="F49" i="16"/>
  <c r="D89" i="16"/>
  <c r="FU89" i="3"/>
  <c r="F117" i="16"/>
  <c r="F78" i="16"/>
  <c r="F107" i="16"/>
  <c r="D83" i="16"/>
  <c r="FU83" i="3"/>
  <c r="F18" i="16"/>
  <c r="M157" i="24"/>
  <c r="M159" i="24" s="1"/>
  <c r="F9" i="16"/>
  <c r="C11" i="16"/>
  <c r="F17" i="16"/>
  <c r="F28" i="16"/>
  <c r="D19" i="16"/>
  <c r="D29" i="16"/>
  <c r="FU29" i="3"/>
  <c r="C65" i="16"/>
  <c r="FT65" i="3"/>
  <c r="C59" i="16"/>
  <c r="FT59" i="3"/>
  <c r="C57" i="16"/>
  <c r="FT57" i="3"/>
  <c r="C71" i="16"/>
  <c r="FT71" i="3"/>
  <c r="D77" i="16"/>
  <c r="FU77" i="3"/>
  <c r="C83" i="16"/>
  <c r="FT83" i="3"/>
  <c r="D101" i="16"/>
  <c r="FU101" i="3"/>
  <c r="F98" i="16"/>
  <c r="D118" i="16"/>
  <c r="FU118" i="3"/>
  <c r="C122" i="16"/>
  <c r="FT122" i="3"/>
  <c r="C111" i="16"/>
  <c r="FT111" i="3"/>
  <c r="F135" i="16"/>
  <c r="C117" i="16"/>
  <c r="FT117" i="3"/>
  <c r="D150" i="16"/>
  <c r="FU150" i="3"/>
  <c r="D174" i="16"/>
  <c r="FU174" i="3"/>
  <c r="C167" i="16"/>
  <c r="FT167" i="3"/>
  <c r="C175" i="16"/>
  <c r="FT175" i="3"/>
  <c r="D69" i="16"/>
  <c r="FU69" i="3"/>
  <c r="F80" i="16"/>
  <c r="C70" i="16"/>
  <c r="FT70" i="3"/>
  <c r="C76" i="16"/>
  <c r="FT76" i="3"/>
  <c r="F91" i="16"/>
  <c r="F94" i="16"/>
  <c r="D78" i="16"/>
  <c r="FU78" i="3"/>
  <c r="F149" i="16"/>
  <c r="D125" i="16"/>
  <c r="FU125" i="3"/>
  <c r="F115" i="16"/>
  <c r="F173" i="16"/>
  <c r="F21" i="16"/>
  <c r="F50" i="16"/>
  <c r="F96" i="16"/>
  <c r="D12" i="16"/>
  <c r="C14" i="16"/>
  <c r="C16" i="16"/>
  <c r="C21" i="16"/>
  <c r="D26" i="16"/>
  <c r="FU26" i="3"/>
  <c r="D35" i="16"/>
  <c r="FU35" i="3"/>
  <c r="D41" i="16"/>
  <c r="FU41" i="3"/>
  <c r="D25" i="16"/>
  <c r="FU25" i="3"/>
  <c r="D30" i="16"/>
  <c r="FU30" i="3"/>
  <c r="C34" i="16"/>
  <c r="FT34" i="3"/>
  <c r="C9" i="16"/>
  <c r="F34" i="16"/>
  <c r="F51" i="16"/>
  <c r="C61" i="16"/>
  <c r="FT61" i="3"/>
  <c r="F69" i="16"/>
  <c r="C52" i="16"/>
  <c r="FT52" i="3"/>
  <c r="D57" i="16"/>
  <c r="FU57" i="3"/>
  <c r="D66" i="16"/>
  <c r="FU66" i="3"/>
  <c r="F54" i="16"/>
  <c r="D61" i="16"/>
  <c r="FU61" i="3"/>
  <c r="D50" i="16"/>
  <c r="FU50" i="3"/>
  <c r="C60" i="16"/>
  <c r="FT60" i="3"/>
  <c r="C67" i="16"/>
  <c r="FT67" i="3"/>
  <c r="D72" i="16"/>
  <c r="FU72" i="3"/>
  <c r="F73" i="16"/>
  <c r="C82" i="16"/>
  <c r="FT82" i="3"/>
  <c r="D88" i="16"/>
  <c r="FU88" i="3"/>
  <c r="D81" i="16"/>
  <c r="FU81" i="3"/>
  <c r="C78" i="16"/>
  <c r="FT78" i="3"/>
  <c r="F89" i="16"/>
  <c r="D91" i="16"/>
  <c r="FU91" i="3"/>
  <c r="C90" i="16"/>
  <c r="FT90" i="3"/>
  <c r="D104" i="16"/>
  <c r="FU104" i="3"/>
  <c r="D93" i="16"/>
  <c r="FU93" i="3"/>
  <c r="D96" i="16"/>
  <c r="FU96" i="3"/>
  <c r="D105" i="16"/>
  <c r="FU105" i="3"/>
  <c r="C98" i="16"/>
  <c r="FT98" i="3"/>
  <c r="D102" i="16"/>
  <c r="FU102" i="3"/>
  <c r="C121" i="16"/>
  <c r="FT121" i="3"/>
  <c r="C134" i="16"/>
  <c r="FT134" i="3"/>
  <c r="D111" i="16"/>
  <c r="FU111" i="3"/>
  <c r="C123" i="16"/>
  <c r="FT123" i="3"/>
  <c r="C110" i="16"/>
  <c r="FT110" i="3"/>
  <c r="C113" i="16"/>
  <c r="FT113" i="3"/>
  <c r="C126" i="16"/>
  <c r="FT126" i="3"/>
  <c r="C129" i="16"/>
  <c r="FT129" i="3"/>
  <c r="F134" i="16"/>
  <c r="D138" i="16"/>
  <c r="FU138" i="3"/>
  <c r="D106" i="16"/>
  <c r="FU106" i="3"/>
  <c r="C115" i="16"/>
  <c r="FT115" i="3"/>
  <c r="D119" i="16"/>
  <c r="FU119" i="3"/>
  <c r="C145" i="16"/>
  <c r="FT145" i="3"/>
  <c r="D141" i="16"/>
  <c r="FU141" i="3"/>
  <c r="D162" i="16"/>
  <c r="FU162" i="3"/>
  <c r="D145" i="16"/>
  <c r="FU145" i="3"/>
  <c r="C164" i="16"/>
  <c r="FT164" i="3"/>
  <c r="D170" i="16"/>
  <c r="FU170" i="3"/>
  <c r="D144" i="16"/>
  <c r="FU144" i="3"/>
  <c r="C151" i="16"/>
  <c r="FT151" i="3"/>
  <c r="D165" i="16"/>
  <c r="FU165" i="3"/>
  <c r="D168" i="16"/>
  <c r="FU168" i="3"/>
  <c r="D176" i="16"/>
  <c r="FU176" i="3"/>
  <c r="C179" i="16"/>
  <c r="FT179" i="3"/>
  <c r="C22" i="16"/>
  <c r="F40" i="16"/>
  <c r="C41" i="16"/>
  <c r="FT41" i="3"/>
  <c r="C64" i="16"/>
  <c r="FT64" i="3"/>
  <c r="F74" i="16"/>
  <c r="D13" i="16"/>
  <c r="F43" i="16"/>
  <c r="D20" i="16"/>
  <c r="C33" i="16"/>
  <c r="FT33" i="3"/>
  <c r="D65" i="16"/>
  <c r="FU65" i="3"/>
  <c r="D34" i="16"/>
  <c r="FU34" i="3"/>
  <c r="F57" i="16"/>
  <c r="D70" i="16"/>
  <c r="FU70" i="3"/>
  <c r="F86" i="16"/>
  <c r="F56" i="16"/>
  <c r="C89" i="16"/>
  <c r="FT89" i="3"/>
  <c r="D51" i="16"/>
  <c r="FU51" i="3"/>
  <c r="F76" i="16"/>
  <c r="C91" i="16"/>
  <c r="FT91" i="3"/>
  <c r="D103" i="16"/>
  <c r="FU103" i="3"/>
  <c r="C109" i="16"/>
  <c r="FT109" i="3"/>
  <c r="D62" i="16"/>
  <c r="FU62" i="3"/>
  <c r="C86" i="16"/>
  <c r="FT86" i="3"/>
  <c r="F109" i="16"/>
  <c r="F126" i="16"/>
  <c r="F114" i="16"/>
  <c r="F124" i="16"/>
  <c r="F148" i="16"/>
  <c r="F118" i="16"/>
  <c r="F128" i="16"/>
  <c r="C146" i="16"/>
  <c r="FT146" i="3"/>
  <c r="D107" i="16"/>
  <c r="FU107" i="3"/>
  <c r="F122" i="16"/>
  <c r="F150" i="16"/>
  <c r="F170" i="16"/>
  <c r="F175" i="16"/>
  <c r="C135" i="16"/>
  <c r="FT135" i="3"/>
  <c r="F66" i="16"/>
  <c r="F88" i="16"/>
  <c r="C105" i="16"/>
  <c r="FT105" i="3"/>
  <c r="F125" i="16"/>
  <c r="F137" i="16"/>
  <c r="F140" i="16"/>
  <c r="C19" i="16"/>
  <c r="F15" i="16"/>
  <c r="F33" i="16"/>
  <c r="F29" i="16"/>
  <c r="D32" i="16"/>
  <c r="FU32" i="3"/>
  <c r="D64" i="16"/>
  <c r="FU64" i="3"/>
  <c r="F72" i="16"/>
  <c r="D75" i="16"/>
  <c r="FU75" i="3"/>
  <c r="C88" i="16"/>
  <c r="FT88" i="3"/>
  <c r="D94" i="16"/>
  <c r="FU94" i="3"/>
  <c r="C95" i="16"/>
  <c r="FT95" i="3"/>
  <c r="F101" i="16"/>
  <c r="C136" i="16"/>
  <c r="FT136" i="3"/>
  <c r="C140" i="16"/>
  <c r="FT140" i="3"/>
  <c r="C127" i="16"/>
  <c r="FT127" i="3"/>
  <c r="F147" i="16"/>
  <c r="C130" i="16"/>
  <c r="FT130" i="3"/>
  <c r="C148" i="16"/>
  <c r="FT148" i="3"/>
  <c r="C162" i="16"/>
  <c r="FT162" i="3"/>
  <c r="D181" i="16"/>
  <c r="FU181" i="3"/>
  <c r="D152" i="16"/>
  <c r="FU152" i="3"/>
  <c r="D180" i="16"/>
  <c r="FU180" i="3"/>
  <c r="C43" i="16"/>
  <c r="FT43" i="3"/>
  <c r="C54" i="16"/>
  <c r="FT54" i="3"/>
  <c r="C66" i="16"/>
  <c r="FT66" i="3"/>
  <c r="F75" i="16"/>
  <c r="C84" i="16"/>
  <c r="FT84" i="3"/>
  <c r="F111" i="16"/>
  <c r="F119" i="16"/>
  <c r="C139" i="16"/>
  <c r="FT139" i="3"/>
  <c r="C142" i="16"/>
  <c r="FT142" i="3"/>
  <c r="F144" i="16"/>
  <c r="F168" i="16"/>
  <c r="F60" i="16"/>
  <c r="F19" i="16"/>
  <c r="C10" i="16"/>
  <c r="D16" i="16"/>
  <c r="F16" i="16"/>
  <c r="D22" i="16"/>
  <c r="F26" i="16"/>
  <c r="C13" i="16"/>
  <c r="D10" i="16"/>
  <c r="C17" i="16"/>
  <c r="D14" i="16"/>
  <c r="C18" i="16"/>
  <c r="D17" i="16"/>
  <c r="D21" i="16"/>
  <c r="D27" i="16"/>
  <c r="FU27" i="3"/>
  <c r="C32" i="16"/>
  <c r="FT32" i="3"/>
  <c r="F36" i="16"/>
  <c r="C27" i="16"/>
  <c r="FT27" i="3"/>
  <c r="C39" i="16"/>
  <c r="FT39" i="3"/>
  <c r="C31" i="16"/>
  <c r="FT31" i="3"/>
  <c r="C40" i="16"/>
  <c r="FT40" i="3"/>
  <c r="D36" i="16"/>
  <c r="FU36" i="3"/>
  <c r="D53" i="16"/>
  <c r="FU53" i="3"/>
  <c r="F62" i="16"/>
  <c r="D52" i="16"/>
  <c r="FU52" i="3"/>
  <c r="D58" i="16"/>
  <c r="FU58" i="3"/>
  <c r="F67" i="16"/>
  <c r="C56" i="16"/>
  <c r="FT56" i="3"/>
  <c r="C63" i="16"/>
  <c r="FT63" i="3"/>
  <c r="C51" i="16"/>
  <c r="FT51" i="3"/>
  <c r="D60" i="16"/>
  <c r="FU60" i="3"/>
  <c r="F71" i="16"/>
  <c r="D76" i="16"/>
  <c r="FU76" i="3"/>
  <c r="C75" i="16"/>
  <c r="FT75" i="3"/>
  <c r="F83" i="16"/>
  <c r="C74" i="16"/>
  <c r="FT74" i="3"/>
  <c r="F85" i="16"/>
  <c r="D82" i="16"/>
  <c r="FU82" i="3"/>
  <c r="D86" i="16"/>
  <c r="FU86" i="3"/>
  <c r="C92" i="16"/>
  <c r="FT92" i="3"/>
  <c r="C101" i="16"/>
  <c r="FT101" i="3"/>
  <c r="C108" i="16"/>
  <c r="FT108" i="3"/>
  <c r="C94" i="16"/>
  <c r="FT94" i="3"/>
  <c r="D98" i="16"/>
  <c r="FU98" i="3"/>
  <c r="D87" i="16"/>
  <c r="FU87" i="3"/>
  <c r="C118" i="16"/>
  <c r="FT118" i="3"/>
  <c r="D123" i="16"/>
  <c r="FU123" i="3"/>
  <c r="D134" i="16"/>
  <c r="FU134" i="3"/>
  <c r="D112" i="16"/>
  <c r="FU112" i="3"/>
  <c r="C125" i="16"/>
  <c r="FT125" i="3"/>
  <c r="F136" i="16"/>
  <c r="D110" i="16"/>
  <c r="FU110" i="3"/>
  <c r="D113" i="16"/>
  <c r="FU113" i="3"/>
  <c r="D126" i="16"/>
  <c r="FU126" i="3"/>
  <c r="D129" i="16"/>
  <c r="FU129" i="3"/>
  <c r="D135" i="16"/>
  <c r="FU135" i="3"/>
  <c r="C141" i="16"/>
  <c r="FT141" i="3"/>
  <c r="C107" i="16"/>
  <c r="FT107" i="3"/>
  <c r="C116" i="16"/>
  <c r="FT116" i="3"/>
  <c r="D120" i="16"/>
  <c r="FU120" i="3"/>
  <c r="D137" i="16"/>
  <c r="FU137" i="3"/>
  <c r="D146" i="16"/>
  <c r="FU146" i="3"/>
  <c r="D163" i="16"/>
  <c r="FU163" i="3"/>
  <c r="C149" i="16"/>
  <c r="FT149" i="3"/>
  <c r="D164" i="16"/>
  <c r="FU164" i="3"/>
  <c r="C180" i="16"/>
  <c r="FT180" i="3"/>
  <c r="D148" i="16"/>
  <c r="FU148" i="3"/>
  <c r="C152" i="16"/>
  <c r="FT152" i="3"/>
  <c r="C166" i="16"/>
  <c r="FT166" i="3"/>
  <c r="C169" i="16"/>
  <c r="FT169" i="3"/>
  <c r="C174" i="16"/>
  <c r="FT174" i="3"/>
  <c r="D179" i="16"/>
  <c r="FU179" i="3"/>
  <c r="C30" i="16"/>
  <c r="FT30" i="3"/>
  <c r="D42" i="16"/>
  <c r="FU42" i="3"/>
  <c r="F41" i="16"/>
  <c r="F64" i="16"/>
  <c r="F81" i="16"/>
  <c r="C15" i="16"/>
  <c r="D49" i="16"/>
  <c r="FU49" i="3"/>
  <c r="F25" i="16"/>
  <c r="F68" i="16"/>
  <c r="C58" i="16"/>
  <c r="FT58" i="3"/>
  <c r="C73" i="16"/>
  <c r="FT73" i="3"/>
  <c r="F87" i="16"/>
  <c r="D67" i="16"/>
  <c r="FU67" i="3"/>
  <c r="F90" i="16"/>
  <c r="D63" i="16"/>
  <c r="FU63" i="3"/>
  <c r="C79" i="16"/>
  <c r="FT79" i="3"/>
  <c r="D92" i="16"/>
  <c r="FU92" i="3"/>
  <c r="F104" i="16"/>
  <c r="D109" i="16"/>
  <c r="FU109" i="3"/>
  <c r="F77" i="16"/>
  <c r="F110" i="16"/>
  <c r="D140" i="16"/>
  <c r="FU140" i="3"/>
  <c r="C120" i="16"/>
  <c r="FT120" i="3"/>
  <c r="F130" i="16"/>
  <c r="C124" i="16"/>
  <c r="FT124" i="3"/>
  <c r="D136" i="16"/>
  <c r="FU136" i="3"/>
  <c r="C147" i="16"/>
  <c r="FT147" i="3"/>
  <c r="F112" i="16"/>
  <c r="F142" i="16"/>
  <c r="F151" i="16"/>
  <c r="F164" i="16"/>
  <c r="F165" i="16"/>
  <c r="D28" i="16"/>
  <c r="FU28" i="3"/>
  <c r="F92" i="16"/>
  <c r="F129" i="16"/>
  <c r="C138" i="16"/>
  <c r="FT138" i="3"/>
  <c r="F152" i="16"/>
  <c r="F141" i="16"/>
  <c r="F133" i="16"/>
  <c r="C12" i="16"/>
  <c r="M156" i="24"/>
  <c r="M46" i="24"/>
  <c r="M183" i="24" s="1"/>
  <c r="D46" i="3"/>
  <c r="D183" i="3" s="1"/>
  <c r="P172" i="20"/>
  <c r="P175" i="20" s="1"/>
  <c r="P184" i="20"/>
  <c r="P221" i="20"/>
  <c r="P222" i="20" s="1"/>
  <c r="R223" i="20"/>
  <c r="O219" i="20"/>
  <c r="O221" i="20"/>
  <c r="R175" i="20"/>
  <c r="Q219" i="20"/>
  <c r="Q223" i="20" s="1"/>
  <c r="P181" i="20"/>
  <c r="P53" i="20"/>
  <c r="P56" i="20" s="1"/>
  <c r="R178" i="20"/>
  <c r="Q189" i="20"/>
  <c r="Q56" i="20"/>
  <c r="Q178" i="20"/>
  <c r="P178" i="20"/>
  <c r="O181" i="20"/>
  <c r="O187" i="20" s="1"/>
  <c r="O53" i="20"/>
  <c r="O56" i="20" s="1"/>
  <c r="O178" i="20"/>
  <c r="O175" i="20"/>
  <c r="R181" i="20"/>
  <c r="R187" i="20" s="1"/>
  <c r="R53" i="20"/>
  <c r="R56" i="20" s="1"/>
  <c r="Q185" i="20"/>
  <c r="Q188" i="20" s="1"/>
  <c r="G159" i="3"/>
  <c r="CR159" i="3" s="1"/>
  <c r="DD159" i="3" s="1"/>
  <c r="CR158" i="3"/>
  <c r="DD158" i="3" s="1"/>
  <c r="BP158" i="3"/>
  <c r="CB158" i="3" s="1"/>
  <c r="P158" i="16"/>
  <c r="P154" i="16"/>
  <c r="P155" i="16" s="1"/>
  <c r="O158" i="16"/>
  <c r="O159" i="16" s="1"/>
  <c r="O160" i="16" s="1"/>
  <c r="P156" i="16"/>
  <c r="BP155" i="3"/>
  <c r="CB155" i="3" s="1"/>
  <c r="CR155" i="3"/>
  <c r="DD155" i="3" s="1"/>
  <c r="D159" i="3"/>
  <c r="D160" i="3" s="1"/>
  <c r="BP154" i="3"/>
  <c r="CB154" i="3" s="1"/>
  <c r="CR154" i="3"/>
  <c r="DD154" i="3" s="1"/>
  <c r="C160" i="3"/>
  <c r="E159" i="3"/>
  <c r="E160" i="3" s="1"/>
  <c r="N158" i="16"/>
  <c r="N45" i="16"/>
  <c r="N46" i="16" s="1"/>
  <c r="F183" i="3"/>
  <c r="F159" i="3"/>
  <c r="F160" i="3" s="1"/>
  <c r="E183" i="3"/>
  <c r="Q46" i="16"/>
  <c r="Q183" i="16" s="1"/>
  <c r="C183" i="3"/>
  <c r="EI26" i="3"/>
  <c r="EJ26" i="3"/>
  <c r="EK26" i="3"/>
  <c r="EL26" i="3"/>
  <c r="EM26" i="3"/>
  <c r="EN26" i="3"/>
  <c r="EO26" i="3"/>
  <c r="EP26" i="3"/>
  <c r="EQ26" i="3"/>
  <c r="ER26" i="3"/>
  <c r="FM26" i="3"/>
  <c r="FN26" i="3"/>
  <c r="FO26" i="3"/>
  <c r="FP26" i="3"/>
  <c r="EI27" i="3"/>
  <c r="EJ27" i="3"/>
  <c r="EK27" i="3"/>
  <c r="EL27" i="3"/>
  <c r="EM27" i="3"/>
  <c r="EN27" i="3"/>
  <c r="EO27" i="3"/>
  <c r="EP27" i="3"/>
  <c r="EQ27" i="3"/>
  <c r="ER27" i="3"/>
  <c r="FM27" i="3"/>
  <c r="FN27" i="3"/>
  <c r="FO27" i="3"/>
  <c r="FP27" i="3"/>
  <c r="EI28" i="3"/>
  <c r="EJ28" i="3"/>
  <c r="EK28" i="3"/>
  <c r="EL28" i="3"/>
  <c r="EM28" i="3"/>
  <c r="EN28" i="3"/>
  <c r="EO28" i="3"/>
  <c r="EP28" i="3"/>
  <c r="EQ28" i="3"/>
  <c r="ER28" i="3"/>
  <c r="FM28" i="3"/>
  <c r="FN28" i="3"/>
  <c r="FO28" i="3"/>
  <c r="FP28" i="3"/>
  <c r="EI29" i="3"/>
  <c r="EJ29" i="3"/>
  <c r="EK29" i="3"/>
  <c r="EL29" i="3"/>
  <c r="EM29" i="3"/>
  <c r="EN29" i="3"/>
  <c r="EO29" i="3"/>
  <c r="EP29" i="3"/>
  <c r="EQ29" i="3"/>
  <c r="ER29" i="3"/>
  <c r="FM29" i="3"/>
  <c r="FN29" i="3"/>
  <c r="FO29" i="3"/>
  <c r="FP29" i="3"/>
  <c r="EI30" i="3"/>
  <c r="EJ30" i="3"/>
  <c r="EK30" i="3"/>
  <c r="EL30" i="3"/>
  <c r="EM30" i="3"/>
  <c r="EN30" i="3"/>
  <c r="EO30" i="3"/>
  <c r="EP30" i="3"/>
  <c r="EQ30" i="3"/>
  <c r="ER30" i="3"/>
  <c r="FM30" i="3"/>
  <c r="FN30" i="3"/>
  <c r="FO30" i="3"/>
  <c r="FP30" i="3"/>
  <c r="EI31" i="3"/>
  <c r="EJ31" i="3"/>
  <c r="EK31" i="3"/>
  <c r="EL31" i="3"/>
  <c r="EM31" i="3"/>
  <c r="EN31" i="3"/>
  <c r="EO31" i="3"/>
  <c r="EP31" i="3"/>
  <c r="EQ31" i="3"/>
  <c r="ER31" i="3"/>
  <c r="FM31" i="3"/>
  <c r="FN31" i="3"/>
  <c r="FO31" i="3"/>
  <c r="FP31" i="3"/>
  <c r="EI32" i="3"/>
  <c r="EJ32" i="3"/>
  <c r="EK32" i="3"/>
  <c r="EL32" i="3"/>
  <c r="EM32" i="3"/>
  <c r="EN32" i="3"/>
  <c r="EO32" i="3"/>
  <c r="EP32" i="3"/>
  <c r="EQ32" i="3"/>
  <c r="ER32" i="3"/>
  <c r="FM32" i="3"/>
  <c r="FN32" i="3"/>
  <c r="FO32" i="3"/>
  <c r="FP32" i="3"/>
  <c r="EI33" i="3"/>
  <c r="EJ33" i="3"/>
  <c r="EK33" i="3"/>
  <c r="EL33" i="3"/>
  <c r="EM33" i="3"/>
  <c r="EN33" i="3"/>
  <c r="EO33" i="3"/>
  <c r="EP33" i="3"/>
  <c r="EQ33" i="3"/>
  <c r="ER33" i="3"/>
  <c r="FM33" i="3"/>
  <c r="FN33" i="3"/>
  <c r="FO33" i="3"/>
  <c r="FP33" i="3"/>
  <c r="EI34" i="3"/>
  <c r="EJ34" i="3"/>
  <c r="EK34" i="3"/>
  <c r="EL34" i="3"/>
  <c r="EM34" i="3"/>
  <c r="EN34" i="3"/>
  <c r="EO34" i="3"/>
  <c r="EP34" i="3"/>
  <c r="EQ34" i="3"/>
  <c r="ER34" i="3"/>
  <c r="FM34" i="3"/>
  <c r="FN34" i="3"/>
  <c r="FO34" i="3"/>
  <c r="FP34" i="3"/>
  <c r="EI35" i="3"/>
  <c r="EJ35" i="3"/>
  <c r="EK35" i="3"/>
  <c r="EL35" i="3"/>
  <c r="EM35" i="3"/>
  <c r="EN35" i="3"/>
  <c r="EO35" i="3"/>
  <c r="EP35" i="3"/>
  <c r="EQ35" i="3"/>
  <c r="ER35" i="3"/>
  <c r="FM35" i="3"/>
  <c r="FN35" i="3"/>
  <c r="FO35" i="3"/>
  <c r="FP35" i="3"/>
  <c r="EI36" i="3"/>
  <c r="EJ36" i="3"/>
  <c r="EK36" i="3"/>
  <c r="EL36" i="3"/>
  <c r="EM36" i="3"/>
  <c r="EN36" i="3"/>
  <c r="EO36" i="3"/>
  <c r="EP36" i="3"/>
  <c r="EQ36" i="3"/>
  <c r="ER36" i="3"/>
  <c r="FM36" i="3"/>
  <c r="FN36" i="3"/>
  <c r="FO36" i="3"/>
  <c r="FP36" i="3"/>
  <c r="F26" i="15"/>
  <c r="O26" i="15"/>
  <c r="P26" i="15"/>
  <c r="Q26" i="15"/>
  <c r="F27" i="15"/>
  <c r="O27" i="15"/>
  <c r="P27" i="15"/>
  <c r="Q27" i="15"/>
  <c r="F28" i="15"/>
  <c r="O28" i="15"/>
  <c r="P28" i="15"/>
  <c r="Q28" i="15"/>
  <c r="F29" i="15"/>
  <c r="O29" i="15"/>
  <c r="P29" i="15"/>
  <c r="Q29" i="15"/>
  <c r="F30" i="15"/>
  <c r="O30" i="15"/>
  <c r="P30" i="15"/>
  <c r="Q30" i="15"/>
  <c r="F31" i="15"/>
  <c r="O31" i="15"/>
  <c r="P31" i="15"/>
  <c r="Q31" i="15"/>
  <c r="F32" i="15"/>
  <c r="O32" i="15"/>
  <c r="P32" i="15"/>
  <c r="Q32" i="15"/>
  <c r="F33" i="15"/>
  <c r="O33" i="15"/>
  <c r="P33" i="15"/>
  <c r="Q33" i="15"/>
  <c r="F34" i="15"/>
  <c r="O34" i="15"/>
  <c r="P34" i="15"/>
  <c r="Q34" i="15"/>
  <c r="F35" i="15"/>
  <c r="O35" i="15"/>
  <c r="P35" i="15"/>
  <c r="Q35" i="15"/>
  <c r="F36" i="15"/>
  <c r="O36" i="15"/>
  <c r="P36" i="15"/>
  <c r="Q36" i="15"/>
  <c r="A26" i="15"/>
  <c r="B26" i="15"/>
  <c r="A27" i="15"/>
  <c r="B27" i="15"/>
  <c r="A28" i="15"/>
  <c r="B28" i="15"/>
  <c r="A29" i="15"/>
  <c r="B29" i="15"/>
  <c r="A30" i="15"/>
  <c r="B30" i="15"/>
  <c r="A31" i="15"/>
  <c r="B31" i="15"/>
  <c r="A32" i="15"/>
  <c r="B32" i="15"/>
  <c r="A33" i="15"/>
  <c r="B33" i="15"/>
  <c r="A34" i="15"/>
  <c r="B34" i="15"/>
  <c r="A35" i="15"/>
  <c r="B35" i="15"/>
  <c r="A36" i="15"/>
  <c r="B36" i="15"/>
  <c r="H185" i="27" l="1"/>
  <c r="H188" i="27" s="1"/>
  <c r="Q187" i="20"/>
  <c r="N51" i="27"/>
  <c r="N54" i="27" s="1"/>
  <c r="N179" i="27"/>
  <c r="N41" i="27"/>
  <c r="N170" i="27"/>
  <c r="N173" i="27" s="1"/>
  <c r="N145" i="27"/>
  <c r="N169" i="27"/>
  <c r="N184" i="27" s="1"/>
  <c r="N182" i="27"/>
  <c r="S179" i="27"/>
  <c r="S51" i="27"/>
  <c r="S54" i="27" s="1"/>
  <c r="S41" i="27"/>
  <c r="S173" i="27"/>
  <c r="S182" i="27"/>
  <c r="S169" i="27"/>
  <c r="N176" i="27"/>
  <c r="N111" i="27"/>
  <c r="N178" i="27" s="1"/>
  <c r="H53" i="27"/>
  <c r="H56" i="27" s="1"/>
  <c r="H181" i="27"/>
  <c r="H187" i="27" s="1"/>
  <c r="H175" i="27"/>
  <c r="H178" i="27"/>
  <c r="N171" i="27"/>
  <c r="N174" i="27" s="1"/>
  <c r="N180" i="27"/>
  <c r="N186" i="27" s="1"/>
  <c r="N189" i="27" s="1"/>
  <c r="S176" i="27"/>
  <c r="S111" i="27"/>
  <c r="S178" i="27" s="1"/>
  <c r="S145" i="27"/>
  <c r="S171" i="27"/>
  <c r="S174" i="27" s="1"/>
  <c r="S180" i="27"/>
  <c r="S186" i="27" s="1"/>
  <c r="S189" i="27" s="1"/>
  <c r="Q160" i="16"/>
  <c r="G183" i="3"/>
  <c r="G154" i="24"/>
  <c r="G155" i="24" s="1"/>
  <c r="N183" i="16"/>
  <c r="FX131" i="3"/>
  <c r="C131" i="15" s="1"/>
  <c r="G158" i="24"/>
  <c r="P159" i="16"/>
  <c r="P160" i="16" s="1"/>
  <c r="BP46" i="3"/>
  <c r="CB46" i="3" s="1"/>
  <c r="G157" i="24"/>
  <c r="G45" i="24"/>
  <c r="P187" i="20"/>
  <c r="FU182" i="3"/>
  <c r="D182" i="24" s="1"/>
  <c r="N159" i="16"/>
  <c r="N160" i="16" s="1"/>
  <c r="Q190" i="20"/>
  <c r="N35" i="15"/>
  <c r="N27" i="15"/>
  <c r="O223" i="20"/>
  <c r="P223" i="20"/>
  <c r="P224" i="20" s="1"/>
  <c r="I14" i="17" s="1"/>
  <c r="N36" i="15"/>
  <c r="FT182" i="3"/>
  <c r="C182" i="24" s="1"/>
  <c r="FU177" i="3"/>
  <c r="D177" i="24" s="1"/>
  <c r="FT177" i="3"/>
  <c r="C177" i="24" s="1"/>
  <c r="FU171" i="3"/>
  <c r="D171" i="24" s="1"/>
  <c r="FT171" i="3"/>
  <c r="C171" i="24" s="1"/>
  <c r="FU153" i="3"/>
  <c r="D153" i="24" s="1"/>
  <c r="FT153" i="3"/>
  <c r="C153" i="24" s="1"/>
  <c r="FU131" i="3"/>
  <c r="D131" i="24" s="1"/>
  <c r="FT131" i="3"/>
  <c r="C131" i="24" s="1"/>
  <c r="FU99" i="3"/>
  <c r="D99" i="24" s="1"/>
  <c r="FT99" i="3"/>
  <c r="C99" i="24" s="1"/>
  <c r="FU44" i="3"/>
  <c r="D44" i="24" s="1"/>
  <c r="FT44" i="3"/>
  <c r="C44" i="24" s="1"/>
  <c r="FU37" i="3"/>
  <c r="D37" i="24" s="1"/>
  <c r="FT37" i="3"/>
  <c r="C37" i="24" s="1"/>
  <c r="M160" i="24"/>
  <c r="BP159" i="3"/>
  <c r="CB159" i="3" s="1"/>
  <c r="R190" i="20"/>
  <c r="P220" i="20"/>
  <c r="P190" i="20"/>
  <c r="O190" i="20"/>
  <c r="P183" i="16"/>
  <c r="G160" i="3"/>
  <c r="CR160" i="3" s="1"/>
  <c r="DD160" i="3" s="1"/>
  <c r="FQ27" i="3"/>
  <c r="FR27" i="3" s="1"/>
  <c r="FQ36" i="3"/>
  <c r="FR36" i="3" s="1"/>
  <c r="FQ34" i="3"/>
  <c r="FR34" i="3" s="1"/>
  <c r="FQ26" i="3"/>
  <c r="FR26" i="3" s="1"/>
  <c r="ET36" i="3"/>
  <c r="EU36" i="3" s="1"/>
  <c r="EV36" i="3" s="1"/>
  <c r="N34" i="15"/>
  <c r="N33" i="15"/>
  <c r="N32" i="15"/>
  <c r="N31" i="15"/>
  <c r="BL32" i="3"/>
  <c r="FQ28" i="3"/>
  <c r="FR28" i="3" s="1"/>
  <c r="N26" i="15"/>
  <c r="ET27" i="3"/>
  <c r="EU27" i="3" s="1"/>
  <c r="EV27" i="3" s="1"/>
  <c r="N29" i="15"/>
  <c r="BL36" i="3"/>
  <c r="ET29" i="3"/>
  <c r="EU29" i="3" s="1"/>
  <c r="EV29" i="3" s="1"/>
  <c r="BL33" i="3"/>
  <c r="ET28" i="3"/>
  <c r="EU28" i="3" s="1"/>
  <c r="EV28" i="3" s="1"/>
  <c r="N30" i="15"/>
  <c r="N28" i="15"/>
  <c r="FQ35" i="3"/>
  <c r="FR35" i="3" s="1"/>
  <c r="FQ30" i="3"/>
  <c r="FR30" i="3" s="1"/>
  <c r="ET35" i="3"/>
  <c r="EU35" i="3" s="1"/>
  <c r="EV35" i="3" s="1"/>
  <c r="ET31" i="3"/>
  <c r="EU31" i="3" s="1"/>
  <c r="EV31" i="3" s="1"/>
  <c r="FQ29" i="3"/>
  <c r="FR29" i="3" s="1"/>
  <c r="ET33" i="3"/>
  <c r="EU33" i="3" s="1"/>
  <c r="EV33" i="3" s="1"/>
  <c r="ET34" i="3"/>
  <c r="EU34" i="3" s="1"/>
  <c r="EV34" i="3" s="1"/>
  <c r="FQ31" i="3"/>
  <c r="FR31" i="3" s="1"/>
  <c r="ET30" i="3"/>
  <c r="EU30" i="3" s="1"/>
  <c r="EV30" i="3" s="1"/>
  <c r="FQ33" i="3"/>
  <c r="FR33" i="3" s="1"/>
  <c r="FQ32" i="3"/>
  <c r="FR32" i="3" s="1"/>
  <c r="ET32" i="3"/>
  <c r="EU32" i="3" s="1"/>
  <c r="EV32" i="3" s="1"/>
  <c r="ET26" i="3"/>
  <c r="EU26" i="3" s="1"/>
  <c r="EV26" i="3" s="1"/>
  <c r="G36" i="15"/>
  <c r="M36" i="15" s="1"/>
  <c r="G33" i="15"/>
  <c r="M33" i="15" s="1"/>
  <c r="R33" i="15" s="1"/>
  <c r="G32" i="15"/>
  <c r="M32" i="15" s="1"/>
  <c r="G30" i="15"/>
  <c r="M30" i="15" s="1"/>
  <c r="R30" i="15" s="1"/>
  <c r="B190" i="22"/>
  <c r="B189" i="22" s="1"/>
  <c r="B187" i="22"/>
  <c r="B185" i="22" s="1"/>
  <c r="AT184" i="22"/>
  <c r="AS184" i="22"/>
  <c r="AR184" i="22"/>
  <c r="AQ184" i="22"/>
  <c r="AP184" i="22"/>
  <c r="AL184" i="22"/>
  <c r="AK184" i="22"/>
  <c r="AJ184" i="22"/>
  <c r="B184" i="22"/>
  <c r="B182" i="22" s="1"/>
  <c r="AT183" i="22"/>
  <c r="AS183" i="22"/>
  <c r="AR183" i="22"/>
  <c r="AQ183" i="22"/>
  <c r="AP183" i="22"/>
  <c r="AL183" i="22"/>
  <c r="AK183" i="22"/>
  <c r="AJ183" i="22"/>
  <c r="F183" i="22"/>
  <c r="E183" i="22"/>
  <c r="D183" i="22"/>
  <c r="AT182" i="22"/>
  <c r="AS182" i="22"/>
  <c r="AR182" i="22"/>
  <c r="AQ182" i="22"/>
  <c r="AP182" i="22"/>
  <c r="AL182" i="22"/>
  <c r="AK182" i="22"/>
  <c r="AJ182" i="22"/>
  <c r="F182" i="22"/>
  <c r="E182" i="22"/>
  <c r="D182" i="22"/>
  <c r="AT181" i="22"/>
  <c r="AS181" i="22"/>
  <c r="AR181" i="22"/>
  <c r="AQ181" i="22"/>
  <c r="AP181" i="22"/>
  <c r="AL181" i="22"/>
  <c r="AK181" i="22"/>
  <c r="AJ181" i="22"/>
  <c r="B181" i="22"/>
  <c r="B180" i="22" s="1"/>
  <c r="AT180" i="22"/>
  <c r="AS180" i="22"/>
  <c r="AR180" i="22"/>
  <c r="AQ180" i="22"/>
  <c r="AP180" i="22"/>
  <c r="AL180" i="22"/>
  <c r="AK180" i="22"/>
  <c r="AJ180" i="22"/>
  <c r="F180" i="22"/>
  <c r="E180" i="22"/>
  <c r="D180" i="22"/>
  <c r="AT179" i="22"/>
  <c r="AS179" i="22"/>
  <c r="AR179" i="22"/>
  <c r="AQ179" i="22"/>
  <c r="AP179" i="22"/>
  <c r="AL179" i="22"/>
  <c r="AK179" i="22"/>
  <c r="AJ179" i="22"/>
  <c r="F179" i="22"/>
  <c r="E179" i="22"/>
  <c r="D179" i="22"/>
  <c r="AT178" i="22"/>
  <c r="AS178" i="22"/>
  <c r="AR178" i="22"/>
  <c r="AQ178" i="22"/>
  <c r="AP178" i="22"/>
  <c r="AL178" i="22"/>
  <c r="AK178" i="22"/>
  <c r="AJ178" i="22"/>
  <c r="B178" i="22"/>
  <c r="B177" i="22" s="1"/>
  <c r="AT177" i="22"/>
  <c r="AS177" i="22"/>
  <c r="AR177" i="22"/>
  <c r="AQ177" i="22"/>
  <c r="AP177" i="22"/>
  <c r="AL177" i="22"/>
  <c r="AK177" i="22"/>
  <c r="AJ177" i="22"/>
  <c r="F177" i="22"/>
  <c r="E177" i="22"/>
  <c r="D177" i="22"/>
  <c r="AT176" i="22"/>
  <c r="AS176" i="22"/>
  <c r="AR176" i="22"/>
  <c r="AQ176" i="22"/>
  <c r="AP176" i="22"/>
  <c r="AL176" i="22"/>
  <c r="AK176" i="22"/>
  <c r="AJ176" i="22"/>
  <c r="F176" i="22"/>
  <c r="E176" i="22"/>
  <c r="D176" i="22"/>
  <c r="E176" i="20"/>
  <c r="F176" i="20"/>
  <c r="G176" i="20"/>
  <c r="E177" i="20"/>
  <c r="F177" i="20"/>
  <c r="G177" i="20"/>
  <c r="E179" i="20"/>
  <c r="F179" i="20"/>
  <c r="G179" i="20"/>
  <c r="E180" i="20"/>
  <c r="F180" i="20"/>
  <c r="G180" i="20"/>
  <c r="E182" i="20"/>
  <c r="F182" i="20"/>
  <c r="G182" i="20"/>
  <c r="E183" i="20"/>
  <c r="F183" i="20"/>
  <c r="G183" i="20"/>
  <c r="D183" i="20"/>
  <c r="D182" i="20"/>
  <c r="D180" i="20"/>
  <c r="D179" i="20"/>
  <c r="D177" i="20"/>
  <c r="D176" i="20"/>
  <c r="B190" i="20"/>
  <c r="B188" i="20" s="1"/>
  <c r="B187" i="20"/>
  <c r="B185" i="20" s="1"/>
  <c r="B184" i="20"/>
  <c r="B183" i="20" s="1"/>
  <c r="B181" i="20"/>
  <c r="B179" i="20" s="1"/>
  <c r="B178" i="20"/>
  <c r="B177" i="20" s="1"/>
  <c r="BL161" i="3"/>
  <c r="A155" i="16"/>
  <c r="A156" i="16"/>
  <c r="A157" i="16"/>
  <c r="A158" i="16"/>
  <c r="A159" i="16"/>
  <c r="A160" i="16"/>
  <c r="A156" i="15"/>
  <c r="A157" i="15"/>
  <c r="A158" i="15"/>
  <c r="A159" i="15"/>
  <c r="A160" i="15"/>
  <c r="C158" i="15"/>
  <c r="C157" i="15"/>
  <c r="C156" i="15"/>
  <c r="AZ158" i="15"/>
  <c r="AY158" i="15"/>
  <c r="AX158" i="15"/>
  <c r="AW158" i="15"/>
  <c r="AV158" i="15"/>
  <c r="AU158" i="15"/>
  <c r="AT158" i="15"/>
  <c r="AS158" i="15"/>
  <c r="AO158" i="15"/>
  <c r="AN158" i="15"/>
  <c r="AM158" i="15"/>
  <c r="E158" i="15"/>
  <c r="D158" i="15"/>
  <c r="AZ157" i="15"/>
  <c r="AY157" i="15"/>
  <c r="AX157" i="15"/>
  <c r="AW157" i="15"/>
  <c r="AV157" i="15"/>
  <c r="AU157" i="15"/>
  <c r="AT157" i="15"/>
  <c r="AS157" i="15"/>
  <c r="AO157" i="15"/>
  <c r="AN157" i="15"/>
  <c r="AM157" i="15"/>
  <c r="D157" i="15"/>
  <c r="AZ156" i="15"/>
  <c r="AY156" i="15"/>
  <c r="AX156" i="15"/>
  <c r="AW156" i="15"/>
  <c r="AV156" i="15"/>
  <c r="AU156" i="15"/>
  <c r="AT156" i="15"/>
  <c r="AS156" i="15"/>
  <c r="AO156" i="15"/>
  <c r="AN156" i="15"/>
  <c r="AM156" i="15"/>
  <c r="E156" i="15"/>
  <c r="D156" i="15"/>
  <c r="H190" i="27" l="1"/>
  <c r="S172" i="27"/>
  <c r="S175" i="27" s="1"/>
  <c r="S184" i="27"/>
  <c r="N181" i="27"/>
  <c r="N187" i="27" s="1"/>
  <c r="N190" i="27" s="1"/>
  <c r="N53" i="27"/>
  <c r="N56" i="27" s="1"/>
  <c r="S185" i="27"/>
  <c r="S188" i="27" s="1"/>
  <c r="N172" i="27"/>
  <c r="N175" i="27" s="1"/>
  <c r="N185" i="27"/>
  <c r="N188" i="27" s="1"/>
  <c r="S181" i="27"/>
  <c r="S53" i="27"/>
  <c r="S56" i="27" s="1"/>
  <c r="G159" i="24"/>
  <c r="F185" i="20"/>
  <c r="F188" i="20" s="1"/>
  <c r="AW159" i="15"/>
  <c r="AW160" i="15" s="1"/>
  <c r="AK185" i="22"/>
  <c r="E186" i="22"/>
  <c r="AN159" i="15"/>
  <c r="AN160" i="15" s="1"/>
  <c r="AY159" i="15"/>
  <c r="AY160" i="15" s="1"/>
  <c r="F185" i="22"/>
  <c r="AT185" i="22"/>
  <c r="AT188" i="22" s="1"/>
  <c r="AQ186" i="22"/>
  <c r="AP187" i="22"/>
  <c r="F188" i="22"/>
  <c r="AQ185" i="22"/>
  <c r="AQ188" i="22" s="1"/>
  <c r="AM159" i="15"/>
  <c r="AM160" i="15" s="1"/>
  <c r="AO159" i="15"/>
  <c r="AO160" i="15" s="1"/>
  <c r="AX159" i="15"/>
  <c r="AZ159" i="15"/>
  <c r="AZ160" i="15" s="1"/>
  <c r="D185" i="20"/>
  <c r="D188" i="20" s="1"/>
  <c r="E186" i="20"/>
  <c r="E185" i="22"/>
  <c r="AS185" i="22"/>
  <c r="AS188" i="22" s="1"/>
  <c r="AP186" i="22"/>
  <c r="AL187" i="22"/>
  <c r="AL190" i="22" s="1"/>
  <c r="R32" i="15"/>
  <c r="E185" i="20"/>
  <c r="E188" i="20" s="1"/>
  <c r="AS186" i="22"/>
  <c r="F186" i="22"/>
  <c r="AS187" i="22"/>
  <c r="BG28" i="16"/>
  <c r="AZ30" i="20" s="1"/>
  <c r="AP185" i="22"/>
  <c r="AP188" i="22" s="1"/>
  <c r="BG30" i="16"/>
  <c r="AZ32" i="20" s="1"/>
  <c r="AT159" i="15"/>
  <c r="AT160" i="15" s="1"/>
  <c r="F186" i="20"/>
  <c r="F189" i="20" s="1"/>
  <c r="G185" i="20"/>
  <c r="G188" i="20" s="1"/>
  <c r="D185" i="22"/>
  <c r="AR185" i="22"/>
  <c r="AR188" i="22" s="1"/>
  <c r="AL186" i="22"/>
  <c r="BG35" i="16"/>
  <c r="AZ37" i="20" s="1"/>
  <c r="BG34" i="16"/>
  <c r="BG29" i="16"/>
  <c r="E189" i="22"/>
  <c r="AL185" i="22"/>
  <c r="AL188" i="22" s="1"/>
  <c r="AT186" i="22"/>
  <c r="AT189" i="22" s="1"/>
  <c r="AT187" i="22"/>
  <c r="AX160" i="15"/>
  <c r="G186" i="20"/>
  <c r="G189" i="20" s="1"/>
  <c r="BG33" i="16"/>
  <c r="AU159" i="15"/>
  <c r="AU160" i="15" s="1"/>
  <c r="D188" i="22"/>
  <c r="BG31" i="16"/>
  <c r="AZ33" i="20" s="1"/>
  <c r="BG36" i="16"/>
  <c r="AZ38" i="20" s="1"/>
  <c r="AV159" i="15"/>
  <c r="AV160" i="15" s="1"/>
  <c r="BG27" i="16"/>
  <c r="AS190" i="22"/>
  <c r="AJ186" i="22"/>
  <c r="AJ189" i="22" s="1"/>
  <c r="BG32" i="16"/>
  <c r="AS159" i="15"/>
  <c r="AS160" i="15" s="1"/>
  <c r="E189" i="20"/>
  <c r="BG26" i="16"/>
  <c r="D186" i="20"/>
  <c r="D189" i="20" s="1"/>
  <c r="R36" i="15"/>
  <c r="C154" i="24"/>
  <c r="C155" i="24" s="1"/>
  <c r="C159" i="15"/>
  <c r="C160" i="15" s="1"/>
  <c r="D159" i="15"/>
  <c r="D160" i="15" s="1"/>
  <c r="D158" i="24"/>
  <c r="D154" i="24"/>
  <c r="D155" i="24" s="1"/>
  <c r="C158" i="24"/>
  <c r="D157" i="24"/>
  <c r="D45" i="24"/>
  <c r="C157" i="24"/>
  <c r="C45" i="24"/>
  <c r="O184" i="16"/>
  <c r="I13" i="17" s="1"/>
  <c r="E32" i="16"/>
  <c r="FV32" i="3"/>
  <c r="E27" i="16"/>
  <c r="FV27" i="3"/>
  <c r="E34" i="16"/>
  <c r="FV34" i="3"/>
  <c r="E35" i="16"/>
  <c r="FV35" i="3"/>
  <c r="E29" i="16"/>
  <c r="FV29" i="3"/>
  <c r="E31" i="16"/>
  <c r="FV31" i="3"/>
  <c r="E33" i="16"/>
  <c r="FV33" i="3"/>
  <c r="E28" i="16"/>
  <c r="FV28" i="3"/>
  <c r="E26" i="16"/>
  <c r="FV26" i="3"/>
  <c r="E30" i="16"/>
  <c r="FV30" i="3"/>
  <c r="E36" i="16"/>
  <c r="FV36" i="3"/>
  <c r="BP160" i="3"/>
  <c r="CB160" i="3" s="1"/>
  <c r="DD3" i="3"/>
  <c r="DD2" i="3"/>
  <c r="G29" i="15"/>
  <c r="M29" i="15" s="1"/>
  <c r="R29" i="15" s="1"/>
  <c r="G27" i="15"/>
  <c r="M27" i="15" s="1"/>
  <c r="R27" i="15" s="1"/>
  <c r="B176" i="22"/>
  <c r="AN28" i="15"/>
  <c r="G28" i="15"/>
  <c r="M28" i="15" s="1"/>
  <c r="R28" i="15" s="1"/>
  <c r="B188" i="22"/>
  <c r="G26" i="15"/>
  <c r="M26" i="15" s="1"/>
  <c r="R26" i="15" s="1"/>
  <c r="BL34" i="3"/>
  <c r="G34" i="15"/>
  <c r="M34" i="15" s="1"/>
  <c r="R34" i="15" s="1"/>
  <c r="AP189" i="22"/>
  <c r="AJ185" i="22"/>
  <c r="AJ188" i="22" s="1"/>
  <c r="D186" i="22"/>
  <c r="D189" i="22" s="1"/>
  <c r="AK186" i="22"/>
  <c r="AK189" i="22" s="1"/>
  <c r="AK187" i="22"/>
  <c r="AK190" i="22" s="1"/>
  <c r="AR187" i="22"/>
  <c r="AR190" i="22" s="1"/>
  <c r="G35" i="15"/>
  <c r="M35" i="15" s="1"/>
  <c r="R35" i="15" s="1"/>
  <c r="BL35" i="3"/>
  <c r="AQ189" i="22"/>
  <c r="AQ187" i="22"/>
  <c r="AQ190" i="22" s="1"/>
  <c r="G31" i="15"/>
  <c r="M31" i="15" s="1"/>
  <c r="R31" i="15" s="1"/>
  <c r="B179" i="22"/>
  <c r="B183" i="22"/>
  <c r="B186" i="22"/>
  <c r="B180" i="20"/>
  <c r="E188" i="22"/>
  <c r="AK188" i="22"/>
  <c r="AS189" i="22"/>
  <c r="AP190" i="22"/>
  <c r="AT190" i="22"/>
  <c r="AR186" i="22"/>
  <c r="AR189" i="22" s="1"/>
  <c r="AJ187" i="22"/>
  <c r="AJ190" i="22" s="1"/>
  <c r="F189" i="22"/>
  <c r="AL189" i="22"/>
  <c r="B189" i="20"/>
  <c r="B186" i="20"/>
  <c r="B182" i="20"/>
  <c r="B176" i="20"/>
  <c r="AM204" i="22"/>
  <c r="AN204" i="22"/>
  <c r="AO204" i="22"/>
  <c r="AM213" i="22"/>
  <c r="AN213" i="22"/>
  <c r="AO213" i="22"/>
  <c r="AM215" i="22"/>
  <c r="AN215" i="22"/>
  <c r="AO215" i="22"/>
  <c r="AM217" i="22"/>
  <c r="AN217" i="22"/>
  <c r="AO217" i="22"/>
  <c r="AM191" i="22"/>
  <c r="AN191" i="22"/>
  <c r="AO191" i="22"/>
  <c r="AM146" i="22"/>
  <c r="AN146" i="22"/>
  <c r="AO146" i="22"/>
  <c r="AM112" i="22"/>
  <c r="AN112" i="22"/>
  <c r="AO112" i="22"/>
  <c r="AM57" i="22"/>
  <c r="AN57" i="22"/>
  <c r="AO57" i="22"/>
  <c r="AM58" i="22"/>
  <c r="AN58" i="22"/>
  <c r="AO58" i="22"/>
  <c r="AM42" i="22"/>
  <c r="AN42" i="22"/>
  <c r="AO42" i="22"/>
  <c r="AM26" i="22"/>
  <c r="AN26" i="22"/>
  <c r="AO26" i="22"/>
  <c r="G31" i="22"/>
  <c r="G37" i="22"/>
  <c r="G38" i="22"/>
  <c r="AN31" i="15" l="1"/>
  <c r="AN26" i="15"/>
  <c r="AZ28" i="20"/>
  <c r="AN32" i="15"/>
  <c r="AZ34" i="20"/>
  <c r="AN27" i="15"/>
  <c r="AZ29" i="20"/>
  <c r="AN33" i="15"/>
  <c r="AZ35" i="20"/>
  <c r="AN29" i="15"/>
  <c r="AZ31" i="20"/>
  <c r="AN34" i="15"/>
  <c r="AZ36" i="20"/>
  <c r="S187" i="27"/>
  <c r="S190" i="27" s="1"/>
  <c r="AK37" i="22"/>
  <c r="AK33" i="22"/>
  <c r="AK32" i="22"/>
  <c r="AK30" i="22"/>
  <c r="AN30" i="15"/>
  <c r="AN36" i="15"/>
  <c r="AN35" i="15"/>
  <c r="C159" i="24"/>
  <c r="D159" i="24"/>
  <c r="CB2" i="3"/>
  <c r="CB3" i="3"/>
  <c r="DD4" i="3"/>
  <c r="AK29" i="22" l="1"/>
  <c r="AK35" i="22"/>
  <c r="AK38" i="22"/>
  <c r="AK36" i="22"/>
  <c r="AK34" i="22"/>
  <c r="AK31" i="22"/>
  <c r="AK28" i="22"/>
  <c r="CB4" i="3"/>
  <c r="AK1" i="22"/>
  <c r="AZ1" i="20"/>
  <c r="AN1" i="15"/>
  <c r="FM9" i="3"/>
  <c r="FN9" i="3"/>
  <c r="FO9" i="3"/>
  <c r="FP9" i="3"/>
  <c r="FM10" i="3"/>
  <c r="FN10" i="3"/>
  <c r="FO10" i="3"/>
  <c r="FP10" i="3"/>
  <c r="FM11" i="3"/>
  <c r="FN11" i="3"/>
  <c r="FO11" i="3"/>
  <c r="FP11" i="3"/>
  <c r="FM12" i="3"/>
  <c r="FN12" i="3"/>
  <c r="FO12" i="3"/>
  <c r="FP12" i="3"/>
  <c r="FM13" i="3"/>
  <c r="FN13" i="3"/>
  <c r="FO13" i="3"/>
  <c r="FP13" i="3"/>
  <c r="FM14" i="3"/>
  <c r="FN14" i="3"/>
  <c r="FO14" i="3"/>
  <c r="FP14" i="3"/>
  <c r="FM15" i="3"/>
  <c r="FN15" i="3"/>
  <c r="FO15" i="3"/>
  <c r="FP15" i="3"/>
  <c r="FM16" i="3"/>
  <c r="FN16" i="3"/>
  <c r="FO16" i="3"/>
  <c r="FP16" i="3"/>
  <c r="FM17" i="3"/>
  <c r="FN17" i="3"/>
  <c r="FO17" i="3"/>
  <c r="FP17" i="3"/>
  <c r="FM18" i="3"/>
  <c r="FN18" i="3"/>
  <c r="FO18" i="3"/>
  <c r="FP18" i="3"/>
  <c r="FM19" i="3"/>
  <c r="FN19" i="3"/>
  <c r="FO19" i="3"/>
  <c r="FP19" i="3"/>
  <c r="FM20" i="3"/>
  <c r="FN20" i="3"/>
  <c r="FO20" i="3"/>
  <c r="FP20" i="3"/>
  <c r="FM21" i="3"/>
  <c r="FN21" i="3"/>
  <c r="FO21" i="3"/>
  <c r="FP21" i="3"/>
  <c r="FM22" i="3"/>
  <c r="FN22" i="3"/>
  <c r="FO22" i="3"/>
  <c r="FP22" i="3"/>
  <c r="FM23" i="3"/>
  <c r="FN23" i="3"/>
  <c r="FO23" i="3"/>
  <c r="FP23" i="3"/>
  <c r="FM24" i="3"/>
  <c r="FN24" i="3"/>
  <c r="FO24" i="3"/>
  <c r="FP24" i="3"/>
  <c r="FM25" i="3"/>
  <c r="FN25" i="3"/>
  <c r="FO25" i="3"/>
  <c r="FP25" i="3"/>
  <c r="FM37" i="3"/>
  <c r="FN37" i="3"/>
  <c r="FO37" i="3"/>
  <c r="FP37" i="3"/>
  <c r="FM38" i="3"/>
  <c r="FN38" i="3"/>
  <c r="FO38" i="3"/>
  <c r="FP38" i="3"/>
  <c r="FM39" i="3"/>
  <c r="FN39" i="3"/>
  <c r="FO39" i="3"/>
  <c r="FP39" i="3"/>
  <c r="FM40" i="3"/>
  <c r="FN40" i="3"/>
  <c r="FO40" i="3"/>
  <c r="FP40" i="3"/>
  <c r="FM41" i="3"/>
  <c r="FN41" i="3"/>
  <c r="FO41" i="3"/>
  <c r="FP41" i="3"/>
  <c r="FM42" i="3"/>
  <c r="FN42" i="3"/>
  <c r="FO42" i="3"/>
  <c r="FP42" i="3"/>
  <c r="FM43" i="3"/>
  <c r="FN43" i="3"/>
  <c r="FO43" i="3"/>
  <c r="FP43" i="3"/>
  <c r="FM44" i="3"/>
  <c r="FN44" i="3"/>
  <c r="FO44" i="3"/>
  <c r="FP44" i="3"/>
  <c r="FM45" i="3"/>
  <c r="FN45" i="3"/>
  <c r="FO45" i="3"/>
  <c r="FP45" i="3"/>
  <c r="FM46" i="3"/>
  <c r="FN46" i="3"/>
  <c r="FO46" i="3"/>
  <c r="FP46" i="3"/>
  <c r="FM47" i="3"/>
  <c r="FN47" i="3"/>
  <c r="FO47" i="3"/>
  <c r="FP47" i="3"/>
  <c r="FM48" i="3"/>
  <c r="FN48" i="3"/>
  <c r="FO48" i="3"/>
  <c r="FP48" i="3"/>
  <c r="FM49" i="3"/>
  <c r="FN49" i="3"/>
  <c r="FO49" i="3"/>
  <c r="FP49" i="3"/>
  <c r="FM50" i="3"/>
  <c r="FN50" i="3"/>
  <c r="FO50" i="3"/>
  <c r="FP50" i="3"/>
  <c r="FM51" i="3"/>
  <c r="FN51" i="3"/>
  <c r="FO51" i="3"/>
  <c r="FP51" i="3"/>
  <c r="FM52" i="3"/>
  <c r="FN52" i="3"/>
  <c r="FO52" i="3"/>
  <c r="FP52" i="3"/>
  <c r="FM53" i="3"/>
  <c r="FN53" i="3"/>
  <c r="FO53" i="3"/>
  <c r="FP53" i="3"/>
  <c r="FM54" i="3"/>
  <c r="FN54" i="3"/>
  <c r="FO54" i="3"/>
  <c r="FP54" i="3"/>
  <c r="FM55" i="3"/>
  <c r="FN55" i="3"/>
  <c r="FO55" i="3"/>
  <c r="FP55" i="3"/>
  <c r="FM56" i="3"/>
  <c r="FN56" i="3"/>
  <c r="FO56" i="3"/>
  <c r="FP56" i="3"/>
  <c r="FM57" i="3"/>
  <c r="FN57" i="3"/>
  <c r="FO57" i="3"/>
  <c r="FP57" i="3"/>
  <c r="FM58" i="3"/>
  <c r="FN58" i="3"/>
  <c r="FO58" i="3"/>
  <c r="FP58" i="3"/>
  <c r="FM59" i="3"/>
  <c r="FN59" i="3"/>
  <c r="FO59" i="3"/>
  <c r="FP59" i="3"/>
  <c r="FM60" i="3"/>
  <c r="FN60" i="3"/>
  <c r="FO60" i="3"/>
  <c r="FP60" i="3"/>
  <c r="FM61" i="3"/>
  <c r="FN61" i="3"/>
  <c r="FO61" i="3"/>
  <c r="FP61" i="3"/>
  <c r="FM62" i="3"/>
  <c r="FN62" i="3"/>
  <c r="FO62" i="3"/>
  <c r="FP62" i="3"/>
  <c r="FM63" i="3"/>
  <c r="FN63" i="3"/>
  <c r="FO63" i="3"/>
  <c r="FP63" i="3"/>
  <c r="FM64" i="3"/>
  <c r="FN64" i="3"/>
  <c r="FO64" i="3"/>
  <c r="FP64" i="3"/>
  <c r="FM65" i="3"/>
  <c r="FN65" i="3"/>
  <c r="FO65" i="3"/>
  <c r="FP65" i="3"/>
  <c r="FM66" i="3"/>
  <c r="FN66" i="3"/>
  <c r="FO66" i="3"/>
  <c r="FP66" i="3"/>
  <c r="FM67" i="3"/>
  <c r="FN67" i="3"/>
  <c r="FO67" i="3"/>
  <c r="FP67" i="3"/>
  <c r="FM68" i="3"/>
  <c r="FN68" i="3"/>
  <c r="FO68" i="3"/>
  <c r="FP68" i="3"/>
  <c r="FM69" i="3"/>
  <c r="FN69" i="3"/>
  <c r="FO69" i="3"/>
  <c r="FP69" i="3"/>
  <c r="FM70" i="3"/>
  <c r="FN70" i="3"/>
  <c r="FO70" i="3"/>
  <c r="FP70" i="3"/>
  <c r="FM71" i="3"/>
  <c r="FN71" i="3"/>
  <c r="FO71" i="3"/>
  <c r="FP71" i="3"/>
  <c r="FM72" i="3"/>
  <c r="FN72" i="3"/>
  <c r="FO72" i="3"/>
  <c r="FP72" i="3"/>
  <c r="FM73" i="3"/>
  <c r="FN73" i="3"/>
  <c r="FO73" i="3"/>
  <c r="FP73" i="3"/>
  <c r="FM74" i="3"/>
  <c r="FN74" i="3"/>
  <c r="FO74" i="3"/>
  <c r="FP74" i="3"/>
  <c r="FM75" i="3"/>
  <c r="FN75" i="3"/>
  <c r="FO75" i="3"/>
  <c r="FP75" i="3"/>
  <c r="FM76" i="3"/>
  <c r="FN76" i="3"/>
  <c r="FO76" i="3"/>
  <c r="FP76" i="3"/>
  <c r="FM77" i="3"/>
  <c r="FN77" i="3"/>
  <c r="FO77" i="3"/>
  <c r="FP77" i="3"/>
  <c r="FM78" i="3"/>
  <c r="FN78" i="3"/>
  <c r="FO78" i="3"/>
  <c r="FP78" i="3"/>
  <c r="FM79" i="3"/>
  <c r="FN79" i="3"/>
  <c r="FO79" i="3"/>
  <c r="FP79" i="3"/>
  <c r="FM80" i="3"/>
  <c r="FN80" i="3"/>
  <c r="FO80" i="3"/>
  <c r="FP80" i="3"/>
  <c r="FM81" i="3"/>
  <c r="FN81" i="3"/>
  <c r="FO81" i="3"/>
  <c r="FP81" i="3"/>
  <c r="FM82" i="3"/>
  <c r="FN82" i="3"/>
  <c r="FO82" i="3"/>
  <c r="FP82" i="3"/>
  <c r="FM83" i="3"/>
  <c r="FN83" i="3"/>
  <c r="FO83" i="3"/>
  <c r="FP83" i="3"/>
  <c r="FM84" i="3"/>
  <c r="FN84" i="3"/>
  <c r="FO84" i="3"/>
  <c r="FP84" i="3"/>
  <c r="FM85" i="3"/>
  <c r="FN85" i="3"/>
  <c r="FO85" i="3"/>
  <c r="FP85" i="3"/>
  <c r="FM86" i="3"/>
  <c r="FN86" i="3"/>
  <c r="FO86" i="3"/>
  <c r="FP86" i="3"/>
  <c r="FM87" i="3"/>
  <c r="FN87" i="3"/>
  <c r="FO87" i="3"/>
  <c r="FP87" i="3"/>
  <c r="FM88" i="3"/>
  <c r="FN88" i="3"/>
  <c r="FO88" i="3"/>
  <c r="FP88" i="3"/>
  <c r="FM89" i="3"/>
  <c r="FN89" i="3"/>
  <c r="FO89" i="3"/>
  <c r="FP89" i="3"/>
  <c r="FM90" i="3"/>
  <c r="FN90" i="3"/>
  <c r="FO90" i="3"/>
  <c r="FP90" i="3"/>
  <c r="FM91" i="3"/>
  <c r="FN91" i="3"/>
  <c r="FO91" i="3"/>
  <c r="FP91" i="3"/>
  <c r="FM92" i="3"/>
  <c r="FN92" i="3"/>
  <c r="FO92" i="3"/>
  <c r="FP92" i="3"/>
  <c r="FM93" i="3"/>
  <c r="FN93" i="3"/>
  <c r="FO93" i="3"/>
  <c r="FP93" i="3"/>
  <c r="FM94" i="3"/>
  <c r="FN94" i="3"/>
  <c r="FO94" i="3"/>
  <c r="FP94" i="3"/>
  <c r="FM95" i="3"/>
  <c r="FN95" i="3"/>
  <c r="FO95" i="3"/>
  <c r="FP95" i="3"/>
  <c r="FM96" i="3"/>
  <c r="FN96" i="3"/>
  <c r="FO96" i="3"/>
  <c r="FP96" i="3"/>
  <c r="FM97" i="3"/>
  <c r="FN97" i="3"/>
  <c r="FO97" i="3"/>
  <c r="FP97" i="3"/>
  <c r="FM98" i="3"/>
  <c r="FN98" i="3"/>
  <c r="FO98" i="3"/>
  <c r="FP98" i="3"/>
  <c r="FM99" i="3"/>
  <c r="FN99" i="3"/>
  <c r="FO99" i="3"/>
  <c r="FP99" i="3"/>
  <c r="FM100" i="3"/>
  <c r="FN100" i="3"/>
  <c r="FO100" i="3"/>
  <c r="FP100" i="3"/>
  <c r="FM101" i="3"/>
  <c r="FN101" i="3"/>
  <c r="FO101" i="3"/>
  <c r="FP101" i="3"/>
  <c r="FM102" i="3"/>
  <c r="FN102" i="3"/>
  <c r="FO102" i="3"/>
  <c r="FP102" i="3"/>
  <c r="FM103" i="3"/>
  <c r="FN103" i="3"/>
  <c r="FO103" i="3"/>
  <c r="FP103" i="3"/>
  <c r="FM104" i="3"/>
  <c r="FN104" i="3"/>
  <c r="FO104" i="3"/>
  <c r="FP104" i="3"/>
  <c r="FM105" i="3"/>
  <c r="FN105" i="3"/>
  <c r="FO105" i="3"/>
  <c r="FP105" i="3"/>
  <c r="FM106" i="3"/>
  <c r="FN106" i="3"/>
  <c r="FO106" i="3"/>
  <c r="FP106" i="3"/>
  <c r="FM107" i="3"/>
  <c r="FN107" i="3"/>
  <c r="FO107" i="3"/>
  <c r="FP107" i="3"/>
  <c r="FM108" i="3"/>
  <c r="FN108" i="3"/>
  <c r="FO108" i="3"/>
  <c r="FP108" i="3"/>
  <c r="FM109" i="3"/>
  <c r="FN109" i="3"/>
  <c r="FO109" i="3"/>
  <c r="FP109" i="3"/>
  <c r="FM110" i="3"/>
  <c r="FN110" i="3"/>
  <c r="FO110" i="3"/>
  <c r="FP110" i="3"/>
  <c r="FM111" i="3"/>
  <c r="FN111" i="3"/>
  <c r="FO111" i="3"/>
  <c r="FP111" i="3"/>
  <c r="FM112" i="3"/>
  <c r="FN112" i="3"/>
  <c r="FO112" i="3"/>
  <c r="FP112" i="3"/>
  <c r="FM113" i="3"/>
  <c r="FN113" i="3"/>
  <c r="FO113" i="3"/>
  <c r="FP113" i="3"/>
  <c r="FM114" i="3"/>
  <c r="FN114" i="3"/>
  <c r="FO114" i="3"/>
  <c r="FP114" i="3"/>
  <c r="FM115" i="3"/>
  <c r="FN115" i="3"/>
  <c r="FO115" i="3"/>
  <c r="FP115" i="3"/>
  <c r="FM116" i="3"/>
  <c r="FN116" i="3"/>
  <c r="FO116" i="3"/>
  <c r="FP116" i="3"/>
  <c r="FM117" i="3"/>
  <c r="FN117" i="3"/>
  <c r="FO117" i="3"/>
  <c r="FP117" i="3"/>
  <c r="FM118" i="3"/>
  <c r="FN118" i="3"/>
  <c r="FO118" i="3"/>
  <c r="FP118" i="3"/>
  <c r="FM119" i="3"/>
  <c r="FN119" i="3"/>
  <c r="FO119" i="3"/>
  <c r="FP119" i="3"/>
  <c r="FM120" i="3"/>
  <c r="FN120" i="3"/>
  <c r="FO120" i="3"/>
  <c r="FP120" i="3"/>
  <c r="FM121" i="3"/>
  <c r="FN121" i="3"/>
  <c r="FO121" i="3"/>
  <c r="FP121" i="3"/>
  <c r="FM122" i="3"/>
  <c r="FN122" i="3"/>
  <c r="FO122" i="3"/>
  <c r="FP122" i="3"/>
  <c r="FM123" i="3"/>
  <c r="FN123" i="3"/>
  <c r="FO123" i="3"/>
  <c r="FP123" i="3"/>
  <c r="FM124" i="3"/>
  <c r="FN124" i="3"/>
  <c r="FO124" i="3"/>
  <c r="FP124" i="3"/>
  <c r="FM125" i="3"/>
  <c r="FN125" i="3"/>
  <c r="FO125" i="3"/>
  <c r="FP125" i="3"/>
  <c r="FM126" i="3"/>
  <c r="FN126" i="3"/>
  <c r="FO126" i="3"/>
  <c r="FP126" i="3"/>
  <c r="FM127" i="3"/>
  <c r="FN127" i="3"/>
  <c r="FO127" i="3"/>
  <c r="FP127" i="3"/>
  <c r="FM128" i="3"/>
  <c r="FN128" i="3"/>
  <c r="FO128" i="3"/>
  <c r="FP128" i="3"/>
  <c r="FM129" i="3"/>
  <c r="FN129" i="3"/>
  <c r="FO129" i="3"/>
  <c r="FP129" i="3"/>
  <c r="FM130" i="3"/>
  <c r="FN130" i="3"/>
  <c r="FO130" i="3"/>
  <c r="FP130" i="3"/>
  <c r="FM131" i="3"/>
  <c r="FN131" i="3"/>
  <c r="FO131" i="3"/>
  <c r="FP131" i="3"/>
  <c r="FM132" i="3"/>
  <c r="FN132" i="3"/>
  <c r="FO132" i="3"/>
  <c r="FP132" i="3"/>
  <c r="FM133" i="3"/>
  <c r="FN133" i="3"/>
  <c r="FO133" i="3"/>
  <c r="FP133" i="3"/>
  <c r="FM134" i="3"/>
  <c r="FN134" i="3"/>
  <c r="FO134" i="3"/>
  <c r="FP134" i="3"/>
  <c r="FM135" i="3"/>
  <c r="FN135" i="3"/>
  <c r="FO135" i="3"/>
  <c r="FP135" i="3"/>
  <c r="FM136" i="3"/>
  <c r="FN136" i="3"/>
  <c r="FO136" i="3"/>
  <c r="FP136" i="3"/>
  <c r="FM137" i="3"/>
  <c r="FN137" i="3"/>
  <c r="FO137" i="3"/>
  <c r="FP137" i="3"/>
  <c r="FM138" i="3"/>
  <c r="FN138" i="3"/>
  <c r="FO138" i="3"/>
  <c r="FP138" i="3"/>
  <c r="FM139" i="3"/>
  <c r="FN139" i="3"/>
  <c r="FO139" i="3"/>
  <c r="FP139" i="3"/>
  <c r="FM140" i="3"/>
  <c r="FN140" i="3"/>
  <c r="FO140" i="3"/>
  <c r="FP140" i="3"/>
  <c r="FM141" i="3"/>
  <c r="FN141" i="3"/>
  <c r="FO141" i="3"/>
  <c r="FP141" i="3"/>
  <c r="FM142" i="3"/>
  <c r="FN142" i="3"/>
  <c r="FO142" i="3"/>
  <c r="FP142" i="3"/>
  <c r="FM143" i="3"/>
  <c r="FN143" i="3"/>
  <c r="FO143" i="3"/>
  <c r="FP143" i="3"/>
  <c r="FM144" i="3"/>
  <c r="FN144" i="3"/>
  <c r="FO144" i="3"/>
  <c r="FP144" i="3"/>
  <c r="FM145" i="3"/>
  <c r="FN145" i="3"/>
  <c r="FO145" i="3"/>
  <c r="FP145" i="3"/>
  <c r="FM146" i="3"/>
  <c r="FN146" i="3"/>
  <c r="FO146" i="3"/>
  <c r="FP146" i="3"/>
  <c r="FM147" i="3"/>
  <c r="FN147" i="3"/>
  <c r="FO147" i="3"/>
  <c r="FP147" i="3"/>
  <c r="FM148" i="3"/>
  <c r="FN148" i="3"/>
  <c r="FO148" i="3"/>
  <c r="FP148" i="3"/>
  <c r="FM149" i="3"/>
  <c r="FN149" i="3"/>
  <c r="FO149" i="3"/>
  <c r="FP149" i="3"/>
  <c r="FM150" i="3"/>
  <c r="FN150" i="3"/>
  <c r="FO150" i="3"/>
  <c r="FP150" i="3"/>
  <c r="FM151" i="3"/>
  <c r="FN151" i="3"/>
  <c r="FO151" i="3"/>
  <c r="FP151" i="3"/>
  <c r="FM152" i="3"/>
  <c r="FN152" i="3"/>
  <c r="FO152" i="3"/>
  <c r="FP152" i="3"/>
  <c r="FM153" i="3"/>
  <c r="FN153" i="3"/>
  <c r="FO153" i="3"/>
  <c r="FP153" i="3"/>
  <c r="FM154" i="3"/>
  <c r="FN154" i="3"/>
  <c r="FO154" i="3"/>
  <c r="FP154" i="3"/>
  <c r="FM155" i="3"/>
  <c r="FN155" i="3"/>
  <c r="FO155" i="3"/>
  <c r="FP155" i="3"/>
  <c r="FM161" i="3"/>
  <c r="FN161" i="3"/>
  <c r="FO161" i="3"/>
  <c r="FP161" i="3"/>
  <c r="FM162" i="3"/>
  <c r="FN162" i="3"/>
  <c r="FO162" i="3"/>
  <c r="FP162" i="3"/>
  <c r="FM163" i="3"/>
  <c r="FN163" i="3"/>
  <c r="FO163" i="3"/>
  <c r="FP163" i="3"/>
  <c r="FM164" i="3"/>
  <c r="FN164" i="3"/>
  <c r="FO164" i="3"/>
  <c r="FP164" i="3"/>
  <c r="FM165" i="3"/>
  <c r="FN165" i="3"/>
  <c r="FO165" i="3"/>
  <c r="FP165" i="3"/>
  <c r="FM166" i="3"/>
  <c r="FN166" i="3"/>
  <c r="FO166" i="3"/>
  <c r="FP166" i="3"/>
  <c r="FM167" i="3"/>
  <c r="FN167" i="3"/>
  <c r="FO167" i="3"/>
  <c r="FP167" i="3"/>
  <c r="FM168" i="3"/>
  <c r="FN168" i="3"/>
  <c r="FO168" i="3"/>
  <c r="FP168" i="3"/>
  <c r="FM169" i="3"/>
  <c r="FN169" i="3"/>
  <c r="FO169" i="3"/>
  <c r="FP169" i="3"/>
  <c r="FM170" i="3"/>
  <c r="FN170" i="3"/>
  <c r="FO170" i="3"/>
  <c r="FP170" i="3"/>
  <c r="FM171" i="3"/>
  <c r="FN171" i="3"/>
  <c r="FO171" i="3"/>
  <c r="FP171" i="3"/>
  <c r="FM172" i="3"/>
  <c r="FN172" i="3"/>
  <c r="FO172" i="3"/>
  <c r="FP172" i="3"/>
  <c r="FM173" i="3"/>
  <c r="FN173" i="3"/>
  <c r="FO173" i="3"/>
  <c r="FP173" i="3"/>
  <c r="FM174" i="3"/>
  <c r="FN174" i="3"/>
  <c r="FO174" i="3"/>
  <c r="FP174" i="3"/>
  <c r="FM175" i="3"/>
  <c r="FN175" i="3"/>
  <c r="FO175" i="3"/>
  <c r="FP175" i="3"/>
  <c r="FM176" i="3"/>
  <c r="FN176" i="3"/>
  <c r="FO176" i="3"/>
  <c r="FP176" i="3"/>
  <c r="FM177" i="3"/>
  <c r="FN177" i="3"/>
  <c r="FO177" i="3"/>
  <c r="FP177" i="3"/>
  <c r="FM178" i="3"/>
  <c r="FN178" i="3"/>
  <c r="FO178" i="3"/>
  <c r="FP178" i="3"/>
  <c r="FM179" i="3"/>
  <c r="FN179" i="3"/>
  <c r="FO179" i="3"/>
  <c r="FP179" i="3"/>
  <c r="FM180" i="3"/>
  <c r="FN180" i="3"/>
  <c r="FO180" i="3"/>
  <c r="FP180" i="3"/>
  <c r="FM181" i="3"/>
  <c r="FN181" i="3"/>
  <c r="FO181" i="3"/>
  <c r="FP181" i="3"/>
  <c r="FQ175" i="3" l="1"/>
  <c r="FR175" i="3" s="1"/>
  <c r="FQ173" i="3"/>
  <c r="FR173" i="3" s="1"/>
  <c r="FQ154" i="3"/>
  <c r="FR154" i="3" s="1"/>
  <c r="FQ152" i="3"/>
  <c r="FR152" i="3" s="1"/>
  <c r="FQ138" i="3"/>
  <c r="FR138" i="3" s="1"/>
  <c r="FQ136" i="3"/>
  <c r="FR136" i="3" s="1"/>
  <c r="FQ132" i="3"/>
  <c r="FR132" i="3" s="1"/>
  <c r="FQ118" i="3"/>
  <c r="FR118" i="3" s="1"/>
  <c r="FQ116" i="3"/>
  <c r="FR116" i="3" s="1"/>
  <c r="FQ102" i="3"/>
  <c r="FR102" i="3" s="1"/>
  <c r="FQ100" i="3"/>
  <c r="FR100" i="3" s="1"/>
  <c r="FQ86" i="3"/>
  <c r="FR86" i="3" s="1"/>
  <c r="FQ84" i="3"/>
  <c r="FR84" i="3" s="1"/>
  <c r="FQ168" i="3"/>
  <c r="FR168" i="3" s="1"/>
  <c r="FQ166" i="3"/>
  <c r="FR166" i="3" s="1"/>
  <c r="FQ147" i="3"/>
  <c r="FR147" i="3" s="1"/>
  <c r="FQ145" i="3"/>
  <c r="FR145" i="3" s="1"/>
  <c r="FQ127" i="3"/>
  <c r="FR127" i="3" s="1"/>
  <c r="FQ125" i="3"/>
  <c r="FR125" i="3" s="1"/>
  <c r="FQ111" i="3"/>
  <c r="FR111" i="3" s="1"/>
  <c r="FQ109" i="3"/>
  <c r="FR109" i="3" s="1"/>
  <c r="FQ95" i="3"/>
  <c r="FR95" i="3" s="1"/>
  <c r="FQ93" i="3"/>
  <c r="FR93" i="3" s="1"/>
  <c r="FQ180" i="3"/>
  <c r="FR180" i="3" s="1"/>
  <c r="FQ169" i="3"/>
  <c r="FR169" i="3" s="1"/>
  <c r="FQ164" i="3"/>
  <c r="FR164" i="3" s="1"/>
  <c r="FQ162" i="3"/>
  <c r="FR162" i="3" s="1"/>
  <c r="FQ150" i="3"/>
  <c r="FR150" i="3" s="1"/>
  <c r="FQ141" i="3"/>
  <c r="FR141" i="3" s="1"/>
  <c r="FQ121" i="3"/>
  <c r="FR121" i="3" s="1"/>
  <c r="FQ112" i="3"/>
  <c r="FR112" i="3" s="1"/>
  <c r="FQ107" i="3"/>
  <c r="FR107" i="3" s="1"/>
  <c r="FQ105" i="3"/>
  <c r="FR105" i="3" s="1"/>
  <c r="FQ98" i="3"/>
  <c r="FR98" i="3" s="1"/>
  <c r="FQ96" i="3"/>
  <c r="FR96" i="3" s="1"/>
  <c r="FQ91" i="3"/>
  <c r="FR91" i="3" s="1"/>
  <c r="FQ89" i="3"/>
  <c r="FR89" i="3" s="1"/>
  <c r="FQ82" i="3"/>
  <c r="FR82" i="3" s="1"/>
  <c r="FQ80" i="3"/>
  <c r="FR80" i="3" s="1"/>
  <c r="FQ60" i="3"/>
  <c r="FR60" i="3" s="1"/>
  <c r="FQ58" i="3"/>
  <c r="FR58" i="3" s="1"/>
  <c r="FQ56" i="3"/>
  <c r="FR56" i="3" s="1"/>
  <c r="FQ52" i="3"/>
  <c r="FR52" i="3" s="1"/>
  <c r="FQ50" i="3"/>
  <c r="FR50" i="3" s="1"/>
  <c r="FQ23" i="3"/>
  <c r="FR23" i="3" s="1"/>
  <c r="FQ19" i="3"/>
  <c r="FR19" i="3" s="1"/>
  <c r="FQ17" i="3"/>
  <c r="FR17" i="3" s="1"/>
  <c r="FQ13" i="3"/>
  <c r="FR13" i="3" s="1"/>
  <c r="FQ11" i="3"/>
  <c r="FR11" i="3" s="1"/>
  <c r="FQ181" i="3"/>
  <c r="FR181" i="3" s="1"/>
  <c r="FQ176" i="3"/>
  <c r="FR176" i="3" s="1"/>
  <c r="FQ174" i="3"/>
  <c r="FR174" i="3" s="1"/>
  <c r="FQ167" i="3"/>
  <c r="FR167" i="3" s="1"/>
  <c r="FQ165" i="3"/>
  <c r="FR165" i="3" s="1"/>
  <c r="FQ155" i="3"/>
  <c r="FR155" i="3" s="1"/>
  <c r="FQ146" i="3"/>
  <c r="FR146" i="3" s="1"/>
  <c r="FQ144" i="3"/>
  <c r="FR144" i="3" s="1"/>
  <c r="FQ139" i="3"/>
  <c r="FR139" i="3" s="1"/>
  <c r="FQ137" i="3"/>
  <c r="FR137" i="3" s="1"/>
  <c r="FQ126" i="3"/>
  <c r="FR126" i="3" s="1"/>
  <c r="FQ124" i="3"/>
  <c r="FR124" i="3" s="1"/>
  <c r="FQ119" i="3"/>
  <c r="FR119" i="3" s="1"/>
  <c r="FQ117" i="3"/>
  <c r="FR117" i="3" s="1"/>
  <c r="FQ110" i="3"/>
  <c r="FR110" i="3" s="1"/>
  <c r="FQ108" i="3"/>
  <c r="FR108" i="3" s="1"/>
  <c r="FQ103" i="3"/>
  <c r="FR103" i="3" s="1"/>
  <c r="FQ101" i="3"/>
  <c r="FR101" i="3" s="1"/>
  <c r="FQ94" i="3"/>
  <c r="FR94" i="3" s="1"/>
  <c r="FQ92" i="3"/>
  <c r="FR92" i="3" s="1"/>
  <c r="FQ87" i="3"/>
  <c r="FR87" i="3" s="1"/>
  <c r="FQ85" i="3"/>
  <c r="FR85" i="3" s="1"/>
  <c r="FQ178" i="3"/>
  <c r="FR178" i="3" s="1"/>
  <c r="FQ171" i="3"/>
  <c r="FR171" i="3" s="1"/>
  <c r="FQ148" i="3"/>
  <c r="FR148" i="3" s="1"/>
  <c r="FQ143" i="3"/>
  <c r="FR143" i="3" s="1"/>
  <c r="FQ130" i="3"/>
  <c r="FR130" i="3" s="1"/>
  <c r="FQ128" i="3"/>
  <c r="FR128" i="3" s="1"/>
  <c r="FQ123" i="3"/>
  <c r="FR123" i="3" s="1"/>
  <c r="FQ114" i="3"/>
  <c r="FR114" i="3" s="1"/>
  <c r="FQ62" i="3"/>
  <c r="FR62" i="3" s="1"/>
  <c r="FQ54" i="3"/>
  <c r="FR54" i="3" s="1"/>
  <c r="FQ48" i="3"/>
  <c r="FR48" i="3" s="1"/>
  <c r="FQ21" i="3"/>
  <c r="FR21" i="3" s="1"/>
  <c r="FQ15" i="3"/>
  <c r="FR15" i="3" s="1"/>
  <c r="FQ177" i="3"/>
  <c r="FR177" i="3" s="1"/>
  <c r="FQ172" i="3"/>
  <c r="FR172" i="3" s="1"/>
  <c r="FQ170" i="3"/>
  <c r="FR170" i="3" s="1"/>
  <c r="FQ163" i="3"/>
  <c r="FR163" i="3" s="1"/>
  <c r="FQ161" i="3"/>
  <c r="FR161" i="3" s="1"/>
  <c r="FQ151" i="3"/>
  <c r="FR151" i="3" s="1"/>
  <c r="FQ149" i="3"/>
  <c r="FR149" i="3" s="1"/>
  <c r="FQ142" i="3"/>
  <c r="FR142" i="3" s="1"/>
  <c r="FQ140" i="3"/>
  <c r="FR140" i="3" s="1"/>
  <c r="FQ131" i="3"/>
  <c r="FR131" i="3" s="1"/>
  <c r="FQ129" i="3"/>
  <c r="FR129" i="3" s="1"/>
  <c r="FQ122" i="3"/>
  <c r="FR122" i="3" s="1"/>
  <c r="FQ120" i="3"/>
  <c r="FR120" i="3" s="1"/>
  <c r="FQ115" i="3"/>
  <c r="FR115" i="3" s="1"/>
  <c r="FQ113" i="3"/>
  <c r="FR113" i="3" s="1"/>
  <c r="FQ106" i="3"/>
  <c r="FR106" i="3" s="1"/>
  <c r="FQ104" i="3"/>
  <c r="FR104" i="3" s="1"/>
  <c r="FQ99" i="3"/>
  <c r="FR99" i="3" s="1"/>
  <c r="FQ97" i="3"/>
  <c r="FR97" i="3" s="1"/>
  <c r="FQ90" i="3"/>
  <c r="FR90" i="3" s="1"/>
  <c r="FQ88" i="3"/>
  <c r="FR88" i="3" s="1"/>
  <c r="FQ83" i="3"/>
  <c r="FR83" i="3" s="1"/>
  <c r="FQ81" i="3"/>
  <c r="FR81" i="3" s="1"/>
  <c r="FQ55" i="3"/>
  <c r="FR55" i="3" s="1"/>
  <c r="FQ53" i="3"/>
  <c r="FR53" i="3" s="1"/>
  <c r="FQ16" i="3"/>
  <c r="FR16" i="3" s="1"/>
  <c r="FQ14" i="3"/>
  <c r="FR14" i="3" s="1"/>
  <c r="FQ12" i="3"/>
  <c r="FR12" i="3" s="1"/>
  <c r="FQ47" i="3"/>
  <c r="FR47" i="3" s="1"/>
  <c r="FQ75" i="3"/>
  <c r="FR75" i="3" s="1"/>
  <c r="FQ78" i="3"/>
  <c r="FR78" i="3" s="1"/>
  <c r="FQ76" i="3"/>
  <c r="FR76" i="3" s="1"/>
  <c r="FQ71" i="3"/>
  <c r="FR71" i="3" s="1"/>
  <c r="FQ69" i="3"/>
  <c r="FR69" i="3" s="1"/>
  <c r="FQ46" i="3"/>
  <c r="FR46" i="3" s="1"/>
  <c r="FQ44" i="3"/>
  <c r="FR44" i="3" s="1"/>
  <c r="FQ39" i="3"/>
  <c r="FR39" i="3" s="1"/>
  <c r="FQ37" i="3"/>
  <c r="FR37" i="3" s="1"/>
  <c r="FQ79" i="3"/>
  <c r="FR79" i="3" s="1"/>
  <c r="FQ41" i="3"/>
  <c r="FR41" i="3" s="1"/>
  <c r="FQ74" i="3"/>
  <c r="FR74" i="3" s="1"/>
  <c r="FQ72" i="3"/>
  <c r="FR72" i="3" s="1"/>
  <c r="FQ67" i="3"/>
  <c r="FR67" i="3" s="1"/>
  <c r="FQ65" i="3"/>
  <c r="FR65" i="3" s="1"/>
  <c r="FQ42" i="3"/>
  <c r="FR42" i="3" s="1"/>
  <c r="FQ40" i="3"/>
  <c r="FR40" i="3" s="1"/>
  <c r="FQ51" i="3"/>
  <c r="FR51" i="3" s="1"/>
  <c r="FQ45" i="3"/>
  <c r="FR45" i="3" s="1"/>
  <c r="FQ73" i="3"/>
  <c r="FR73" i="3" s="1"/>
  <c r="FQ43" i="3"/>
  <c r="FR43" i="3" s="1"/>
  <c r="FQ70" i="3"/>
  <c r="FR70" i="3" s="1"/>
  <c r="FQ68" i="3"/>
  <c r="FR68" i="3" s="1"/>
  <c r="FQ63" i="3"/>
  <c r="FR63" i="3" s="1"/>
  <c r="FQ61" i="3"/>
  <c r="FR61" i="3" s="1"/>
  <c r="FQ38" i="3"/>
  <c r="FR38" i="3" s="1"/>
  <c r="FQ24" i="3"/>
  <c r="FR24" i="3" s="1"/>
  <c r="FQ22" i="3"/>
  <c r="FR22" i="3" s="1"/>
  <c r="FQ49" i="3"/>
  <c r="FR49" i="3" s="1"/>
  <c r="FQ77" i="3"/>
  <c r="FR77" i="3" s="1"/>
  <c r="FQ66" i="3"/>
  <c r="FR66" i="3" s="1"/>
  <c r="FQ64" i="3"/>
  <c r="FR64" i="3" s="1"/>
  <c r="FQ59" i="3"/>
  <c r="FR59" i="3" s="1"/>
  <c r="FQ57" i="3"/>
  <c r="FR57" i="3" s="1"/>
  <c r="FQ25" i="3"/>
  <c r="FR25" i="3" s="1"/>
  <c r="FQ20" i="3"/>
  <c r="FR20" i="3" s="1"/>
  <c r="FQ18" i="3"/>
  <c r="FR18" i="3" s="1"/>
  <c r="FQ10" i="3"/>
  <c r="FR10" i="3" s="1"/>
  <c r="FQ135" i="3"/>
  <c r="FR135" i="3" s="1"/>
  <c r="FQ153" i="3"/>
  <c r="FR153" i="3" s="1"/>
  <c r="FQ9" i="3"/>
  <c r="FR9" i="3" s="1"/>
  <c r="FQ179" i="3"/>
  <c r="FR179" i="3" s="1"/>
  <c r="FQ134" i="3"/>
  <c r="FR134" i="3" s="1"/>
  <c r="FQ133" i="3"/>
  <c r="FR133" i="3" s="1"/>
  <c r="FN8" i="3"/>
  <c r="FO8" i="3"/>
  <c r="FP8" i="3"/>
  <c r="FM8" i="3"/>
  <c r="BG135" i="16" l="1"/>
  <c r="AZ149" i="20" s="1"/>
  <c r="BG123" i="16"/>
  <c r="BG118" i="16"/>
  <c r="BG70" i="16"/>
  <c r="BG104" i="16"/>
  <c r="BG92" i="16"/>
  <c r="BG93" i="16"/>
  <c r="BG49" i="16"/>
  <c r="AN49" i="15" s="1"/>
  <c r="BG12" i="16"/>
  <c r="BG15" i="16"/>
  <c r="BG174" i="16"/>
  <c r="BG168" i="16"/>
  <c r="BG20" i="16"/>
  <c r="AZ20" i="20" s="1"/>
  <c r="BG21" i="16"/>
  <c r="BG176" i="16"/>
  <c r="BG162" i="16"/>
  <c r="AZ192" i="20" s="1"/>
  <c r="BG25" i="16"/>
  <c r="AZ27" i="20" s="1"/>
  <c r="BG72" i="16"/>
  <c r="BG69" i="16"/>
  <c r="BG83" i="16"/>
  <c r="BG115" i="16"/>
  <c r="BG151" i="16"/>
  <c r="BG148" i="16"/>
  <c r="BG103" i="16"/>
  <c r="BG139" i="16"/>
  <c r="BG181" i="16"/>
  <c r="AZ215" i="20" s="1"/>
  <c r="BG56" i="16"/>
  <c r="BG98" i="16"/>
  <c r="BG164" i="16"/>
  <c r="BG111" i="16"/>
  <c r="BG86" i="16"/>
  <c r="BG152" i="16"/>
  <c r="BG66" i="16"/>
  <c r="BG75" i="16"/>
  <c r="BG119" i="16"/>
  <c r="BG82" i="16"/>
  <c r="BG77" i="16"/>
  <c r="BG167" i="16"/>
  <c r="BG65" i="16"/>
  <c r="BG130" i="16"/>
  <c r="BG50" i="16"/>
  <c r="BG95" i="16"/>
  <c r="BG22" i="16"/>
  <c r="AZ22" i="20" s="1"/>
  <c r="BG81" i="16"/>
  <c r="BG143" i="16"/>
  <c r="BG52" i="16"/>
  <c r="BG109" i="16"/>
  <c r="BG51" i="16"/>
  <c r="BG74" i="16"/>
  <c r="BG71" i="16"/>
  <c r="BG14" i="16"/>
  <c r="BG88" i="16"/>
  <c r="BG120" i="16"/>
  <c r="BG54" i="16"/>
  <c r="BG108" i="16"/>
  <c r="BG144" i="16"/>
  <c r="BG11" i="16"/>
  <c r="BG58" i="16"/>
  <c r="BG105" i="16"/>
  <c r="BG169" i="16"/>
  <c r="BG125" i="16"/>
  <c r="BG40" i="16"/>
  <c r="BG87" i="16"/>
  <c r="BG19" i="16"/>
  <c r="BG147" i="16"/>
  <c r="BG42" i="16"/>
  <c r="BG128" i="16"/>
  <c r="BG89" i="16"/>
  <c r="BG166" i="16"/>
  <c r="BG43" i="16"/>
  <c r="BG106" i="16"/>
  <c r="BG94" i="16"/>
  <c r="BG91" i="16"/>
  <c r="BG136" i="16"/>
  <c r="BG73" i="16"/>
  <c r="BG113" i="16"/>
  <c r="BG101" i="16"/>
  <c r="AZ113" i="20" s="1"/>
  <c r="BG96" i="16"/>
  <c r="BG138" i="16"/>
  <c r="BG9" i="16"/>
  <c r="BG61" i="16"/>
  <c r="BG41" i="16"/>
  <c r="BG76" i="16"/>
  <c r="BG16" i="16"/>
  <c r="BG90" i="16"/>
  <c r="BG122" i="16"/>
  <c r="BG163" i="16"/>
  <c r="BG62" i="16"/>
  <c r="BG110" i="16"/>
  <c r="BG146" i="16"/>
  <c r="BG13" i="16"/>
  <c r="BG60" i="16"/>
  <c r="BG107" i="16"/>
  <c r="BG180" i="16"/>
  <c r="AZ214" i="20" s="1"/>
  <c r="BG127" i="16"/>
  <c r="BG102" i="16"/>
  <c r="BG173" i="16"/>
  <c r="AZ205" i="20" s="1"/>
  <c r="BG68" i="16"/>
  <c r="BG55" i="16"/>
  <c r="BG165" i="16"/>
  <c r="BG121" i="16"/>
  <c r="BG10" i="16"/>
  <c r="BG39" i="16"/>
  <c r="AN39" i="15" s="1"/>
  <c r="BG140" i="16"/>
  <c r="BG124" i="16"/>
  <c r="BG141" i="16"/>
  <c r="BG18" i="16"/>
  <c r="BG142" i="16"/>
  <c r="BG126" i="16"/>
  <c r="BG150" i="16"/>
  <c r="BG67" i="16"/>
  <c r="BG149" i="16"/>
  <c r="BG137" i="16"/>
  <c r="BG84" i="16"/>
  <c r="BG57" i="16"/>
  <c r="BG59" i="16"/>
  <c r="BG64" i="16"/>
  <c r="BG63" i="16"/>
  <c r="BG79" i="16"/>
  <c r="BG78" i="16"/>
  <c r="BG53" i="16"/>
  <c r="BG97" i="16"/>
  <c r="BG129" i="16"/>
  <c r="BG170" i="16"/>
  <c r="BG114" i="16"/>
  <c r="BG85" i="16"/>
  <c r="BG117" i="16"/>
  <c r="BG17" i="16"/>
  <c r="BG80" i="16"/>
  <c r="BG112" i="16"/>
  <c r="BG145" i="16"/>
  <c r="BG116" i="16"/>
  <c r="BG175" i="16"/>
  <c r="AZ207" i="20" s="1"/>
  <c r="BG179" i="16"/>
  <c r="AZ213" i="20" s="1"/>
  <c r="BG134" i="16"/>
  <c r="BG133" i="16"/>
  <c r="AN133" i="15" s="1"/>
  <c r="AN166" i="15"/>
  <c r="AN86" i="15"/>
  <c r="AN115" i="15"/>
  <c r="AN101" i="15"/>
  <c r="AN21" i="15"/>
  <c r="AN20" i="15"/>
  <c r="AN25" i="15"/>
  <c r="AN74" i="15"/>
  <c r="AN22" i="15"/>
  <c r="AN135" i="15"/>
  <c r="FQ8" i="3"/>
  <c r="FR8" i="3" s="1"/>
  <c r="Q27" i="21"/>
  <c r="Q27" i="19"/>
  <c r="AN134" i="15" l="1"/>
  <c r="AZ148" i="20"/>
  <c r="AN117" i="15"/>
  <c r="AZ129" i="20"/>
  <c r="AZ128" i="20"/>
  <c r="AN112" i="15"/>
  <c r="AZ124" i="20"/>
  <c r="AN17" i="15"/>
  <c r="AZ17" i="20"/>
  <c r="AN85" i="15"/>
  <c r="AZ95" i="20"/>
  <c r="AZ200" i="20"/>
  <c r="AZ107" i="20"/>
  <c r="AZ88" i="20"/>
  <c r="AN63" i="15"/>
  <c r="AZ73" i="20"/>
  <c r="AN59" i="15"/>
  <c r="AZ69" i="20"/>
  <c r="AN84" i="15"/>
  <c r="AZ94" i="20"/>
  <c r="AZ163" i="20"/>
  <c r="AZ164" i="20"/>
  <c r="AN142" i="15"/>
  <c r="AZ156" i="20"/>
  <c r="AZ155" i="20"/>
  <c r="AN140" i="15"/>
  <c r="AZ154" i="20"/>
  <c r="AZ10" i="20"/>
  <c r="AZ195" i="20"/>
  <c r="AZ78" i="20"/>
  <c r="AN102" i="15"/>
  <c r="AZ114" i="20"/>
  <c r="AN60" i="15"/>
  <c r="AZ70" i="20"/>
  <c r="AN146" i="15"/>
  <c r="AZ160" i="20"/>
  <c r="AZ72" i="20"/>
  <c r="AN122" i="15"/>
  <c r="AZ134" i="20"/>
  <c r="AN16" i="15"/>
  <c r="AZ16" i="20"/>
  <c r="AZ45" i="20"/>
  <c r="AN9" i="15"/>
  <c r="AZ9" i="20"/>
  <c r="AZ106" i="20"/>
  <c r="AZ125" i="20"/>
  <c r="AZ150" i="20"/>
  <c r="AZ104" i="20"/>
  <c r="AZ47" i="20"/>
  <c r="AZ99" i="20"/>
  <c r="AN42" i="15"/>
  <c r="AZ46" i="20"/>
  <c r="AN19" i="15"/>
  <c r="AZ19" i="20"/>
  <c r="AZ44" i="20"/>
  <c r="AZ199" i="20"/>
  <c r="AN58" i="15"/>
  <c r="AZ68" i="20"/>
  <c r="AN144" i="15"/>
  <c r="AZ158" i="20"/>
  <c r="AN54" i="15"/>
  <c r="AZ64" i="20"/>
  <c r="AZ98" i="20"/>
  <c r="AN71" i="15"/>
  <c r="AZ81" i="20"/>
  <c r="AN81" i="15"/>
  <c r="AZ91" i="20"/>
  <c r="AZ105" i="20"/>
  <c r="AZ142" i="20"/>
  <c r="AZ197" i="20"/>
  <c r="AN82" i="15"/>
  <c r="AZ92" i="20"/>
  <c r="AN75" i="15"/>
  <c r="AZ85" i="20"/>
  <c r="AN152" i="15"/>
  <c r="AZ166" i="20"/>
  <c r="AN111" i="15"/>
  <c r="AZ123" i="20"/>
  <c r="AN98" i="15"/>
  <c r="AZ108" i="20"/>
  <c r="AZ115" i="20"/>
  <c r="AZ165" i="20"/>
  <c r="AN83" i="15"/>
  <c r="AZ93" i="20"/>
  <c r="AN72" i="15"/>
  <c r="AZ82" i="20"/>
  <c r="AZ21" i="20"/>
  <c r="AN168" i="15"/>
  <c r="AZ198" i="20"/>
  <c r="AN15" i="15"/>
  <c r="AZ15" i="20"/>
  <c r="AZ102" i="20"/>
  <c r="AN70" i="15"/>
  <c r="AZ80" i="20"/>
  <c r="AZ135" i="20"/>
  <c r="AN80" i="15"/>
  <c r="AZ90" i="20"/>
  <c r="AZ126" i="20"/>
  <c r="AN129" i="15"/>
  <c r="AZ141" i="20"/>
  <c r="AZ89" i="20"/>
  <c r="AN64" i="15"/>
  <c r="AZ74" i="20"/>
  <c r="AZ67" i="20"/>
  <c r="AN137" i="15"/>
  <c r="AZ151" i="20"/>
  <c r="AZ77" i="20"/>
  <c r="AZ138" i="20"/>
  <c r="AZ18" i="20"/>
  <c r="AN124" i="15"/>
  <c r="AZ136" i="20"/>
  <c r="AN121" i="15"/>
  <c r="AZ133" i="20"/>
  <c r="AN55" i="15"/>
  <c r="AZ65" i="20"/>
  <c r="AZ139" i="20"/>
  <c r="AZ119" i="20"/>
  <c r="AZ13" i="20"/>
  <c r="AN110" i="15"/>
  <c r="AZ122" i="20"/>
  <c r="AZ193" i="20"/>
  <c r="AN90" i="15"/>
  <c r="AZ100" i="20"/>
  <c r="AN76" i="15"/>
  <c r="AZ86" i="20"/>
  <c r="AZ71" i="20"/>
  <c r="AZ152" i="20"/>
  <c r="AN73" i="15"/>
  <c r="AZ83" i="20"/>
  <c r="AZ101" i="20"/>
  <c r="AZ118" i="20"/>
  <c r="AZ196" i="20"/>
  <c r="AZ140" i="20"/>
  <c r="AN147" i="15"/>
  <c r="AZ161" i="20"/>
  <c r="AN87" i="15"/>
  <c r="AZ97" i="20"/>
  <c r="AZ137" i="20"/>
  <c r="AN105" i="15"/>
  <c r="AZ117" i="20"/>
  <c r="AN11" i="15"/>
  <c r="AZ11" i="20"/>
  <c r="AN108" i="15"/>
  <c r="AZ120" i="20"/>
  <c r="AN120" i="15"/>
  <c r="AZ132" i="20"/>
  <c r="AN14" i="15"/>
  <c r="AZ14" i="20"/>
  <c r="AZ84" i="20"/>
  <c r="AZ121" i="20"/>
  <c r="AZ157" i="20"/>
  <c r="AN65" i="15"/>
  <c r="AZ75" i="20"/>
  <c r="AN77" i="15"/>
  <c r="AZ87" i="20"/>
  <c r="AZ131" i="20"/>
  <c r="AN66" i="15"/>
  <c r="AZ76" i="20"/>
  <c r="AZ96" i="20"/>
  <c r="AZ194" i="20"/>
  <c r="AZ66" i="20"/>
  <c r="AN139" i="15"/>
  <c r="AZ153" i="20"/>
  <c r="AN148" i="15"/>
  <c r="AZ162" i="20"/>
  <c r="AZ127" i="20"/>
  <c r="AZ79" i="20"/>
  <c r="AZ208" i="20"/>
  <c r="AZ206" i="20"/>
  <c r="AZ12" i="20"/>
  <c r="AN93" i="15"/>
  <c r="AZ103" i="20"/>
  <c r="AN104" i="15"/>
  <c r="AZ116" i="20"/>
  <c r="AN118" i="15"/>
  <c r="AZ130" i="20"/>
  <c r="AZ159" i="20"/>
  <c r="AN51" i="15"/>
  <c r="AZ61" i="20"/>
  <c r="AZ62" i="20"/>
  <c r="AZ63" i="20"/>
  <c r="AZ60" i="20"/>
  <c r="AN88" i="15"/>
  <c r="AN92" i="15"/>
  <c r="AN130" i="15"/>
  <c r="AN95" i="15"/>
  <c r="AN89" i="15"/>
  <c r="AN40" i="15"/>
  <c r="AN162" i="15"/>
  <c r="AN52" i="15"/>
  <c r="AN123" i="15"/>
  <c r="AN18" i="15"/>
  <c r="AN57" i="15"/>
  <c r="AN61" i="15"/>
  <c r="AN94" i="15"/>
  <c r="AN136" i="15"/>
  <c r="AN78" i="15"/>
  <c r="AN79" i="15"/>
  <c r="AZ43" i="20"/>
  <c r="AN97" i="15"/>
  <c r="AN126" i="15"/>
  <c r="AN68" i="15"/>
  <c r="AN149" i="15"/>
  <c r="AN165" i="15"/>
  <c r="AN13" i="15"/>
  <c r="AZ59" i="20"/>
  <c r="AN164" i="15"/>
  <c r="AN163" i="15"/>
  <c r="AN151" i="15"/>
  <c r="AN150" i="15"/>
  <c r="AN143" i="15"/>
  <c r="AN10" i="15"/>
  <c r="AZ147" i="20"/>
  <c r="AN141" i="15"/>
  <c r="AN106" i="15"/>
  <c r="AN114" i="15"/>
  <c r="AN170" i="15"/>
  <c r="AN116" i="15"/>
  <c r="AN169" i="15"/>
  <c r="AN62" i="15"/>
  <c r="AN138" i="15"/>
  <c r="BG8" i="16"/>
  <c r="AN8" i="15" s="1"/>
  <c r="BL8" i="24"/>
  <c r="AN109" i="15"/>
  <c r="AN103" i="15"/>
  <c r="AN67" i="15"/>
  <c r="AN12" i="15"/>
  <c r="AN41" i="15"/>
  <c r="AN56" i="15"/>
  <c r="AN174" i="15"/>
  <c r="AN145" i="15"/>
  <c r="AN128" i="15"/>
  <c r="AN125" i="15"/>
  <c r="AN50" i="15"/>
  <c r="AN167" i="15"/>
  <c r="AN119" i="15"/>
  <c r="AN113" i="15"/>
  <c r="AN43" i="15"/>
  <c r="AN69" i="15"/>
  <c r="AN53" i="15"/>
  <c r="AN176" i="15"/>
  <c r="AN96" i="15"/>
  <c r="AN175" i="15"/>
  <c r="AN127" i="15"/>
  <c r="AN91" i="15"/>
  <c r="AN107" i="15"/>
  <c r="AN173" i="15"/>
  <c r="Q30" i="13"/>
  <c r="Q30" i="25" s="1"/>
  <c r="K30" i="13"/>
  <c r="K30" i="25" s="1"/>
  <c r="F30" i="13"/>
  <c r="F30" i="25" s="1"/>
  <c r="C30" i="13"/>
  <c r="C30" i="25" s="1"/>
  <c r="AZ8" i="20" l="1"/>
  <c r="BI8" i="27" s="1"/>
  <c r="B219" i="22"/>
  <c r="B218" i="22"/>
  <c r="U228" i="20"/>
  <c r="C228" i="20"/>
  <c r="B226" i="20"/>
  <c r="B225" i="20"/>
  <c r="A181" i="15"/>
  <c r="A180" i="15"/>
  <c r="D211" i="22"/>
  <c r="E211" i="22"/>
  <c r="F211" i="22"/>
  <c r="G206" i="22"/>
  <c r="P206" i="22"/>
  <c r="Q206" i="22"/>
  <c r="R206" i="22"/>
  <c r="G207" i="22"/>
  <c r="P207" i="22"/>
  <c r="Q207" i="22"/>
  <c r="R207" i="22"/>
  <c r="G208" i="22"/>
  <c r="P208" i="22"/>
  <c r="Q208" i="22"/>
  <c r="R208" i="22"/>
  <c r="R205" i="22"/>
  <c r="Q205" i="22"/>
  <c r="P205" i="22"/>
  <c r="G205" i="22"/>
  <c r="D203" i="22"/>
  <c r="E203" i="22"/>
  <c r="F203" i="22"/>
  <c r="G193" i="22"/>
  <c r="P193" i="22"/>
  <c r="Q193" i="22"/>
  <c r="R193" i="22"/>
  <c r="G194" i="22"/>
  <c r="P194" i="22"/>
  <c r="Q194" i="22"/>
  <c r="R194" i="22"/>
  <c r="G195" i="22"/>
  <c r="P195" i="22"/>
  <c r="Q195" i="22"/>
  <c r="R195" i="22"/>
  <c r="G196" i="22"/>
  <c r="P196" i="22"/>
  <c r="Q196" i="22"/>
  <c r="R196" i="22"/>
  <c r="G197" i="22"/>
  <c r="P197" i="22"/>
  <c r="Q197" i="22"/>
  <c r="R197" i="22"/>
  <c r="G198" i="22"/>
  <c r="P198" i="22"/>
  <c r="Q198" i="22"/>
  <c r="R198" i="22"/>
  <c r="G199" i="22"/>
  <c r="P199" i="22"/>
  <c r="Q199" i="22"/>
  <c r="R199" i="22"/>
  <c r="G200" i="22"/>
  <c r="P200" i="22"/>
  <c r="Q200" i="22"/>
  <c r="R200" i="22"/>
  <c r="R192" i="22"/>
  <c r="Q192" i="22"/>
  <c r="P192" i="22"/>
  <c r="G192" i="22"/>
  <c r="F170" i="22"/>
  <c r="F173" i="22" s="1"/>
  <c r="F171" i="22"/>
  <c r="F174" i="22" s="1"/>
  <c r="E171" i="22"/>
  <c r="E174" i="22" s="1"/>
  <c r="D171" i="22"/>
  <c r="D174" i="22" s="1"/>
  <c r="E170" i="22"/>
  <c r="E173" i="22" s="1"/>
  <c r="D170" i="22"/>
  <c r="D173" i="22" s="1"/>
  <c r="D169" i="22"/>
  <c r="E169" i="22"/>
  <c r="F169" i="22"/>
  <c r="G148" i="22"/>
  <c r="P148" i="22"/>
  <c r="Q148" i="22"/>
  <c r="R148" i="22"/>
  <c r="G149" i="22"/>
  <c r="P149" i="22"/>
  <c r="Q149" i="22"/>
  <c r="R149" i="22"/>
  <c r="G150" i="22"/>
  <c r="P150" i="22"/>
  <c r="Q150" i="22"/>
  <c r="R150" i="22"/>
  <c r="G151" i="22"/>
  <c r="P151" i="22"/>
  <c r="Q151" i="22"/>
  <c r="R151" i="22"/>
  <c r="G152" i="22"/>
  <c r="P152" i="22"/>
  <c r="Q152" i="22"/>
  <c r="R152" i="22"/>
  <c r="G153" i="22"/>
  <c r="P153" i="22"/>
  <c r="Q153" i="22"/>
  <c r="R153" i="22"/>
  <c r="G154" i="22"/>
  <c r="P154" i="22"/>
  <c r="Q154" i="22"/>
  <c r="R154" i="22"/>
  <c r="G155" i="22"/>
  <c r="P155" i="22"/>
  <c r="Q155" i="22"/>
  <c r="R155" i="22"/>
  <c r="G156" i="22"/>
  <c r="P156" i="22"/>
  <c r="Q156" i="22"/>
  <c r="R156" i="22"/>
  <c r="G157" i="22"/>
  <c r="P157" i="22"/>
  <c r="Q157" i="22"/>
  <c r="R157" i="22"/>
  <c r="G158" i="22"/>
  <c r="P158" i="22"/>
  <c r="Q158" i="22"/>
  <c r="R158" i="22"/>
  <c r="G159" i="22"/>
  <c r="P159" i="22"/>
  <c r="Q159" i="22"/>
  <c r="R159" i="22"/>
  <c r="G160" i="22"/>
  <c r="P160" i="22"/>
  <c r="Q160" i="22"/>
  <c r="R160" i="22"/>
  <c r="G161" i="22"/>
  <c r="P161" i="22"/>
  <c r="Q161" i="22"/>
  <c r="R161" i="22"/>
  <c r="G162" i="22"/>
  <c r="P162" i="22"/>
  <c r="Q162" i="22"/>
  <c r="R162" i="22"/>
  <c r="G163" i="22"/>
  <c r="P163" i="22"/>
  <c r="Q163" i="22"/>
  <c r="R163" i="22"/>
  <c r="G164" i="22"/>
  <c r="P164" i="22"/>
  <c r="Q164" i="22"/>
  <c r="R164" i="22"/>
  <c r="G165" i="22"/>
  <c r="P165" i="22"/>
  <c r="Q165" i="22"/>
  <c r="R165" i="22"/>
  <c r="G166" i="22"/>
  <c r="P166" i="22"/>
  <c r="Q166" i="22"/>
  <c r="R166" i="22"/>
  <c r="R147" i="22"/>
  <c r="Q147" i="22"/>
  <c r="P147" i="22"/>
  <c r="G147" i="22"/>
  <c r="D145" i="22"/>
  <c r="E145" i="22"/>
  <c r="F145" i="22"/>
  <c r="G114" i="22"/>
  <c r="P114" i="22"/>
  <c r="Q114" i="22"/>
  <c r="R114" i="22"/>
  <c r="G115" i="22"/>
  <c r="P115" i="22"/>
  <c r="Q115" i="22"/>
  <c r="R115" i="22"/>
  <c r="G116" i="22"/>
  <c r="P116" i="22"/>
  <c r="Q116" i="22"/>
  <c r="R116" i="22"/>
  <c r="G117" i="22"/>
  <c r="P117" i="22"/>
  <c r="Q117" i="22"/>
  <c r="R117" i="22"/>
  <c r="G118" i="22"/>
  <c r="P118" i="22"/>
  <c r="Q118" i="22"/>
  <c r="R118" i="22"/>
  <c r="G119" i="22"/>
  <c r="P119" i="22"/>
  <c r="Q119" i="22"/>
  <c r="R119" i="22"/>
  <c r="G120" i="22"/>
  <c r="P120" i="22"/>
  <c r="Q120" i="22"/>
  <c r="R120" i="22"/>
  <c r="G121" i="22"/>
  <c r="P121" i="22"/>
  <c r="Q121" i="22"/>
  <c r="R121" i="22"/>
  <c r="G122" i="22"/>
  <c r="P122" i="22"/>
  <c r="Q122" i="22"/>
  <c r="R122" i="22"/>
  <c r="G123" i="22"/>
  <c r="P123" i="22"/>
  <c r="Q123" i="22"/>
  <c r="R123" i="22"/>
  <c r="G124" i="22"/>
  <c r="P124" i="22"/>
  <c r="Q124" i="22"/>
  <c r="R124" i="22"/>
  <c r="G125" i="22"/>
  <c r="P125" i="22"/>
  <c r="Q125" i="22"/>
  <c r="R125" i="22"/>
  <c r="G126" i="22"/>
  <c r="P126" i="22"/>
  <c r="Q126" i="22"/>
  <c r="R126" i="22"/>
  <c r="G127" i="22"/>
  <c r="P127" i="22"/>
  <c r="Q127" i="22"/>
  <c r="R127" i="22"/>
  <c r="G128" i="22"/>
  <c r="P128" i="22"/>
  <c r="Q128" i="22"/>
  <c r="R128" i="22"/>
  <c r="G129" i="22"/>
  <c r="P129" i="22"/>
  <c r="Q129" i="22"/>
  <c r="R129" i="22"/>
  <c r="G130" i="22"/>
  <c r="P130" i="22"/>
  <c r="Q130" i="22"/>
  <c r="R130" i="22"/>
  <c r="G131" i="22"/>
  <c r="P131" i="22"/>
  <c r="Q131" i="22"/>
  <c r="R131" i="22"/>
  <c r="G132" i="22"/>
  <c r="P132" i="22"/>
  <c r="Q132" i="22"/>
  <c r="R132" i="22"/>
  <c r="G133" i="22"/>
  <c r="P133" i="22"/>
  <c r="Q133" i="22"/>
  <c r="R133" i="22"/>
  <c r="G134" i="22"/>
  <c r="P134" i="22"/>
  <c r="Q134" i="22"/>
  <c r="R134" i="22"/>
  <c r="G135" i="22"/>
  <c r="P135" i="22"/>
  <c r="Q135" i="22"/>
  <c r="R135" i="22"/>
  <c r="G136" i="22"/>
  <c r="P136" i="22"/>
  <c r="Q136" i="22"/>
  <c r="R136" i="22"/>
  <c r="G137" i="22"/>
  <c r="P137" i="22"/>
  <c r="Q137" i="22"/>
  <c r="R137" i="22"/>
  <c r="G138" i="22"/>
  <c r="P138" i="22"/>
  <c r="Q138" i="22"/>
  <c r="R138" i="22"/>
  <c r="G139" i="22"/>
  <c r="P139" i="22"/>
  <c r="Q139" i="22"/>
  <c r="R139" i="22"/>
  <c r="G140" i="22"/>
  <c r="P140" i="22"/>
  <c r="Q140" i="22"/>
  <c r="R140" i="22"/>
  <c r="G141" i="22"/>
  <c r="P141" i="22"/>
  <c r="Q141" i="22"/>
  <c r="R141" i="22"/>
  <c r="G142" i="22"/>
  <c r="P142" i="22"/>
  <c r="Q142" i="22"/>
  <c r="R142" i="22"/>
  <c r="R113" i="22"/>
  <c r="Q113" i="22"/>
  <c r="P113" i="22"/>
  <c r="G113" i="22"/>
  <c r="E111" i="22"/>
  <c r="F111" i="22"/>
  <c r="D111" i="22"/>
  <c r="G60" i="22"/>
  <c r="P60" i="22"/>
  <c r="Q60" i="22"/>
  <c r="R60" i="22"/>
  <c r="G61" i="22"/>
  <c r="P61" i="22"/>
  <c r="Q61" i="22"/>
  <c r="R61" i="22"/>
  <c r="G62" i="22"/>
  <c r="P62" i="22"/>
  <c r="Q62" i="22"/>
  <c r="R62" i="22"/>
  <c r="G63" i="22"/>
  <c r="P63" i="22"/>
  <c r="Q63" i="22"/>
  <c r="R63" i="22"/>
  <c r="G64" i="22"/>
  <c r="P64" i="22"/>
  <c r="Q64" i="22"/>
  <c r="R64" i="22"/>
  <c r="G65" i="22"/>
  <c r="P65" i="22"/>
  <c r="Q65" i="22"/>
  <c r="R65" i="22"/>
  <c r="G66" i="22"/>
  <c r="P66" i="22"/>
  <c r="Q66" i="22"/>
  <c r="R66" i="22"/>
  <c r="G67" i="22"/>
  <c r="P67" i="22"/>
  <c r="Q67" i="22"/>
  <c r="R67" i="22"/>
  <c r="G68" i="22"/>
  <c r="P68" i="22"/>
  <c r="Q68" i="22"/>
  <c r="R68" i="22"/>
  <c r="G69" i="22"/>
  <c r="P69" i="22"/>
  <c r="Q69" i="22"/>
  <c r="R69" i="22"/>
  <c r="G70" i="22"/>
  <c r="P70" i="22"/>
  <c r="Q70" i="22"/>
  <c r="R70" i="22"/>
  <c r="G71" i="22"/>
  <c r="P71" i="22"/>
  <c r="Q71" i="22"/>
  <c r="R71" i="22"/>
  <c r="G72" i="22"/>
  <c r="P72" i="22"/>
  <c r="Q72" i="22"/>
  <c r="R72" i="22"/>
  <c r="G73" i="22"/>
  <c r="P73" i="22"/>
  <c r="Q73" i="22"/>
  <c r="R73" i="22"/>
  <c r="G74" i="22"/>
  <c r="P74" i="22"/>
  <c r="Q74" i="22"/>
  <c r="R74" i="22"/>
  <c r="G75" i="22"/>
  <c r="P75" i="22"/>
  <c r="Q75" i="22"/>
  <c r="R75" i="22"/>
  <c r="G76" i="22"/>
  <c r="P76" i="22"/>
  <c r="Q76" i="22"/>
  <c r="R76" i="22"/>
  <c r="G77" i="22"/>
  <c r="P77" i="22"/>
  <c r="Q77" i="22"/>
  <c r="R77" i="22"/>
  <c r="G78" i="22"/>
  <c r="P78" i="22"/>
  <c r="Q78" i="22"/>
  <c r="R78" i="22"/>
  <c r="G79" i="22"/>
  <c r="P79" i="22"/>
  <c r="Q79" i="22"/>
  <c r="R79" i="22"/>
  <c r="G80" i="22"/>
  <c r="P80" i="22"/>
  <c r="Q80" i="22"/>
  <c r="R80" i="22"/>
  <c r="G81" i="22"/>
  <c r="P81" i="22"/>
  <c r="Q81" i="22"/>
  <c r="R81" i="22"/>
  <c r="G82" i="22"/>
  <c r="P82" i="22"/>
  <c r="Q82" i="22"/>
  <c r="R82" i="22"/>
  <c r="G83" i="22"/>
  <c r="P83" i="22"/>
  <c r="Q83" i="22"/>
  <c r="R83" i="22"/>
  <c r="G84" i="22"/>
  <c r="P84" i="22"/>
  <c r="Q84" i="22"/>
  <c r="R84" i="22"/>
  <c r="G85" i="22"/>
  <c r="P85" i="22"/>
  <c r="Q85" i="22"/>
  <c r="R85" i="22"/>
  <c r="G86" i="22"/>
  <c r="P86" i="22"/>
  <c r="Q86" i="22"/>
  <c r="R86" i="22"/>
  <c r="G87" i="22"/>
  <c r="P87" i="22"/>
  <c r="Q87" i="22"/>
  <c r="R87" i="22"/>
  <c r="G88" i="22"/>
  <c r="P88" i="22"/>
  <c r="Q88" i="22"/>
  <c r="R88" i="22"/>
  <c r="G89" i="22"/>
  <c r="P89" i="22"/>
  <c r="Q89" i="22"/>
  <c r="R89" i="22"/>
  <c r="G90" i="22"/>
  <c r="P90" i="22"/>
  <c r="Q90" i="22"/>
  <c r="R90" i="22"/>
  <c r="G91" i="22"/>
  <c r="P91" i="22"/>
  <c r="Q91" i="22"/>
  <c r="R91" i="22"/>
  <c r="G92" i="22"/>
  <c r="P92" i="22"/>
  <c r="Q92" i="22"/>
  <c r="R92" i="22"/>
  <c r="G93" i="22"/>
  <c r="P93" i="22"/>
  <c r="Q93" i="22"/>
  <c r="R93" i="22"/>
  <c r="G94" i="22"/>
  <c r="P94" i="22"/>
  <c r="Q94" i="22"/>
  <c r="R94" i="22"/>
  <c r="G95" i="22"/>
  <c r="P95" i="22"/>
  <c r="Q95" i="22"/>
  <c r="R95" i="22"/>
  <c r="G96" i="22"/>
  <c r="P96" i="22"/>
  <c r="Q96" i="22"/>
  <c r="R96" i="22"/>
  <c r="G97" i="22"/>
  <c r="P97" i="22"/>
  <c r="Q97" i="22"/>
  <c r="R97" i="22"/>
  <c r="G98" i="22"/>
  <c r="P98" i="22"/>
  <c r="Q98" i="22"/>
  <c r="R98" i="22"/>
  <c r="G99" i="22"/>
  <c r="P99" i="22"/>
  <c r="Q99" i="22"/>
  <c r="R99" i="22"/>
  <c r="G100" i="22"/>
  <c r="P100" i="22"/>
  <c r="Q100" i="22"/>
  <c r="R100" i="22"/>
  <c r="G101" i="22"/>
  <c r="P101" i="22"/>
  <c r="Q101" i="22"/>
  <c r="R101" i="22"/>
  <c r="G102" i="22"/>
  <c r="P102" i="22"/>
  <c r="Q102" i="22"/>
  <c r="R102" i="22"/>
  <c r="G103" i="22"/>
  <c r="P103" i="22"/>
  <c r="Q103" i="22"/>
  <c r="R103" i="22"/>
  <c r="G104" i="22"/>
  <c r="P104" i="22"/>
  <c r="Q104" i="22"/>
  <c r="R104" i="22"/>
  <c r="G105" i="22"/>
  <c r="P105" i="22"/>
  <c r="Q105" i="22"/>
  <c r="R105" i="22"/>
  <c r="G106" i="22"/>
  <c r="P106" i="22"/>
  <c r="Q106" i="22"/>
  <c r="R106" i="22"/>
  <c r="G107" i="22"/>
  <c r="P107" i="22"/>
  <c r="Q107" i="22"/>
  <c r="R107" i="22"/>
  <c r="G108" i="22"/>
  <c r="P108" i="22"/>
  <c r="Q108" i="22"/>
  <c r="R108" i="22"/>
  <c r="R59" i="22"/>
  <c r="Q59" i="22"/>
  <c r="P59" i="22"/>
  <c r="G59" i="22"/>
  <c r="E50" i="22"/>
  <c r="E184" i="22" s="1"/>
  <c r="F50" i="22"/>
  <c r="F184" i="22" s="1"/>
  <c r="E51" i="22"/>
  <c r="E54" i="22" s="1"/>
  <c r="F51" i="22"/>
  <c r="F54" i="22" s="1"/>
  <c r="E52" i="22"/>
  <c r="E55" i="22" s="1"/>
  <c r="F52" i="22"/>
  <c r="F55" i="22" s="1"/>
  <c r="D50" i="22"/>
  <c r="D52" i="22"/>
  <c r="D55" i="22" s="1"/>
  <c r="D51" i="22"/>
  <c r="D54" i="22" s="1"/>
  <c r="G44" i="22"/>
  <c r="P44" i="22"/>
  <c r="Q44" i="22"/>
  <c r="R44" i="22"/>
  <c r="G45" i="22"/>
  <c r="P45" i="22"/>
  <c r="Q45" i="22"/>
  <c r="R45" i="22"/>
  <c r="G46" i="22"/>
  <c r="P46" i="22"/>
  <c r="Q46" i="22"/>
  <c r="R46" i="22"/>
  <c r="G47" i="22"/>
  <c r="P47" i="22"/>
  <c r="Q47" i="22"/>
  <c r="R47" i="22"/>
  <c r="R43" i="22"/>
  <c r="Q43" i="22"/>
  <c r="P43" i="22"/>
  <c r="G43" i="22"/>
  <c r="E41" i="22"/>
  <c r="F41" i="22"/>
  <c r="D41" i="22"/>
  <c r="G28" i="22"/>
  <c r="G29" i="22"/>
  <c r="G30" i="22"/>
  <c r="R27" i="22"/>
  <c r="Q27" i="22"/>
  <c r="P27" i="22"/>
  <c r="G27" i="22"/>
  <c r="E181" i="22" l="1"/>
  <c r="E187" i="22" s="1"/>
  <c r="D184" i="22"/>
  <c r="D181" i="22"/>
  <c r="F53" i="22"/>
  <c r="F181" i="22"/>
  <c r="F187" i="22" s="1"/>
  <c r="O147" i="22"/>
  <c r="O59" i="22"/>
  <c r="O109" i="22" s="1"/>
  <c r="F214" i="22"/>
  <c r="D214" i="22"/>
  <c r="F212" i="22"/>
  <c r="O43" i="22"/>
  <c r="O192" i="22"/>
  <c r="O201" i="22" s="1"/>
  <c r="E214" i="22"/>
  <c r="O205" i="22"/>
  <c r="O113" i="22"/>
  <c r="O27" i="22"/>
  <c r="E53" i="22"/>
  <c r="E212" i="22"/>
  <c r="AB202" i="22"/>
  <c r="D212" i="22"/>
  <c r="D53" i="22"/>
  <c r="G201" i="22"/>
  <c r="AA210" i="22"/>
  <c r="W209" i="22"/>
  <c r="AH210" i="22"/>
  <c r="V209" i="22"/>
  <c r="Q210" i="22"/>
  <c r="U209" i="22"/>
  <c r="O206" i="22"/>
  <c r="AD210" i="22"/>
  <c r="V210" i="22"/>
  <c r="AH209" i="22"/>
  <c r="Z209" i="22"/>
  <c r="R209" i="22"/>
  <c r="AE209" i="22"/>
  <c r="Z210" i="22"/>
  <c r="AD209" i="22"/>
  <c r="AG210" i="22"/>
  <c r="AF210" i="22"/>
  <c r="P210" i="22"/>
  <c r="T209" i="22"/>
  <c r="G210" i="22"/>
  <c r="AC210" i="22"/>
  <c r="U210" i="22"/>
  <c r="AG209" i="22"/>
  <c r="Y209" i="22"/>
  <c r="Q209" i="22"/>
  <c r="AI210" i="22"/>
  <c r="R210" i="22"/>
  <c r="Y210" i="22"/>
  <c r="AC209" i="22"/>
  <c r="X210" i="22"/>
  <c r="AB209" i="22"/>
  <c r="AE210" i="22"/>
  <c r="W210" i="22"/>
  <c r="AI209" i="22"/>
  <c r="AA209" i="22"/>
  <c r="G209" i="22"/>
  <c r="AB210" i="22"/>
  <c r="T210" i="22"/>
  <c r="AF209" i="22"/>
  <c r="X209" i="22"/>
  <c r="P209" i="22"/>
  <c r="P201" i="22"/>
  <c r="AI202" i="22"/>
  <c r="R202" i="22"/>
  <c r="V201" i="22"/>
  <c r="AG202" i="22"/>
  <c r="AF202" i="22"/>
  <c r="O196" i="22"/>
  <c r="AE202" i="22"/>
  <c r="W202" i="22"/>
  <c r="AI201" i="22"/>
  <c r="AA201" i="22"/>
  <c r="O207" i="22"/>
  <c r="T202" i="22"/>
  <c r="X201" i="22"/>
  <c r="O199" i="22"/>
  <c r="W201" i="22"/>
  <c r="Z202" i="22"/>
  <c r="AD201" i="22"/>
  <c r="Y202" i="22"/>
  <c r="AC201" i="22"/>
  <c r="P202" i="22"/>
  <c r="T201" i="22"/>
  <c r="O193" i="22"/>
  <c r="O202" i="22" s="1"/>
  <c r="AD202" i="22"/>
  <c r="V202" i="22"/>
  <c r="AH201" i="22"/>
  <c r="Z201" i="22"/>
  <c r="R201" i="22"/>
  <c r="AF201" i="22"/>
  <c r="AA202" i="22"/>
  <c r="AE201" i="22"/>
  <c r="AH202" i="22"/>
  <c r="Q202" i="22"/>
  <c r="U201" i="22"/>
  <c r="O208" i="22"/>
  <c r="X202" i="22"/>
  <c r="AB201" i="22"/>
  <c r="G202" i="22"/>
  <c r="AC202" i="22"/>
  <c r="U202" i="22"/>
  <c r="AG201" i="22"/>
  <c r="Y201" i="22"/>
  <c r="Q201" i="22"/>
  <c r="AH168" i="22"/>
  <c r="O194" i="22"/>
  <c r="O197" i="22"/>
  <c r="O200" i="22"/>
  <c r="O195" i="22"/>
  <c r="O198" i="22"/>
  <c r="AI168" i="22"/>
  <c r="AD144" i="22"/>
  <c r="O156" i="22"/>
  <c r="R168" i="22"/>
  <c r="AD167" i="22"/>
  <c r="N49" i="22"/>
  <c r="AG168" i="22"/>
  <c r="M49" i="22"/>
  <c r="P168" i="22"/>
  <c r="T167" i="22"/>
  <c r="AE168" i="22"/>
  <c r="AI167" i="22"/>
  <c r="AD168" i="22"/>
  <c r="V168" i="22"/>
  <c r="AH167" i="22"/>
  <c r="Z167" i="22"/>
  <c r="R167" i="22"/>
  <c r="AE167" i="22"/>
  <c r="Z168" i="22"/>
  <c r="V167" i="22"/>
  <c r="Y168" i="22"/>
  <c r="AC167" i="22"/>
  <c r="O138" i="22"/>
  <c r="O159" i="22"/>
  <c r="AF168" i="22"/>
  <c r="I48" i="22"/>
  <c r="O151" i="22"/>
  <c r="W168" i="22"/>
  <c r="AA167" i="22"/>
  <c r="G168" i="22"/>
  <c r="AC168" i="22"/>
  <c r="U168" i="22"/>
  <c r="AG167" i="22"/>
  <c r="Y167" i="22"/>
  <c r="Q167" i="22"/>
  <c r="AA168" i="22"/>
  <c r="W167" i="22"/>
  <c r="P143" i="22"/>
  <c r="Q168" i="22"/>
  <c r="U167" i="22"/>
  <c r="O163" i="22"/>
  <c r="X168" i="22"/>
  <c r="AB167" i="22"/>
  <c r="G167" i="22"/>
  <c r="AB168" i="22"/>
  <c r="T168" i="22"/>
  <c r="AF167" i="22"/>
  <c r="X167" i="22"/>
  <c r="P167" i="22"/>
  <c r="R143" i="22"/>
  <c r="AC144" i="22"/>
  <c r="AG143" i="22"/>
  <c r="O149" i="22"/>
  <c r="AG110" i="22"/>
  <c r="O125" i="22"/>
  <c r="AB144" i="22"/>
  <c r="AF143" i="22"/>
  <c r="O162" i="22"/>
  <c r="U109" i="22"/>
  <c r="O133" i="22"/>
  <c r="AI144" i="22"/>
  <c r="AA144" i="22"/>
  <c r="AE143" i="22"/>
  <c r="W143" i="22"/>
  <c r="O165" i="22"/>
  <c r="O155" i="22"/>
  <c r="O148" i="22"/>
  <c r="J48" i="22"/>
  <c r="O92" i="22"/>
  <c r="AB109" i="22"/>
  <c r="AH144" i="22"/>
  <c r="Z144" i="22"/>
  <c r="R144" i="22"/>
  <c r="AD143" i="22"/>
  <c r="V143" i="22"/>
  <c r="O161" i="22"/>
  <c r="O158" i="22"/>
  <c r="V144" i="22"/>
  <c r="Z143" i="22"/>
  <c r="AH110" i="22"/>
  <c r="G143" i="22"/>
  <c r="U144" i="22"/>
  <c r="Y143" i="22"/>
  <c r="O152" i="22"/>
  <c r="O141" i="22"/>
  <c r="T144" i="22"/>
  <c r="X143" i="22"/>
  <c r="O132" i="22"/>
  <c r="AG144" i="22"/>
  <c r="Q144" i="22"/>
  <c r="AC143" i="22"/>
  <c r="O164" i="22"/>
  <c r="AF144" i="22"/>
  <c r="X144" i="22"/>
  <c r="P144" i="22"/>
  <c r="AB143" i="22"/>
  <c r="T143" i="22"/>
  <c r="O160" i="22"/>
  <c r="O157" i="22"/>
  <c r="AH143" i="22"/>
  <c r="O115" i="22"/>
  <c r="Q143" i="22"/>
  <c r="O166" i="22"/>
  <c r="AI110" i="22"/>
  <c r="G144" i="22"/>
  <c r="O89" i="22"/>
  <c r="O128" i="22"/>
  <c r="O117" i="22"/>
  <c r="Y144" i="22"/>
  <c r="U143" i="22"/>
  <c r="O154" i="22"/>
  <c r="K48" i="22"/>
  <c r="O79" i="22"/>
  <c r="O135" i="22"/>
  <c r="AE144" i="22"/>
  <c r="W144" i="22"/>
  <c r="AI143" i="22"/>
  <c r="AA143" i="22"/>
  <c r="O153" i="22"/>
  <c r="O150" i="22"/>
  <c r="G110" i="22"/>
  <c r="Z110" i="22"/>
  <c r="AD109" i="22"/>
  <c r="O69" i="22"/>
  <c r="O127" i="22"/>
  <c r="O124" i="22"/>
  <c r="O87" i="22"/>
  <c r="AF110" i="22"/>
  <c r="O120" i="22"/>
  <c r="O72" i="22"/>
  <c r="O140" i="22"/>
  <c r="O123" i="22"/>
  <c r="AC49" i="22"/>
  <c r="Y48" i="22"/>
  <c r="O82" i="22"/>
  <c r="O63" i="22"/>
  <c r="AD110" i="22"/>
  <c r="V110" i="22"/>
  <c r="AH109" i="22"/>
  <c r="Z109" i="22"/>
  <c r="R109" i="22"/>
  <c r="O136" i="22"/>
  <c r="O119" i="22"/>
  <c r="O116" i="22"/>
  <c r="AA110" i="22"/>
  <c r="AE109" i="22"/>
  <c r="R110" i="22"/>
  <c r="V109" i="22"/>
  <c r="O134" i="22"/>
  <c r="O131" i="22"/>
  <c r="O114" i="22"/>
  <c r="AH48" i="22"/>
  <c r="G109" i="22"/>
  <c r="Q110" i="22"/>
  <c r="AG48" i="22"/>
  <c r="P110" i="22"/>
  <c r="T109" i="22"/>
  <c r="O130" i="22"/>
  <c r="Z48" i="22"/>
  <c r="W110" i="22"/>
  <c r="AA109" i="22"/>
  <c r="O126" i="22"/>
  <c r="V49" i="22"/>
  <c r="R48" i="22"/>
  <c r="O71" i="22"/>
  <c r="AC110" i="22"/>
  <c r="U110" i="22"/>
  <c r="AG109" i="22"/>
  <c r="Y109" i="22"/>
  <c r="Q109" i="22"/>
  <c r="O142" i="22"/>
  <c r="O139" i="22"/>
  <c r="O129" i="22"/>
  <c r="O122" i="22"/>
  <c r="W109" i="22"/>
  <c r="O121" i="22"/>
  <c r="O103" i="22"/>
  <c r="O99" i="22"/>
  <c r="O95" i="22"/>
  <c r="Y110" i="22"/>
  <c r="AC109" i="22"/>
  <c r="X110" i="22"/>
  <c r="O137" i="22"/>
  <c r="AD49" i="22"/>
  <c r="AE110" i="22"/>
  <c r="AI109" i="22"/>
  <c r="O44" i="22"/>
  <c r="U49" i="22"/>
  <c r="Q48" i="22"/>
  <c r="AB110" i="22"/>
  <c r="T110" i="22"/>
  <c r="AF109" i="22"/>
  <c r="X109" i="22"/>
  <c r="P109" i="22"/>
  <c r="O118" i="22"/>
  <c r="O144" i="22" s="1"/>
  <c r="T49" i="22"/>
  <c r="X48" i="22"/>
  <c r="O108" i="22"/>
  <c r="O98" i="22"/>
  <c r="AI49" i="22"/>
  <c r="AI183" i="22" s="1"/>
  <c r="K49" i="22"/>
  <c r="O48" i="22"/>
  <c r="O84" i="22"/>
  <c r="O78" i="22"/>
  <c r="O64" i="22"/>
  <c r="AH49" i="22"/>
  <c r="AH183" i="22" s="1"/>
  <c r="J49" i="22"/>
  <c r="V48" i="22"/>
  <c r="O97" i="22"/>
  <c r="O94" i="22"/>
  <c r="AG49" i="22"/>
  <c r="Y49" i="22"/>
  <c r="Q49" i="22"/>
  <c r="I49" i="22"/>
  <c r="AC48" i="22"/>
  <c r="U48" i="22"/>
  <c r="M48" i="22"/>
  <c r="O107" i="22"/>
  <c r="O100" i="22"/>
  <c r="O90" i="22"/>
  <c r="O80" i="22"/>
  <c r="O77" i="22"/>
  <c r="O67" i="22"/>
  <c r="O60" i="22"/>
  <c r="L49" i="22"/>
  <c r="H48" i="22"/>
  <c r="O81" i="22"/>
  <c r="O75" i="22"/>
  <c r="O68" i="22"/>
  <c r="AA49" i="22"/>
  <c r="AE48" i="22"/>
  <c r="O91" i="22"/>
  <c r="G48" i="22"/>
  <c r="Z49" i="22"/>
  <c r="Z183" i="22" s="1"/>
  <c r="AD48" i="22"/>
  <c r="AF49" i="22"/>
  <c r="X49" i="22"/>
  <c r="P49" i="22"/>
  <c r="H49" i="22"/>
  <c r="AB48" i="22"/>
  <c r="T48" i="22"/>
  <c r="L48" i="22"/>
  <c r="O96" i="22"/>
  <c r="O93" i="22"/>
  <c r="O83" i="22"/>
  <c r="O73" i="22"/>
  <c r="O70" i="22"/>
  <c r="O105" i="22"/>
  <c r="O102" i="22"/>
  <c r="O88" i="22"/>
  <c r="O85" i="22"/>
  <c r="O65" i="22"/>
  <c r="O62" i="22"/>
  <c r="AB49" i="22"/>
  <c r="AF48" i="22"/>
  <c r="P48" i="22"/>
  <c r="G49" i="22"/>
  <c r="S49" i="22"/>
  <c r="W48" i="22"/>
  <c r="O104" i="22"/>
  <c r="O101" i="22"/>
  <c r="O61" i="22"/>
  <c r="O47" i="22"/>
  <c r="R49" i="22"/>
  <c r="N48" i="22"/>
  <c r="O74" i="22"/>
  <c r="AE49" i="22"/>
  <c r="W49" i="22"/>
  <c r="W183" i="22" s="1"/>
  <c r="O49" i="22"/>
  <c r="AI48" i="22"/>
  <c r="AA48" i="22"/>
  <c r="S48" i="22"/>
  <c r="O106" i="22"/>
  <c r="O86" i="22"/>
  <c r="O76" i="22"/>
  <c r="O66" i="22"/>
  <c r="W40" i="22"/>
  <c r="AF39" i="22"/>
  <c r="Q40" i="22"/>
  <c r="X40" i="22"/>
  <c r="Y39" i="22"/>
  <c r="G40" i="22"/>
  <c r="O45" i="22"/>
  <c r="AE39" i="22"/>
  <c r="G39" i="22"/>
  <c r="AE40" i="22"/>
  <c r="Q39" i="22"/>
  <c r="I40" i="22"/>
  <c r="AF40" i="22"/>
  <c r="AG39" i="22"/>
  <c r="H40" i="22"/>
  <c r="W39" i="22"/>
  <c r="O40" i="22"/>
  <c r="AG40" i="22"/>
  <c r="O46" i="22"/>
  <c r="Y40" i="22"/>
  <c r="P39" i="22"/>
  <c r="X39" i="22"/>
  <c r="P40" i="22"/>
  <c r="Z39" i="22"/>
  <c r="AH39" i="22"/>
  <c r="J40" i="22"/>
  <c r="R40" i="22"/>
  <c r="Z40" i="22"/>
  <c r="AH40" i="22"/>
  <c r="AA39" i="22"/>
  <c r="AI39" i="22"/>
  <c r="K40" i="22"/>
  <c r="S40" i="22"/>
  <c r="AA40" i="22"/>
  <c r="AI40" i="22"/>
  <c r="T39" i="22"/>
  <c r="L40" i="22"/>
  <c r="AB40" i="22"/>
  <c r="U39" i="22"/>
  <c r="AC39" i="22"/>
  <c r="M40" i="22"/>
  <c r="U40" i="22"/>
  <c r="AC40" i="22"/>
  <c r="R39" i="22"/>
  <c r="AB39" i="22"/>
  <c r="T40" i="22"/>
  <c r="V39" i="22"/>
  <c r="AD39" i="22"/>
  <c r="N40" i="22"/>
  <c r="V40" i="22"/>
  <c r="V180" i="22" s="1"/>
  <c r="AD40" i="22"/>
  <c r="E25" i="22"/>
  <c r="E178" i="22" s="1"/>
  <c r="F25" i="22"/>
  <c r="D25" i="22"/>
  <c r="D178" i="22" s="1"/>
  <c r="A8" i="22"/>
  <c r="A1" i="22"/>
  <c r="G9" i="22"/>
  <c r="P9" i="22"/>
  <c r="Q9" i="22"/>
  <c r="R9" i="22"/>
  <c r="G10" i="22"/>
  <c r="P10" i="22"/>
  <c r="Q10" i="22"/>
  <c r="R10" i="22"/>
  <c r="G11" i="22"/>
  <c r="P11" i="22"/>
  <c r="Q11" i="22"/>
  <c r="R11" i="22"/>
  <c r="G12" i="22"/>
  <c r="P12" i="22"/>
  <c r="Q12" i="22"/>
  <c r="R12" i="22"/>
  <c r="G13" i="22"/>
  <c r="P13" i="22"/>
  <c r="Q13" i="22"/>
  <c r="R13" i="22"/>
  <c r="G14" i="22"/>
  <c r="P14" i="22"/>
  <c r="Q14" i="22"/>
  <c r="R14" i="22"/>
  <c r="G15" i="22"/>
  <c r="P15" i="22"/>
  <c r="Q15" i="22"/>
  <c r="R15" i="22"/>
  <c r="G16" i="22"/>
  <c r="P16" i="22"/>
  <c r="Q16" i="22"/>
  <c r="R16" i="22"/>
  <c r="G17" i="22"/>
  <c r="P17" i="22"/>
  <c r="Q17" i="22"/>
  <c r="R17" i="22"/>
  <c r="G18" i="22"/>
  <c r="P18" i="22"/>
  <c r="Q18" i="22"/>
  <c r="R18" i="22"/>
  <c r="G19" i="22"/>
  <c r="P19" i="22"/>
  <c r="Q19" i="22"/>
  <c r="R19" i="22"/>
  <c r="G20" i="22"/>
  <c r="P20" i="22"/>
  <c r="Q20" i="22"/>
  <c r="R20" i="22"/>
  <c r="G21" i="22"/>
  <c r="P21" i="22"/>
  <c r="Q21" i="22"/>
  <c r="R21" i="22"/>
  <c r="G22" i="22"/>
  <c r="P22" i="22"/>
  <c r="Q22" i="22"/>
  <c r="R22" i="22"/>
  <c r="G8" i="22"/>
  <c r="Q8" i="22"/>
  <c r="R8" i="22"/>
  <c r="P8" i="22"/>
  <c r="K223" i="22"/>
  <c r="C223" i="22"/>
  <c r="K222" i="22"/>
  <c r="C222" i="22"/>
  <c r="B216" i="22"/>
  <c r="B211" i="22"/>
  <c r="B204" i="22"/>
  <c r="B203" i="22"/>
  <c r="B191" i="22"/>
  <c r="B175" i="22"/>
  <c r="F172" i="22"/>
  <c r="F175" i="22" s="1"/>
  <c r="E172" i="22"/>
  <c r="E175" i="22" s="1"/>
  <c r="D172" i="22"/>
  <c r="D175" i="22" s="1"/>
  <c r="B172" i="22"/>
  <c r="B169" i="22"/>
  <c r="B145" i="22"/>
  <c r="B112" i="22"/>
  <c r="B111" i="22"/>
  <c r="B58" i="22"/>
  <c r="B57" i="22"/>
  <c r="B56" i="22"/>
  <c r="B53" i="22"/>
  <c r="B50" i="22"/>
  <c r="B42" i="22"/>
  <c r="B41" i="22"/>
  <c r="B26" i="22"/>
  <c r="B25" i="22"/>
  <c r="B23" i="22" s="1"/>
  <c r="B7" i="22"/>
  <c r="B6" i="22"/>
  <c r="A5" i="22"/>
  <c r="AA4" i="22"/>
  <c r="AE4" i="22" s="1"/>
  <c r="AI4" i="22" s="1"/>
  <c r="Z4" i="22"/>
  <c r="AD4" i="22" s="1"/>
  <c r="AH4" i="22" s="1"/>
  <c r="Y4" i="22"/>
  <c r="AC4" i="22" s="1"/>
  <c r="AG4" i="22" s="1"/>
  <c r="X4" i="22"/>
  <c r="AB4" i="22" s="1"/>
  <c r="AF4" i="22" s="1"/>
  <c r="AJ29" i="21"/>
  <c r="BA29" i="21" s="1"/>
  <c r="AC12" i="21"/>
  <c r="AV32" i="21"/>
  <c r="AO32" i="21"/>
  <c r="AV31" i="21"/>
  <c r="AO31" i="21"/>
  <c r="W31" i="21"/>
  <c r="R25" i="21" s="1"/>
  <c r="AV29" i="21"/>
  <c r="AO29" i="21"/>
  <c r="AK29" i="21"/>
  <c r="W29" i="21"/>
  <c r="S29" i="21"/>
  <c r="Q29" i="21"/>
  <c r="N29" i="21"/>
  <c r="K29" i="21"/>
  <c r="I29" i="21"/>
  <c r="F29" i="21"/>
  <c r="C29" i="21"/>
  <c r="A29" i="21"/>
  <c r="AM28" i="21"/>
  <c r="W28" i="21"/>
  <c r="A28" i="21"/>
  <c r="AB27" i="21"/>
  <c r="AB26" i="21"/>
  <c r="Q26" i="21"/>
  <c r="F26" i="21"/>
  <c r="F34" i="21" s="1"/>
  <c r="A26" i="21"/>
  <c r="Q35" i="21" s="1"/>
  <c r="AN25" i="21"/>
  <c r="AM25" i="21"/>
  <c r="N33" i="21" s="1"/>
  <c r="AB25" i="21"/>
  <c r="Q25" i="21"/>
  <c r="V31" i="21" s="1"/>
  <c r="U42" i="21" s="1"/>
  <c r="U43" i="21" s="1"/>
  <c r="G25" i="21"/>
  <c r="F25" i="21"/>
  <c r="K33" i="21" s="1"/>
  <c r="AM24" i="21"/>
  <c r="AB24" i="21"/>
  <c r="Q24" i="21"/>
  <c r="F24" i="21"/>
  <c r="C32" i="21" s="1"/>
  <c r="A24" i="21"/>
  <c r="A15" i="21"/>
  <c r="P13" i="21"/>
  <c r="P12" i="21"/>
  <c r="P11" i="21"/>
  <c r="AC10" i="21"/>
  <c r="P10" i="21"/>
  <c r="AC9" i="21"/>
  <c r="P9" i="21"/>
  <c r="A9" i="21"/>
  <c r="AC8" i="21"/>
  <c r="P8" i="21"/>
  <c r="AC7" i="21"/>
  <c r="P7" i="21"/>
  <c r="A7" i="21"/>
  <c r="AC6" i="21"/>
  <c r="P6" i="21"/>
  <c r="A6" i="21"/>
  <c r="A5" i="21"/>
  <c r="L4" i="21"/>
  <c r="L3" i="21"/>
  <c r="L2" i="21"/>
  <c r="L1" i="21"/>
  <c r="Q11" i="17"/>
  <c r="R11" i="17"/>
  <c r="P182" i="22" l="1"/>
  <c r="O180" i="22"/>
  <c r="AH179" i="22"/>
  <c r="W180" i="22"/>
  <c r="W186" i="22" s="1"/>
  <c r="T182" i="22"/>
  <c r="Z182" i="22"/>
  <c r="D187" i="22"/>
  <c r="D190" i="22" s="1"/>
  <c r="Y183" i="22"/>
  <c r="AG179" i="22"/>
  <c r="E190" i="22"/>
  <c r="R183" i="22"/>
  <c r="X179" i="22"/>
  <c r="P179" i="22"/>
  <c r="P185" i="22" s="1"/>
  <c r="G183" i="22"/>
  <c r="Z180" i="22"/>
  <c r="Z186" i="22" s="1"/>
  <c r="Y180" i="22"/>
  <c r="Y186" i="22" s="1"/>
  <c r="U182" i="22"/>
  <c r="AD183" i="22"/>
  <c r="U179" i="22"/>
  <c r="AI180" i="22"/>
  <c r="AI186" i="22" s="1"/>
  <c r="R180" i="22"/>
  <c r="AE180" i="22"/>
  <c r="V182" i="22"/>
  <c r="O167" i="22"/>
  <c r="O182" i="22" s="1"/>
  <c r="AI179" i="22"/>
  <c r="AH180" i="22"/>
  <c r="AH186" i="22" s="1"/>
  <c r="AC179" i="22"/>
  <c r="V179" i="22"/>
  <c r="T180" i="22"/>
  <c r="X180" i="22"/>
  <c r="T183" i="22"/>
  <c r="AA180" i="22"/>
  <c r="Q179" i="22"/>
  <c r="AC182" i="22"/>
  <c r="V183" i="22"/>
  <c r="V186" i="22" s="1"/>
  <c r="AC180" i="22"/>
  <c r="Z179" i="22"/>
  <c r="Y179" i="22"/>
  <c r="Q183" i="22"/>
  <c r="Q182" i="22"/>
  <c r="AC183" i="22"/>
  <c r="AE179" i="22"/>
  <c r="AB182" i="22"/>
  <c r="AH182" i="22"/>
  <c r="AE183" i="22"/>
  <c r="AF182" i="22"/>
  <c r="AG183" i="22"/>
  <c r="AB203" i="22"/>
  <c r="F56" i="22"/>
  <c r="F216" i="22" s="1"/>
  <c r="F178" i="22"/>
  <c r="F190" i="22" s="1"/>
  <c r="AB180" i="22"/>
  <c r="W179" i="22"/>
  <c r="U183" i="22"/>
  <c r="AA179" i="22"/>
  <c r="P180" i="22"/>
  <c r="U180" i="22"/>
  <c r="AF183" i="22"/>
  <c r="AB179" i="22"/>
  <c r="R182" i="22"/>
  <c r="AD180" i="22"/>
  <c r="R179" i="22"/>
  <c r="Q180" i="22"/>
  <c r="AE182" i="22"/>
  <c r="Y182" i="22"/>
  <c r="AD179" i="22"/>
  <c r="X183" i="22"/>
  <c r="AI182" i="22"/>
  <c r="AA183" i="22"/>
  <c r="G182" i="22"/>
  <c r="X182" i="22"/>
  <c r="AM40" i="22"/>
  <c r="AA182" i="22"/>
  <c r="W182" i="22"/>
  <c r="AD182" i="22"/>
  <c r="AM49" i="22"/>
  <c r="AG182" i="22"/>
  <c r="AM48" i="22"/>
  <c r="T179" i="22"/>
  <c r="AG180" i="22"/>
  <c r="G180" i="22"/>
  <c r="AF179" i="22"/>
  <c r="AB183" i="22"/>
  <c r="P183" i="22"/>
  <c r="AO49" i="22"/>
  <c r="AO40" i="22"/>
  <c r="AN40" i="22"/>
  <c r="AF180" i="22"/>
  <c r="G179" i="22"/>
  <c r="AO48" i="22"/>
  <c r="V169" i="22"/>
  <c r="AN48" i="22"/>
  <c r="AN49" i="22"/>
  <c r="P211" i="22"/>
  <c r="Q33" i="21"/>
  <c r="K35" i="21"/>
  <c r="N35" i="21"/>
  <c r="AB170" i="22"/>
  <c r="AB173" i="22" s="1"/>
  <c r="O39" i="22"/>
  <c r="O209" i="22"/>
  <c r="D56" i="22"/>
  <c r="D216" i="22" s="1"/>
  <c r="E56" i="22"/>
  <c r="E216" i="22" s="1"/>
  <c r="G203" i="22"/>
  <c r="AD211" i="22"/>
  <c r="G211" i="22"/>
  <c r="X211" i="22"/>
  <c r="AF211" i="22"/>
  <c r="V211" i="22"/>
  <c r="O8" i="22"/>
  <c r="AC211" i="22"/>
  <c r="AG171" i="22"/>
  <c r="AG174" i="22" s="1"/>
  <c r="U171" i="22"/>
  <c r="U174" i="22" s="1"/>
  <c r="AB171" i="22"/>
  <c r="AB174" i="22" s="1"/>
  <c r="U169" i="22"/>
  <c r="AE170" i="22"/>
  <c r="AE173" i="22" s="1"/>
  <c r="AB211" i="22"/>
  <c r="AI211" i="22"/>
  <c r="T211" i="22"/>
  <c r="U211" i="22"/>
  <c r="AH51" i="22"/>
  <c r="X203" i="22"/>
  <c r="AG211" i="22"/>
  <c r="T203" i="22"/>
  <c r="O210" i="22"/>
  <c r="Y211" i="22"/>
  <c r="AH211" i="22"/>
  <c r="B214" i="22"/>
  <c r="B212" i="22"/>
  <c r="AA203" i="22"/>
  <c r="P203" i="22"/>
  <c r="AF203" i="22"/>
  <c r="AI203" i="22"/>
  <c r="R211" i="22"/>
  <c r="Z211" i="22"/>
  <c r="W211" i="22"/>
  <c r="Y203" i="22"/>
  <c r="AG203" i="22"/>
  <c r="Q211" i="22"/>
  <c r="AC203" i="22"/>
  <c r="AE211" i="22"/>
  <c r="AA211" i="22"/>
  <c r="AD52" i="22"/>
  <c r="AB52" i="22"/>
  <c r="AC169" i="22"/>
  <c r="AI170" i="22"/>
  <c r="AI173" i="22" s="1"/>
  <c r="AA169" i="22"/>
  <c r="B209" i="22"/>
  <c r="B210" i="22"/>
  <c r="AF171" i="22"/>
  <c r="AF174" i="22" s="1"/>
  <c r="U203" i="22"/>
  <c r="AH203" i="22"/>
  <c r="AD203" i="22"/>
  <c r="R203" i="22"/>
  <c r="O203" i="22"/>
  <c r="AE203" i="22"/>
  <c r="AH171" i="22"/>
  <c r="AH174" i="22" s="1"/>
  <c r="W203" i="22"/>
  <c r="V203" i="22"/>
  <c r="J52" i="22"/>
  <c r="AM52" i="22" s="1"/>
  <c r="I52" i="22"/>
  <c r="AO52" i="22" s="1"/>
  <c r="AC171" i="22"/>
  <c r="AC174" i="22" s="1"/>
  <c r="AD171" i="22"/>
  <c r="AD174" i="22" s="1"/>
  <c r="Q203" i="22"/>
  <c r="Z203" i="22"/>
  <c r="AI169" i="22"/>
  <c r="AH169" i="22"/>
  <c r="N52" i="22"/>
  <c r="K52" i="22"/>
  <c r="G171" i="22"/>
  <c r="G174" i="22" s="1"/>
  <c r="R169" i="22"/>
  <c r="W170" i="22"/>
  <c r="W173" i="22" s="1"/>
  <c r="AE171" i="22"/>
  <c r="AE174" i="22" s="1"/>
  <c r="X170" i="22"/>
  <c r="X173" i="22" s="1"/>
  <c r="B202" i="22"/>
  <c r="B201" i="22"/>
  <c r="R170" i="22"/>
  <c r="R173" i="22" s="1"/>
  <c r="G169" i="22"/>
  <c r="AE169" i="22"/>
  <c r="P169" i="22"/>
  <c r="AI171" i="22"/>
  <c r="AI174" i="22" s="1"/>
  <c r="Y169" i="22"/>
  <c r="Z50" i="22"/>
  <c r="K50" i="22"/>
  <c r="AI111" i="22"/>
  <c r="AA170" i="22"/>
  <c r="AA173" i="22" s="1"/>
  <c r="Y170" i="22"/>
  <c r="Y173" i="22" s="1"/>
  <c r="AF170" i="22"/>
  <c r="AF173" i="22" s="1"/>
  <c r="B174" i="22"/>
  <c r="B173" i="22"/>
  <c r="J50" i="22"/>
  <c r="AA171" i="22"/>
  <c r="AA174" i="22" s="1"/>
  <c r="P52" i="22"/>
  <c r="AH50" i="22"/>
  <c r="R145" i="22"/>
  <c r="R171" i="22"/>
  <c r="R174" i="22" s="1"/>
  <c r="B171" i="22"/>
  <c r="B170" i="22"/>
  <c r="X145" i="22"/>
  <c r="X171" i="22"/>
  <c r="X174" i="22" s="1"/>
  <c r="AC145" i="22"/>
  <c r="AC170" i="22"/>
  <c r="AC173" i="22" s="1"/>
  <c r="W171" i="22"/>
  <c r="W174" i="22" s="1"/>
  <c r="P145" i="22"/>
  <c r="P171" i="22"/>
  <c r="P174" i="22" s="1"/>
  <c r="Z145" i="22"/>
  <c r="Z171" i="22"/>
  <c r="Z174" i="22" s="1"/>
  <c r="Q170" i="22"/>
  <c r="Q173" i="22" s="1"/>
  <c r="G145" i="22"/>
  <c r="G170" i="22"/>
  <c r="G173" i="22" s="1"/>
  <c r="V52" i="22"/>
  <c r="R111" i="22"/>
  <c r="O168" i="22"/>
  <c r="O171" i="22" s="1"/>
  <c r="T52" i="22"/>
  <c r="U52" i="22"/>
  <c r="Y52" i="22"/>
  <c r="O52" i="22"/>
  <c r="Q111" i="22"/>
  <c r="T171" i="22"/>
  <c r="T174" i="22" s="1"/>
  <c r="Z170" i="22"/>
  <c r="Z173" i="22" s="1"/>
  <c r="U111" i="22"/>
  <c r="AB169" i="22"/>
  <c r="P170" i="22"/>
  <c r="P173" i="22" s="1"/>
  <c r="AF169" i="22"/>
  <c r="AG169" i="22"/>
  <c r="T169" i="22"/>
  <c r="Q145" i="22"/>
  <c r="Q171" i="22"/>
  <c r="Q174" i="22" s="1"/>
  <c r="Q169" i="22"/>
  <c r="AC52" i="22"/>
  <c r="AH52" i="22"/>
  <c r="Q52" i="22"/>
  <c r="Z169" i="22"/>
  <c r="M52" i="22"/>
  <c r="Y51" i="22"/>
  <c r="T145" i="22"/>
  <c r="T170" i="22"/>
  <c r="T173" i="22" s="1"/>
  <c r="V171" i="22"/>
  <c r="V174" i="22" s="1"/>
  <c r="V170" i="22"/>
  <c r="V173" i="22" s="1"/>
  <c r="AG170" i="22"/>
  <c r="AG173" i="22" s="1"/>
  <c r="X169" i="22"/>
  <c r="W169" i="22"/>
  <c r="U145" i="22"/>
  <c r="U170" i="22"/>
  <c r="U173" i="22" s="1"/>
  <c r="Y145" i="22"/>
  <c r="Y171" i="22"/>
  <c r="Y174" i="22" s="1"/>
  <c r="S52" i="22"/>
  <c r="AG52" i="22"/>
  <c r="AG111" i="22"/>
  <c r="AA50" i="22"/>
  <c r="R52" i="22"/>
  <c r="I50" i="22"/>
  <c r="AH170" i="22"/>
  <c r="AH173" i="22" s="1"/>
  <c r="AD145" i="22"/>
  <c r="AD170" i="22"/>
  <c r="AD173" i="22" s="1"/>
  <c r="AD169" i="22"/>
  <c r="X111" i="22"/>
  <c r="O143" i="22"/>
  <c r="W145" i="22"/>
  <c r="AB145" i="22"/>
  <c r="Y111" i="22"/>
  <c r="B168" i="22"/>
  <c r="B167" i="22"/>
  <c r="X52" i="22"/>
  <c r="Y50" i="22"/>
  <c r="AA111" i="22"/>
  <c r="AH111" i="22"/>
  <c r="V145" i="22"/>
  <c r="AG145" i="22"/>
  <c r="AH145" i="22"/>
  <c r="AE145" i="22"/>
  <c r="AB111" i="22"/>
  <c r="W111" i="22"/>
  <c r="G111" i="22"/>
  <c r="AG51" i="22"/>
  <c r="AG50" i="22"/>
  <c r="AA145" i="22"/>
  <c r="Z52" i="22"/>
  <c r="AI52" i="22"/>
  <c r="Z51" i="22"/>
  <c r="Z111" i="22"/>
  <c r="AF145" i="22"/>
  <c r="AI145" i="22"/>
  <c r="B144" i="22"/>
  <c r="B143" i="22"/>
  <c r="T111" i="22"/>
  <c r="V111" i="22"/>
  <c r="AC111" i="22"/>
  <c r="P111" i="22"/>
  <c r="O110" i="22"/>
  <c r="W52" i="22"/>
  <c r="R51" i="22"/>
  <c r="H52" i="22"/>
  <c r="Q51" i="22"/>
  <c r="R50" i="22"/>
  <c r="AF50" i="22"/>
  <c r="AF184" i="22" s="1"/>
  <c r="Q50" i="22"/>
  <c r="AF111" i="22"/>
  <c r="AD111" i="22"/>
  <c r="P51" i="22"/>
  <c r="AE52" i="22"/>
  <c r="AE111" i="22"/>
  <c r="V51" i="22"/>
  <c r="V50" i="22"/>
  <c r="N50" i="22"/>
  <c r="AF52" i="22"/>
  <c r="M50" i="22"/>
  <c r="S50" i="22"/>
  <c r="AB51" i="22"/>
  <c r="AB50" i="22"/>
  <c r="AB184" i="22" s="1"/>
  <c r="U51" i="22"/>
  <c r="U50" i="22"/>
  <c r="AI50" i="22"/>
  <c r="AI51" i="22"/>
  <c r="G52" i="22"/>
  <c r="H50" i="22"/>
  <c r="AD51" i="22"/>
  <c r="AD50" i="22"/>
  <c r="AC51" i="22"/>
  <c r="AC50" i="22"/>
  <c r="O50" i="22"/>
  <c r="AA51" i="22"/>
  <c r="P50" i="22"/>
  <c r="AE51" i="22"/>
  <c r="AE50" i="22"/>
  <c r="L52" i="22"/>
  <c r="L50" i="22"/>
  <c r="AF51" i="22"/>
  <c r="W51" i="22"/>
  <c r="W50" i="22"/>
  <c r="W184" i="22" s="1"/>
  <c r="T51" i="22"/>
  <c r="T50" i="22"/>
  <c r="B110" i="22"/>
  <c r="B109" i="22"/>
  <c r="X51" i="22"/>
  <c r="X50" i="22"/>
  <c r="G51" i="22"/>
  <c r="G50" i="22"/>
  <c r="G184" i="22" s="1"/>
  <c r="AA52" i="22"/>
  <c r="O16" i="22"/>
  <c r="B55" i="22"/>
  <c r="B54" i="22"/>
  <c r="AH41" i="22"/>
  <c r="W23" i="22"/>
  <c r="W176" i="22" s="1"/>
  <c r="Q41" i="22"/>
  <c r="V41" i="22"/>
  <c r="R41" i="22"/>
  <c r="R181" i="22" s="1"/>
  <c r="T41" i="22"/>
  <c r="T181" i="22" s="1"/>
  <c r="AE41" i="22"/>
  <c r="AD41" i="22"/>
  <c r="AD181" i="22" s="1"/>
  <c r="G41" i="22"/>
  <c r="AC41" i="22"/>
  <c r="AI41" i="22"/>
  <c r="X41" i="22"/>
  <c r="B51" i="22"/>
  <c r="B52" i="22"/>
  <c r="AF41" i="22"/>
  <c r="AB41" i="22"/>
  <c r="U41" i="22"/>
  <c r="AA41" i="22"/>
  <c r="Y41" i="22"/>
  <c r="W41" i="22"/>
  <c r="B49" i="22"/>
  <c r="B48" i="22"/>
  <c r="G23" i="22"/>
  <c r="G176" i="22" s="1"/>
  <c r="Z41" i="22"/>
  <c r="Z181" i="22" s="1"/>
  <c r="O12" i="22"/>
  <c r="AG41" i="22"/>
  <c r="P41" i="22"/>
  <c r="O20" i="22"/>
  <c r="O15" i="22"/>
  <c r="B24" i="22"/>
  <c r="B40" i="22"/>
  <c r="B39" i="22"/>
  <c r="G24" i="22"/>
  <c r="G177" i="22" s="1"/>
  <c r="W24" i="22"/>
  <c r="W177" i="22" s="1"/>
  <c r="P23" i="22"/>
  <c r="P176" i="22" s="1"/>
  <c r="X23" i="22"/>
  <c r="X176" i="22" s="1"/>
  <c r="AF23" i="22"/>
  <c r="AF176" i="22" s="1"/>
  <c r="P24" i="22"/>
  <c r="P177" i="22" s="1"/>
  <c r="X24" i="22"/>
  <c r="X177" i="22" s="1"/>
  <c r="AF24" i="22"/>
  <c r="AF177" i="22" s="1"/>
  <c r="Q23" i="22"/>
  <c r="Q176" i="22" s="1"/>
  <c r="Y23" i="22"/>
  <c r="Y176" i="22" s="1"/>
  <c r="AG23" i="22"/>
  <c r="AG176" i="22" s="1"/>
  <c r="Q24" i="22"/>
  <c r="Q177" i="22" s="1"/>
  <c r="Y24" i="22"/>
  <c r="Y177" i="22" s="1"/>
  <c r="AG24" i="22"/>
  <c r="AG177" i="22" s="1"/>
  <c r="R23" i="22"/>
  <c r="R176" i="22" s="1"/>
  <c r="Z23" i="22"/>
  <c r="Z176" i="22" s="1"/>
  <c r="AH23" i="22"/>
  <c r="AH176" i="22" s="1"/>
  <c r="R24" i="22"/>
  <c r="R177" i="22" s="1"/>
  <c r="Z24" i="22"/>
  <c r="Z177" i="22" s="1"/>
  <c r="AH24" i="22"/>
  <c r="AH177" i="22" s="1"/>
  <c r="AE24" i="22"/>
  <c r="AE177" i="22" s="1"/>
  <c r="AI23" i="22"/>
  <c r="AI176" i="22" s="1"/>
  <c r="AA24" i="22"/>
  <c r="AA177" i="22" s="1"/>
  <c r="AI24" i="22"/>
  <c r="AI177" i="22" s="1"/>
  <c r="U23" i="22"/>
  <c r="U176" i="22" s="1"/>
  <c r="AC23" i="22"/>
  <c r="AC176" i="22" s="1"/>
  <c r="U24" i="22"/>
  <c r="U177" i="22" s="1"/>
  <c r="AC24" i="22"/>
  <c r="AC177" i="22" s="1"/>
  <c r="AE23" i="22"/>
  <c r="AE176" i="22" s="1"/>
  <c r="AA23" i="22"/>
  <c r="AA176" i="22" s="1"/>
  <c r="T23" i="22"/>
  <c r="T176" i="22" s="1"/>
  <c r="AB23" i="22"/>
  <c r="AB176" i="22" s="1"/>
  <c r="T24" i="22"/>
  <c r="T177" i="22" s="1"/>
  <c r="AB24" i="22"/>
  <c r="AB177" i="22" s="1"/>
  <c r="V23" i="22"/>
  <c r="V176" i="22" s="1"/>
  <c r="AD23" i="22"/>
  <c r="AD176" i="22" s="1"/>
  <c r="V24" i="22"/>
  <c r="V177" i="22" s="1"/>
  <c r="AD24" i="22"/>
  <c r="AD177" i="22" s="1"/>
  <c r="O10" i="22"/>
  <c r="O11" i="22"/>
  <c r="O13" i="22"/>
  <c r="O21" i="22"/>
  <c r="O18" i="22"/>
  <c r="O14" i="22"/>
  <c r="O17" i="22"/>
  <c r="O22" i="22"/>
  <c r="O19" i="22"/>
  <c r="O9" i="22"/>
  <c r="U46" i="21"/>
  <c r="U45" i="21"/>
  <c r="U44" i="21"/>
  <c r="F35" i="21"/>
  <c r="N32" i="21"/>
  <c r="N36" i="21"/>
  <c r="N34" i="21"/>
  <c r="F33" i="21"/>
  <c r="F32" i="21"/>
  <c r="K32" i="21"/>
  <c r="K34" i="21"/>
  <c r="C35" i="21"/>
  <c r="AK31" i="21"/>
  <c r="Q32" i="21"/>
  <c r="C33" i="21"/>
  <c r="Q34" i="21"/>
  <c r="C34" i="21"/>
  <c r="Q12" i="17"/>
  <c r="R12" i="17"/>
  <c r="U230" i="20"/>
  <c r="U229" i="20"/>
  <c r="C230" i="20"/>
  <c r="C229" i="20"/>
  <c r="J185" i="15"/>
  <c r="J184" i="15"/>
  <c r="B185" i="15"/>
  <c r="B184" i="15"/>
  <c r="S216" i="20"/>
  <c r="T216" i="20"/>
  <c r="U216" i="20"/>
  <c r="V216" i="20"/>
  <c r="W216" i="20"/>
  <c r="X216" i="20"/>
  <c r="Y216" i="20"/>
  <c r="Z216" i="20"/>
  <c r="AA216" i="20"/>
  <c r="AB216" i="20"/>
  <c r="AC216" i="20"/>
  <c r="AD216" i="20"/>
  <c r="AE216" i="20"/>
  <c r="AF216" i="20"/>
  <c r="AG216" i="20"/>
  <c r="AH216" i="20"/>
  <c r="AI216" i="20"/>
  <c r="AJ216" i="20"/>
  <c r="AK216" i="20"/>
  <c r="AL216" i="20"/>
  <c r="AM216" i="20"/>
  <c r="AN216" i="20"/>
  <c r="AO216" i="20"/>
  <c r="AP216" i="20"/>
  <c r="AQ216" i="20"/>
  <c r="AR216" i="20"/>
  <c r="AS216" i="20"/>
  <c r="AT216" i="20"/>
  <c r="AU216" i="20"/>
  <c r="AV216" i="20"/>
  <c r="AW216" i="20"/>
  <c r="AX216" i="20"/>
  <c r="S217" i="20"/>
  <c r="T217" i="20"/>
  <c r="U217" i="20"/>
  <c r="V217" i="20"/>
  <c r="V218" i="20" s="1"/>
  <c r="W217" i="20"/>
  <c r="X217" i="20"/>
  <c r="Y217" i="20"/>
  <c r="Z217" i="20"/>
  <c r="Z218" i="20" s="1"/>
  <c r="AA217" i="20"/>
  <c r="AB217" i="20"/>
  <c r="AC217" i="20"/>
  <c r="AD217" i="20"/>
  <c r="AD218" i="20" s="1"/>
  <c r="AE217" i="20"/>
  <c r="AF217" i="20"/>
  <c r="AG217" i="20"/>
  <c r="AH217" i="20"/>
  <c r="AH218" i="20" s="1"/>
  <c r="AI217" i="20"/>
  <c r="AJ217" i="20"/>
  <c r="AK217" i="20"/>
  <c r="AK218" i="20" s="1"/>
  <c r="AL217" i="20"/>
  <c r="AL218" i="20" s="1"/>
  <c r="AM217" i="20"/>
  <c r="AN217" i="20"/>
  <c r="AO217" i="20"/>
  <c r="AP217" i="20"/>
  <c r="AP218" i="20" s="1"/>
  <c r="AQ217" i="20"/>
  <c r="AR217" i="20"/>
  <c r="AS217" i="20"/>
  <c r="AT217" i="20"/>
  <c r="AT218" i="20" s="1"/>
  <c r="AU217" i="20"/>
  <c r="AU218" i="20" s="1"/>
  <c r="AV217" i="20"/>
  <c r="AW217" i="20"/>
  <c r="AX217" i="20"/>
  <c r="AX218" i="20" s="1"/>
  <c r="S218" i="20"/>
  <c r="T218" i="20"/>
  <c r="U218" i="20"/>
  <c r="D218" i="20"/>
  <c r="E218" i="20"/>
  <c r="F218" i="20"/>
  <c r="G218" i="20"/>
  <c r="S209" i="20"/>
  <c r="T209" i="20"/>
  <c r="U209" i="20"/>
  <c r="V209" i="20"/>
  <c r="W209" i="20"/>
  <c r="X209" i="20"/>
  <c r="Y209" i="20"/>
  <c r="Z209" i="20"/>
  <c r="AA209" i="20"/>
  <c r="AB209" i="20"/>
  <c r="AC209" i="20"/>
  <c r="AD209" i="20"/>
  <c r="AE209" i="20"/>
  <c r="AF209" i="20"/>
  <c r="AG209" i="20"/>
  <c r="AH209" i="20"/>
  <c r="AI209" i="20"/>
  <c r="AJ209" i="20"/>
  <c r="AK209" i="20"/>
  <c r="AL209" i="20"/>
  <c r="AM209" i="20"/>
  <c r="AN209" i="20"/>
  <c r="AO209" i="20"/>
  <c r="AP209" i="20"/>
  <c r="AQ209" i="20"/>
  <c r="AR209" i="20"/>
  <c r="AS209" i="20"/>
  <c r="AT209" i="20"/>
  <c r="AU209" i="20"/>
  <c r="AV209" i="20"/>
  <c r="AW209" i="20"/>
  <c r="AX209" i="20"/>
  <c r="S210" i="20"/>
  <c r="T210" i="20"/>
  <c r="U210" i="20"/>
  <c r="V210" i="20"/>
  <c r="V211" i="20" s="1"/>
  <c r="W210" i="20"/>
  <c r="X210" i="20"/>
  <c r="Y210" i="20"/>
  <c r="Z210" i="20"/>
  <c r="Z211" i="20" s="1"/>
  <c r="AA210" i="20"/>
  <c r="AB210" i="20"/>
  <c r="AC210" i="20"/>
  <c r="AD210" i="20"/>
  <c r="AD211" i="20" s="1"/>
  <c r="AE210" i="20"/>
  <c r="AF210" i="20"/>
  <c r="AG210" i="20"/>
  <c r="AH210" i="20"/>
  <c r="AH211" i="20" s="1"/>
  <c r="AI210" i="20"/>
  <c r="AJ210" i="20"/>
  <c r="AK210" i="20"/>
  <c r="AL210" i="20"/>
  <c r="AL211" i="20" s="1"/>
  <c r="AM210" i="20"/>
  <c r="AN210" i="20"/>
  <c r="AO210" i="20"/>
  <c r="AP210" i="20"/>
  <c r="AP211" i="20" s="1"/>
  <c r="AQ210" i="20"/>
  <c r="AR210" i="20"/>
  <c r="AS210" i="20"/>
  <c r="AT210" i="20"/>
  <c r="AT211" i="20" s="1"/>
  <c r="AU210" i="20"/>
  <c r="AV210" i="20"/>
  <c r="AW210" i="20"/>
  <c r="AW211" i="20" s="1"/>
  <c r="AX210" i="20"/>
  <c r="AX211" i="20" s="1"/>
  <c r="S211" i="20"/>
  <c r="D211" i="20"/>
  <c r="E211" i="20"/>
  <c r="F211" i="20"/>
  <c r="G211" i="20"/>
  <c r="S201" i="20"/>
  <c r="T201" i="20"/>
  <c r="U201" i="20"/>
  <c r="V201" i="20"/>
  <c r="W201" i="20"/>
  <c r="X201" i="20"/>
  <c r="Y201" i="20"/>
  <c r="Z201" i="20"/>
  <c r="AA201" i="20"/>
  <c r="AB201" i="20"/>
  <c r="AC201" i="20"/>
  <c r="AD201" i="20"/>
  <c r="AE201" i="20"/>
  <c r="AF201" i="20"/>
  <c r="AG201" i="20"/>
  <c r="AH201" i="20"/>
  <c r="AI201" i="20"/>
  <c r="AJ201" i="20"/>
  <c r="AK201" i="20"/>
  <c r="AL201" i="20"/>
  <c r="AM201" i="20"/>
  <c r="AN201" i="20"/>
  <c r="AO201" i="20"/>
  <c r="AP201" i="20"/>
  <c r="AQ201" i="20"/>
  <c r="AR201" i="20"/>
  <c r="AS201" i="20"/>
  <c r="AT201" i="20"/>
  <c r="AU201" i="20"/>
  <c r="AV201" i="20"/>
  <c r="AW201" i="20"/>
  <c r="AX201" i="20"/>
  <c r="S202" i="20"/>
  <c r="T202" i="20"/>
  <c r="U202" i="20"/>
  <c r="V202" i="20"/>
  <c r="W202" i="20"/>
  <c r="W203" i="20" s="1"/>
  <c r="X202" i="20"/>
  <c r="Y202" i="20"/>
  <c r="Z202" i="20"/>
  <c r="AA202" i="20"/>
  <c r="AB202" i="20"/>
  <c r="AC202" i="20"/>
  <c r="AD202" i="20"/>
  <c r="AE202" i="20"/>
  <c r="AE203" i="20" s="1"/>
  <c r="AF202" i="20"/>
  <c r="AG202" i="20"/>
  <c r="AH202" i="20"/>
  <c r="AI202" i="20"/>
  <c r="AJ202" i="20"/>
  <c r="AK202" i="20"/>
  <c r="AL202" i="20"/>
  <c r="AM202" i="20"/>
  <c r="AM203" i="20" s="1"/>
  <c r="AN202" i="20"/>
  <c r="AO202" i="20"/>
  <c r="AP202" i="20"/>
  <c r="AQ202" i="20"/>
  <c r="AR202" i="20"/>
  <c r="AS202" i="20"/>
  <c r="AT202" i="20"/>
  <c r="AU202" i="20"/>
  <c r="AU203" i="20" s="1"/>
  <c r="AV202" i="20"/>
  <c r="AW202" i="20"/>
  <c r="AW203" i="20" s="1"/>
  <c r="AX202" i="20"/>
  <c r="S203" i="20"/>
  <c r="D203" i="20"/>
  <c r="E203" i="20"/>
  <c r="F203" i="20"/>
  <c r="G203" i="20"/>
  <c r="H192" i="20"/>
  <c r="I192" i="20" s="1"/>
  <c r="D51" i="20"/>
  <c r="D54" i="20" s="1"/>
  <c r="E51" i="20"/>
  <c r="E54" i="20" s="1"/>
  <c r="F51" i="20"/>
  <c r="F54" i="20" s="1"/>
  <c r="G51" i="20"/>
  <c r="G54" i="20" s="1"/>
  <c r="D52" i="20"/>
  <c r="D55" i="20" s="1"/>
  <c r="E52" i="20"/>
  <c r="E55" i="20" s="1"/>
  <c r="F52" i="20"/>
  <c r="F55" i="20" s="1"/>
  <c r="G52" i="20"/>
  <c r="G55" i="20" s="1"/>
  <c r="D170" i="20"/>
  <c r="D173" i="20" s="1"/>
  <c r="E170" i="20"/>
  <c r="E173" i="20" s="1"/>
  <c r="F170" i="20"/>
  <c r="F173" i="20" s="1"/>
  <c r="G170" i="20"/>
  <c r="G173" i="20" s="1"/>
  <c r="D171" i="20"/>
  <c r="D174" i="20" s="1"/>
  <c r="E171" i="20"/>
  <c r="E174" i="20" s="1"/>
  <c r="F171" i="20"/>
  <c r="F174" i="20" s="1"/>
  <c r="G171" i="20"/>
  <c r="G174" i="20" s="1"/>
  <c r="S167" i="20"/>
  <c r="T167" i="20"/>
  <c r="U167" i="20"/>
  <c r="V167" i="20"/>
  <c r="W167" i="20"/>
  <c r="X167" i="20"/>
  <c r="Y167" i="20"/>
  <c r="Z167" i="20"/>
  <c r="AA167" i="20"/>
  <c r="AB167" i="20"/>
  <c r="AC167" i="20"/>
  <c r="AD167" i="20"/>
  <c r="AE167" i="20"/>
  <c r="AF167" i="20"/>
  <c r="AG167" i="20"/>
  <c r="AH167" i="20"/>
  <c r="AI167" i="20"/>
  <c r="AJ167" i="20"/>
  <c r="AK167" i="20"/>
  <c r="AL167" i="20"/>
  <c r="AM167" i="20"/>
  <c r="AN167" i="20"/>
  <c r="AO167" i="20"/>
  <c r="AP167" i="20"/>
  <c r="AQ167" i="20"/>
  <c r="AR167" i="20"/>
  <c r="AS167" i="20"/>
  <c r="AT167" i="20"/>
  <c r="AU167" i="20"/>
  <c r="AV167" i="20"/>
  <c r="AW167" i="20"/>
  <c r="AX167" i="20"/>
  <c r="S168" i="20"/>
  <c r="S169" i="20" s="1"/>
  <c r="T168" i="20"/>
  <c r="U168" i="20"/>
  <c r="V168" i="20"/>
  <c r="W168" i="20"/>
  <c r="X168" i="20"/>
  <c r="Y168" i="20"/>
  <c r="Z168" i="20"/>
  <c r="AA168" i="20"/>
  <c r="AB168" i="20"/>
  <c r="AC168" i="20"/>
  <c r="AD168" i="20"/>
  <c r="AE168" i="20"/>
  <c r="AF168" i="20"/>
  <c r="AG168" i="20"/>
  <c r="AH168" i="20"/>
  <c r="AI168" i="20"/>
  <c r="AJ168" i="20"/>
  <c r="AK168" i="20"/>
  <c r="AL168" i="20"/>
  <c r="AM168" i="20"/>
  <c r="AN168" i="20"/>
  <c r="AO168" i="20"/>
  <c r="AP168" i="20"/>
  <c r="AQ168" i="20"/>
  <c r="AR168" i="20"/>
  <c r="AS168" i="20"/>
  <c r="AT168" i="20"/>
  <c r="AU168" i="20"/>
  <c r="AV168" i="20"/>
  <c r="AW168" i="20"/>
  <c r="AX168" i="20"/>
  <c r="D169" i="20"/>
  <c r="E169" i="20"/>
  <c r="F169" i="20"/>
  <c r="G169" i="20"/>
  <c r="H148" i="22"/>
  <c r="H149" i="22"/>
  <c r="N149" i="22" s="1"/>
  <c r="S149" i="22" s="1"/>
  <c r="H168" i="20"/>
  <c r="H152" i="22"/>
  <c r="N152" i="22" s="1"/>
  <c r="S152" i="22" s="1"/>
  <c r="H153" i="22"/>
  <c r="N153" i="22" s="1"/>
  <c r="S153" i="22" s="1"/>
  <c r="H154" i="22"/>
  <c r="N154" i="22" s="1"/>
  <c r="S154" i="22" s="1"/>
  <c r="H155" i="22"/>
  <c r="N155" i="22" s="1"/>
  <c r="S155" i="22" s="1"/>
  <c r="H156" i="22"/>
  <c r="N156" i="22" s="1"/>
  <c r="S156" i="22" s="1"/>
  <c r="H157" i="22"/>
  <c r="N157" i="22" s="1"/>
  <c r="S157" i="22" s="1"/>
  <c r="H158" i="22"/>
  <c r="N158" i="22" s="1"/>
  <c r="S158" i="22" s="1"/>
  <c r="H159" i="22"/>
  <c r="N159" i="22" s="1"/>
  <c r="S159" i="22" s="1"/>
  <c r="H160" i="22"/>
  <c r="N160" i="22" s="1"/>
  <c r="S160" i="22" s="1"/>
  <c r="H161" i="22"/>
  <c r="N161" i="22" s="1"/>
  <c r="S161" i="22" s="1"/>
  <c r="H162" i="22"/>
  <c r="N162" i="22" s="1"/>
  <c r="S162" i="22" s="1"/>
  <c r="H163" i="22"/>
  <c r="N163" i="22" s="1"/>
  <c r="S163" i="22" s="1"/>
  <c r="H164" i="22"/>
  <c r="N164" i="22" s="1"/>
  <c r="S164" i="22" s="1"/>
  <c r="H165" i="22"/>
  <c r="N165" i="22" s="1"/>
  <c r="S165" i="22" s="1"/>
  <c r="H166" i="22"/>
  <c r="N166" i="22" s="1"/>
  <c r="S166" i="22" s="1"/>
  <c r="H147" i="22"/>
  <c r="N147" i="22" s="1"/>
  <c r="S147" i="22" s="1"/>
  <c r="AX144" i="20"/>
  <c r="S143" i="20"/>
  <c r="S145" i="20" s="1"/>
  <c r="T143" i="20"/>
  <c r="U143" i="20"/>
  <c r="V143" i="20"/>
  <c r="W143" i="20"/>
  <c r="X143" i="20"/>
  <c r="Y143" i="20"/>
  <c r="Z143" i="20"/>
  <c r="AA143" i="20"/>
  <c r="AB143" i="20"/>
  <c r="AC143" i="20"/>
  <c r="AD143" i="20"/>
  <c r="AE143" i="20"/>
  <c r="AF143" i="20"/>
  <c r="AG143" i="20"/>
  <c r="AH143" i="20"/>
  <c r="AI143" i="20"/>
  <c r="AJ143" i="20"/>
  <c r="AK143" i="20"/>
  <c r="AL143" i="20"/>
  <c r="AM143" i="20"/>
  <c r="AN143" i="20"/>
  <c r="AO143" i="20"/>
  <c r="AP143" i="20"/>
  <c r="AQ143" i="20"/>
  <c r="AR143" i="20"/>
  <c r="AS143" i="20"/>
  <c r="AT143" i="20"/>
  <c r="AU143" i="20"/>
  <c r="AV143" i="20"/>
  <c r="AW143" i="20"/>
  <c r="AX143" i="20"/>
  <c r="S144" i="20"/>
  <c r="T144" i="20"/>
  <c r="U144" i="20"/>
  <c r="V144" i="20"/>
  <c r="V145" i="20" s="1"/>
  <c r="W144" i="20"/>
  <c r="X144" i="20"/>
  <c r="Y144" i="20"/>
  <c r="Z144" i="20"/>
  <c r="AA144" i="20"/>
  <c r="AB144" i="20"/>
  <c r="AC144" i="20"/>
  <c r="AC145" i="20" s="1"/>
  <c r="AD144" i="20"/>
  <c r="AD145" i="20" s="1"/>
  <c r="AE144" i="20"/>
  <c r="AF144" i="20"/>
  <c r="AG144" i="20"/>
  <c r="AH144" i="20"/>
  <c r="AH145" i="20" s="1"/>
  <c r="AI144" i="20"/>
  <c r="AJ144" i="20"/>
  <c r="AJ145" i="20" s="1"/>
  <c r="AK144" i="20"/>
  <c r="AL144" i="20"/>
  <c r="AL145" i="20" s="1"/>
  <c r="AM144" i="20"/>
  <c r="AN144" i="20"/>
  <c r="AO144" i="20"/>
  <c r="AP144" i="20"/>
  <c r="AP145" i="20" s="1"/>
  <c r="AQ144" i="20"/>
  <c r="AR144" i="20"/>
  <c r="AR145" i="20" s="1"/>
  <c r="AS144" i="20"/>
  <c r="AT144" i="20"/>
  <c r="AT145" i="20" s="1"/>
  <c r="AU144" i="20"/>
  <c r="AV144" i="20"/>
  <c r="AW144" i="20"/>
  <c r="AX145" i="20"/>
  <c r="D145" i="20"/>
  <c r="E145" i="20"/>
  <c r="F145" i="20"/>
  <c r="G145" i="20"/>
  <c r="H114" i="22"/>
  <c r="N114" i="22" s="1"/>
  <c r="S114" i="22" s="1"/>
  <c r="H116" i="22"/>
  <c r="N116" i="22" s="1"/>
  <c r="S116" i="22" s="1"/>
  <c r="H117" i="22"/>
  <c r="N117" i="22" s="1"/>
  <c r="S117" i="22" s="1"/>
  <c r="H118" i="22"/>
  <c r="H119" i="22"/>
  <c r="N119" i="22" s="1"/>
  <c r="S119" i="22" s="1"/>
  <c r="H120" i="22"/>
  <c r="N120" i="22" s="1"/>
  <c r="S120" i="22" s="1"/>
  <c r="H121" i="22"/>
  <c r="N121" i="22" s="1"/>
  <c r="S121" i="22" s="1"/>
  <c r="H122" i="22"/>
  <c r="N122" i="22" s="1"/>
  <c r="S122" i="22" s="1"/>
  <c r="H123" i="22"/>
  <c r="N123" i="22" s="1"/>
  <c r="S123" i="22" s="1"/>
  <c r="H124" i="22"/>
  <c r="N124" i="22" s="1"/>
  <c r="S124" i="22" s="1"/>
  <c r="H125" i="22"/>
  <c r="N125" i="22" s="1"/>
  <c r="S125" i="22" s="1"/>
  <c r="H126" i="22"/>
  <c r="N126" i="22" s="1"/>
  <c r="S126" i="22" s="1"/>
  <c r="H127" i="22"/>
  <c r="N127" i="22" s="1"/>
  <c r="S127" i="22" s="1"/>
  <c r="H128" i="22"/>
  <c r="N128" i="22" s="1"/>
  <c r="S128" i="22" s="1"/>
  <c r="H129" i="22"/>
  <c r="N129" i="22" s="1"/>
  <c r="S129" i="22" s="1"/>
  <c r="H130" i="22"/>
  <c r="N130" i="22" s="1"/>
  <c r="S130" i="22" s="1"/>
  <c r="H131" i="22"/>
  <c r="N131" i="22" s="1"/>
  <c r="S131" i="22" s="1"/>
  <c r="H132" i="22"/>
  <c r="N132" i="22" s="1"/>
  <c r="S132" i="22" s="1"/>
  <c r="H133" i="22"/>
  <c r="N133" i="22" s="1"/>
  <c r="S133" i="22" s="1"/>
  <c r="H134" i="22"/>
  <c r="N134" i="22" s="1"/>
  <c r="S134" i="22" s="1"/>
  <c r="H135" i="22"/>
  <c r="N135" i="22" s="1"/>
  <c r="S135" i="22" s="1"/>
  <c r="H136" i="22"/>
  <c r="N136" i="22" s="1"/>
  <c r="S136" i="22" s="1"/>
  <c r="H137" i="22"/>
  <c r="N137" i="22" s="1"/>
  <c r="S137" i="22" s="1"/>
  <c r="H138" i="22"/>
  <c r="N138" i="22" s="1"/>
  <c r="S138" i="22" s="1"/>
  <c r="H139" i="22"/>
  <c r="N139" i="22" s="1"/>
  <c r="S139" i="22" s="1"/>
  <c r="H140" i="22"/>
  <c r="N140" i="22" s="1"/>
  <c r="S140" i="22" s="1"/>
  <c r="H141" i="22"/>
  <c r="N141" i="22" s="1"/>
  <c r="S141" i="22" s="1"/>
  <c r="H142" i="22"/>
  <c r="N142" i="22" s="1"/>
  <c r="S142" i="22" s="1"/>
  <c r="AX110" i="20"/>
  <c r="S109" i="20"/>
  <c r="T109" i="20"/>
  <c r="U109" i="20"/>
  <c r="V109" i="20"/>
  <c r="W109" i="20"/>
  <c r="X109" i="20"/>
  <c r="Y109" i="20"/>
  <c r="Z109" i="20"/>
  <c r="AA109" i="20"/>
  <c r="AB109" i="20"/>
  <c r="AC109" i="20"/>
  <c r="AD109" i="20"/>
  <c r="AE109" i="20"/>
  <c r="AF109" i="20"/>
  <c r="AG109" i="20"/>
  <c r="AH109" i="20"/>
  <c r="AI109" i="20"/>
  <c r="AJ109" i="20"/>
  <c r="AK109" i="20"/>
  <c r="AL109" i="20"/>
  <c r="AM109" i="20"/>
  <c r="AN109" i="20"/>
  <c r="AO109" i="20"/>
  <c r="AP109" i="20"/>
  <c r="AQ109" i="20"/>
  <c r="AR109" i="20"/>
  <c r="AS109" i="20"/>
  <c r="AT109" i="20"/>
  <c r="AU109" i="20"/>
  <c r="AV109" i="20"/>
  <c r="AW109" i="20"/>
  <c r="AX109" i="20"/>
  <c r="AX111" i="20" s="1"/>
  <c r="S110" i="20"/>
  <c r="T110" i="20"/>
  <c r="U110" i="20"/>
  <c r="V110" i="20"/>
  <c r="W110" i="20"/>
  <c r="X110" i="20"/>
  <c r="X111" i="20" s="1"/>
  <c r="Y110" i="20"/>
  <c r="Z110" i="20"/>
  <c r="AA110" i="20"/>
  <c r="AB110" i="20"/>
  <c r="AB111" i="20" s="1"/>
  <c r="AC110" i="20"/>
  <c r="AD110" i="20"/>
  <c r="AE110" i="20"/>
  <c r="AF110" i="20"/>
  <c r="AF111" i="20" s="1"/>
  <c r="AG110" i="20"/>
  <c r="AH110" i="20"/>
  <c r="AI110" i="20"/>
  <c r="AJ110" i="20"/>
  <c r="AK110" i="20"/>
  <c r="AL110" i="20"/>
  <c r="AM110" i="20"/>
  <c r="AN110" i="20"/>
  <c r="AN111" i="20" s="1"/>
  <c r="AO110" i="20"/>
  <c r="AP110" i="20"/>
  <c r="AQ110" i="20"/>
  <c r="AR110" i="20"/>
  <c r="AR111" i="20" s="1"/>
  <c r="AS110" i="20"/>
  <c r="AT110" i="20"/>
  <c r="AU110" i="20"/>
  <c r="AU111" i="20" s="1"/>
  <c r="AV110" i="20"/>
  <c r="AV111" i="20" s="1"/>
  <c r="AW110" i="20"/>
  <c r="D111" i="20"/>
  <c r="E111" i="20"/>
  <c r="F111" i="20"/>
  <c r="G111" i="20"/>
  <c r="H60" i="22"/>
  <c r="N60" i="22" s="1"/>
  <c r="S60" i="22" s="1"/>
  <c r="H61" i="22"/>
  <c r="N61" i="22" s="1"/>
  <c r="S61" i="22" s="1"/>
  <c r="H62" i="22"/>
  <c r="N62" i="22" s="1"/>
  <c r="S62" i="22" s="1"/>
  <c r="H63" i="22"/>
  <c r="N63" i="22" s="1"/>
  <c r="S63" i="22" s="1"/>
  <c r="H65" i="22"/>
  <c r="N65" i="22" s="1"/>
  <c r="S65" i="22" s="1"/>
  <c r="H66" i="22"/>
  <c r="N66" i="22" s="1"/>
  <c r="S66" i="22" s="1"/>
  <c r="H67" i="22"/>
  <c r="N67" i="22" s="1"/>
  <c r="S67" i="22" s="1"/>
  <c r="H68" i="22"/>
  <c r="N68" i="22" s="1"/>
  <c r="S68" i="22" s="1"/>
  <c r="H69" i="22"/>
  <c r="N69" i="22" s="1"/>
  <c r="S69" i="22" s="1"/>
  <c r="H70" i="22"/>
  <c r="N70" i="22" s="1"/>
  <c r="S70" i="22" s="1"/>
  <c r="H71" i="22"/>
  <c r="N71" i="22" s="1"/>
  <c r="S71" i="22" s="1"/>
  <c r="H72" i="22"/>
  <c r="N72" i="22" s="1"/>
  <c r="S72" i="22" s="1"/>
  <c r="H73" i="22"/>
  <c r="N73" i="22" s="1"/>
  <c r="S73" i="22" s="1"/>
  <c r="H74" i="22"/>
  <c r="N74" i="22" s="1"/>
  <c r="S74" i="22" s="1"/>
  <c r="H76" i="22"/>
  <c r="N76" i="22" s="1"/>
  <c r="S76" i="22" s="1"/>
  <c r="H77" i="22"/>
  <c r="N77" i="22" s="1"/>
  <c r="S77" i="22" s="1"/>
  <c r="H78" i="22"/>
  <c r="N78" i="22" s="1"/>
  <c r="S78" i="22" s="1"/>
  <c r="H79" i="22"/>
  <c r="N79" i="22" s="1"/>
  <c r="S79" i="22" s="1"/>
  <c r="H80" i="22"/>
  <c r="N80" i="22" s="1"/>
  <c r="S80" i="22" s="1"/>
  <c r="H81" i="22"/>
  <c r="N81" i="22" s="1"/>
  <c r="S81" i="22" s="1"/>
  <c r="H82" i="22"/>
  <c r="N82" i="22" s="1"/>
  <c r="S82" i="22" s="1"/>
  <c r="H83" i="22"/>
  <c r="N83" i="22" s="1"/>
  <c r="S83" i="22" s="1"/>
  <c r="H84" i="22"/>
  <c r="N84" i="22" s="1"/>
  <c r="S84" i="22" s="1"/>
  <c r="H85" i="22"/>
  <c r="N85" i="22" s="1"/>
  <c r="S85" i="22" s="1"/>
  <c r="H86" i="22"/>
  <c r="N86" i="22" s="1"/>
  <c r="S86" i="22" s="1"/>
  <c r="H87" i="22"/>
  <c r="N87" i="22" s="1"/>
  <c r="S87" i="22" s="1"/>
  <c r="H88" i="22"/>
  <c r="N88" i="22" s="1"/>
  <c r="S88" i="22" s="1"/>
  <c r="H89" i="22"/>
  <c r="N89" i="22" s="1"/>
  <c r="S89" i="22" s="1"/>
  <c r="H90" i="22"/>
  <c r="N90" i="22" s="1"/>
  <c r="S90" i="22" s="1"/>
  <c r="H91" i="22"/>
  <c r="N91" i="22" s="1"/>
  <c r="S91" i="22" s="1"/>
  <c r="H92" i="22"/>
  <c r="N92" i="22" s="1"/>
  <c r="S92" i="22" s="1"/>
  <c r="H93" i="22"/>
  <c r="N93" i="22" s="1"/>
  <c r="S93" i="22" s="1"/>
  <c r="H94" i="22"/>
  <c r="N94" i="22" s="1"/>
  <c r="S94" i="22" s="1"/>
  <c r="H95" i="22"/>
  <c r="N95" i="22" s="1"/>
  <c r="S95" i="22" s="1"/>
  <c r="H96" i="22"/>
  <c r="N96" i="22" s="1"/>
  <c r="S96" i="22" s="1"/>
  <c r="H97" i="22"/>
  <c r="N97" i="22" s="1"/>
  <c r="S97" i="22" s="1"/>
  <c r="H98" i="22"/>
  <c r="N98" i="22" s="1"/>
  <c r="S98" i="22" s="1"/>
  <c r="H99" i="22"/>
  <c r="N99" i="22" s="1"/>
  <c r="S99" i="22" s="1"/>
  <c r="H100" i="22"/>
  <c r="N100" i="22" s="1"/>
  <c r="S100" i="22" s="1"/>
  <c r="H101" i="22"/>
  <c r="N101" i="22" s="1"/>
  <c r="S101" i="22" s="1"/>
  <c r="H102" i="22"/>
  <c r="N102" i="22" s="1"/>
  <c r="S102" i="22" s="1"/>
  <c r="H103" i="22"/>
  <c r="N103" i="22" s="1"/>
  <c r="S103" i="22" s="1"/>
  <c r="H104" i="22"/>
  <c r="N104" i="22" s="1"/>
  <c r="S104" i="22" s="1"/>
  <c r="H105" i="22"/>
  <c r="N105" i="22" s="1"/>
  <c r="S105" i="22" s="1"/>
  <c r="H106" i="22"/>
  <c r="N106" i="22" s="1"/>
  <c r="S106" i="22" s="1"/>
  <c r="H107" i="22"/>
  <c r="N107" i="22" s="1"/>
  <c r="S107" i="22" s="1"/>
  <c r="H108" i="22"/>
  <c r="N108" i="22" s="1"/>
  <c r="S108" i="22" s="1"/>
  <c r="R186" i="22" l="1"/>
  <c r="R189" i="22" s="1"/>
  <c r="H192" i="22"/>
  <c r="H197" i="22"/>
  <c r="N197" i="22" s="1"/>
  <c r="S197" i="22" s="1"/>
  <c r="H202" i="27"/>
  <c r="H200" i="22"/>
  <c r="N200" i="22" s="1"/>
  <c r="S200" i="22" s="1"/>
  <c r="H196" i="22"/>
  <c r="N196" i="22" s="1"/>
  <c r="S196" i="22" s="1"/>
  <c r="H199" i="22"/>
  <c r="N199" i="22" s="1"/>
  <c r="S199" i="22" s="1"/>
  <c r="H195" i="22"/>
  <c r="N195" i="22" s="1"/>
  <c r="S195" i="22" s="1"/>
  <c r="H198" i="22"/>
  <c r="N198" i="22" s="1"/>
  <c r="S198" i="22" s="1"/>
  <c r="H194" i="22"/>
  <c r="N194" i="22" s="1"/>
  <c r="S194" i="22" s="1"/>
  <c r="Z145" i="20"/>
  <c r="U185" i="22"/>
  <c r="U188" i="22" s="1"/>
  <c r="Z185" i="22"/>
  <c r="Z188" i="22" s="1"/>
  <c r="T185" i="22"/>
  <c r="T188" i="22" s="1"/>
  <c r="AG185" i="22"/>
  <c r="AG188" i="22" s="1"/>
  <c r="AH185" i="22"/>
  <c r="AH188" i="22" s="1"/>
  <c r="Q185" i="22"/>
  <c r="Q188" i="22" s="1"/>
  <c r="AG203" i="20"/>
  <c r="X145" i="20"/>
  <c r="AO203" i="20"/>
  <c r="G186" i="22"/>
  <c r="G189" i="22" s="1"/>
  <c r="X185" i="22"/>
  <c r="X188" i="22" s="1"/>
  <c r="Y189" i="22"/>
  <c r="AC185" i="22"/>
  <c r="AC188" i="22" s="1"/>
  <c r="Q36" i="21"/>
  <c r="AD186" i="22"/>
  <c r="AD189" i="22" s="1"/>
  <c r="AI185" i="22"/>
  <c r="AI188" i="22" s="1"/>
  <c r="AI189" i="22"/>
  <c r="AE186" i="22"/>
  <c r="AE189" i="22" s="1"/>
  <c r="V185" i="22"/>
  <c r="V188" i="22" s="1"/>
  <c r="W169" i="20"/>
  <c r="V189" i="22"/>
  <c r="AB185" i="22"/>
  <c r="AB188" i="22" s="1"/>
  <c r="AH189" i="22"/>
  <c r="W185" i="22"/>
  <c r="W188" i="22" s="1"/>
  <c r="X186" i="22"/>
  <c r="X189" i="22" s="1"/>
  <c r="AC186" i="22"/>
  <c r="AC189" i="22" s="1"/>
  <c r="Z189" i="22"/>
  <c r="W189" i="22"/>
  <c r="Q186" i="22"/>
  <c r="Q189" i="22" s="1"/>
  <c r="AA186" i="22"/>
  <c r="AA189" i="22" s="1"/>
  <c r="T186" i="22"/>
  <c r="T189" i="22" s="1"/>
  <c r="P188" i="22"/>
  <c r="AI184" i="22"/>
  <c r="Y184" i="22"/>
  <c r="AB186" i="22"/>
  <c r="AB189" i="22" s="1"/>
  <c r="AF185" i="22"/>
  <c r="AF188" i="22" s="1"/>
  <c r="AE185" i="22"/>
  <c r="AE188" i="22" s="1"/>
  <c r="Y185" i="22"/>
  <c r="Y188" i="22" s="1"/>
  <c r="P186" i="22"/>
  <c r="P189" i="22" s="1"/>
  <c r="AG186" i="22"/>
  <c r="AG189" i="22" s="1"/>
  <c r="AA185" i="22"/>
  <c r="AA188" i="22" s="1"/>
  <c r="U186" i="22"/>
  <c r="U189" i="22" s="1"/>
  <c r="W181" i="22"/>
  <c r="W187" i="22" s="1"/>
  <c r="U181" i="22"/>
  <c r="R184" i="22"/>
  <c r="R187" i="22" s="1"/>
  <c r="AF181" i="22"/>
  <c r="AF187" i="22" s="1"/>
  <c r="AE181" i="22"/>
  <c r="AI181" i="22"/>
  <c r="Q181" i="22"/>
  <c r="R185" i="22"/>
  <c r="R188" i="22" s="1"/>
  <c r="U184" i="22"/>
  <c r="V184" i="22"/>
  <c r="AF186" i="22"/>
  <c r="AF189" i="22" s="1"/>
  <c r="AB181" i="22"/>
  <c r="AB187" i="22" s="1"/>
  <c r="AD185" i="22"/>
  <c r="AD188" i="22" s="1"/>
  <c r="X181" i="22"/>
  <c r="V181" i="22"/>
  <c r="P181" i="22"/>
  <c r="Y181" i="22"/>
  <c r="Q184" i="22"/>
  <c r="S172" i="20"/>
  <c r="AU171" i="20"/>
  <c r="AU174" i="20" s="1"/>
  <c r="AQ171" i="20"/>
  <c r="AQ174" i="20" s="1"/>
  <c r="AM171" i="20"/>
  <c r="AM174" i="20" s="1"/>
  <c r="AI171" i="20"/>
  <c r="AI174" i="20" s="1"/>
  <c r="AA171" i="20"/>
  <c r="AA174" i="20" s="1"/>
  <c r="W171" i="20"/>
  <c r="W174" i="20" s="1"/>
  <c r="S171" i="20"/>
  <c r="S174" i="20" s="1"/>
  <c r="AU170" i="20"/>
  <c r="AU173" i="20" s="1"/>
  <c r="AQ170" i="20"/>
  <c r="AQ173" i="20" s="1"/>
  <c r="AM170" i="20"/>
  <c r="AM173" i="20" s="1"/>
  <c r="AI170" i="20"/>
  <c r="AI173" i="20" s="1"/>
  <c r="AA170" i="20"/>
  <c r="AA173" i="20" s="1"/>
  <c r="W170" i="20"/>
  <c r="W173" i="20" s="1"/>
  <c r="S170" i="20"/>
  <c r="S173" i="20" s="1"/>
  <c r="AX169" i="20"/>
  <c r="AX172" i="20" s="1"/>
  <c r="AX175" i="20" s="1"/>
  <c r="AT169" i="20"/>
  <c r="AP169" i="20"/>
  <c r="AP172" i="20" s="1"/>
  <c r="AL169" i="20"/>
  <c r="AH169" i="20"/>
  <c r="AH172" i="20" s="1"/>
  <c r="AD169" i="20"/>
  <c r="Z169" i="20"/>
  <c r="Z172" i="20" s="1"/>
  <c r="V169" i="20"/>
  <c r="AD184" i="22"/>
  <c r="AD187" i="22" s="1"/>
  <c r="AA184" i="22"/>
  <c r="AH184" i="22"/>
  <c r="AR169" i="20"/>
  <c r="AR172" i="20" s="1"/>
  <c r="AR175" i="20" s="1"/>
  <c r="AU169" i="20"/>
  <c r="AQ169" i="20"/>
  <c r="AM169" i="20"/>
  <c r="P184" i="22"/>
  <c r="AE184" i="22"/>
  <c r="AE169" i="20"/>
  <c r="AE171" i="20"/>
  <c r="AE174" i="20" s="1"/>
  <c r="AE170" i="20"/>
  <c r="AE173" i="20" s="1"/>
  <c r="G185" i="22"/>
  <c r="G188" i="22" s="1"/>
  <c r="G181" i="22"/>
  <c r="G187" i="22" s="1"/>
  <c r="E218" i="22" s="1"/>
  <c r="AH181" i="22"/>
  <c r="AM50" i="22"/>
  <c r="Z184" i="22"/>
  <c r="Z187" i="22" s="1"/>
  <c r="O51" i="22"/>
  <c r="O179" i="22"/>
  <c r="O185" i="22" s="1"/>
  <c r="O183" i="22"/>
  <c r="O186" i="22" s="1"/>
  <c r="AG181" i="22"/>
  <c r="AA181" i="22"/>
  <c r="AC181" i="22"/>
  <c r="X184" i="22"/>
  <c r="T184" i="22"/>
  <c r="T187" i="22" s="1"/>
  <c r="AC184" i="22"/>
  <c r="AG184" i="22"/>
  <c r="AO50" i="22"/>
  <c r="V172" i="22"/>
  <c r="V175" i="22" s="1"/>
  <c r="AB169" i="20"/>
  <c r="E219" i="20"/>
  <c r="D219" i="20"/>
  <c r="AS169" i="20"/>
  <c r="AK169" i="20"/>
  <c r="AC169" i="20"/>
  <c r="AC172" i="20" s="1"/>
  <c r="Y203" i="20"/>
  <c r="AS218" i="20"/>
  <c r="AN52" i="22"/>
  <c r="F36" i="21"/>
  <c r="AN50" i="22"/>
  <c r="O41" i="22"/>
  <c r="F172" i="20"/>
  <c r="F175" i="20" s="1"/>
  <c r="AJ218" i="20"/>
  <c r="AR218" i="20"/>
  <c r="AM218" i="20"/>
  <c r="AA218" i="20"/>
  <c r="AV218" i="20"/>
  <c r="AB218" i="20"/>
  <c r="G172" i="20"/>
  <c r="I201" i="20"/>
  <c r="H201" i="20"/>
  <c r="AI211" i="20"/>
  <c r="AE211" i="20"/>
  <c r="AQ218" i="20"/>
  <c r="AI218" i="20"/>
  <c r="O211" i="22"/>
  <c r="H202" i="20"/>
  <c r="G221" i="20"/>
  <c r="AI203" i="20"/>
  <c r="AW218" i="20"/>
  <c r="AM211" i="20"/>
  <c r="W211" i="20"/>
  <c r="N148" i="22"/>
  <c r="H167" i="22"/>
  <c r="H182" i="22" s="1"/>
  <c r="AA203" i="20"/>
  <c r="AQ211" i="20"/>
  <c r="N118" i="22"/>
  <c r="H144" i="22"/>
  <c r="H180" i="22" s="1"/>
  <c r="D172" i="20"/>
  <c r="D175" i="20" s="1"/>
  <c r="AI169" i="20"/>
  <c r="AA169" i="20"/>
  <c r="AQ203" i="20"/>
  <c r="AA211" i="20"/>
  <c r="I143" i="20"/>
  <c r="H115" i="22"/>
  <c r="E172" i="20"/>
  <c r="E175" i="20" s="1"/>
  <c r="AO218" i="20"/>
  <c r="AG218" i="20"/>
  <c r="AC218" i="20"/>
  <c r="Y218" i="20"/>
  <c r="G175" i="20"/>
  <c r="AV171" i="20"/>
  <c r="AV174" i="20" s="1"/>
  <c r="AN171" i="20"/>
  <c r="AN174" i="20" s="1"/>
  <c r="AF171" i="20"/>
  <c r="AF174" i="20" s="1"/>
  <c r="AB171" i="20"/>
  <c r="AB174" i="20" s="1"/>
  <c r="X171" i="20"/>
  <c r="X174" i="20" s="1"/>
  <c r="T171" i="20"/>
  <c r="T174" i="20" s="1"/>
  <c r="AV170" i="20"/>
  <c r="AV173" i="20" s="1"/>
  <c r="AR170" i="20"/>
  <c r="AR173" i="20" s="1"/>
  <c r="AN170" i="20"/>
  <c r="AN173" i="20" s="1"/>
  <c r="AJ170" i="20"/>
  <c r="AJ173" i="20" s="1"/>
  <c r="AF170" i="20"/>
  <c r="AF173" i="20" s="1"/>
  <c r="AB170" i="20"/>
  <c r="AB173" i="20" s="1"/>
  <c r="X170" i="20"/>
  <c r="X173" i="20" s="1"/>
  <c r="T170" i="20"/>
  <c r="T173" i="20" s="1"/>
  <c r="F221" i="20"/>
  <c r="N192" i="22"/>
  <c r="H201" i="22"/>
  <c r="I202" i="20"/>
  <c r="H193" i="22"/>
  <c r="AS211" i="20"/>
  <c r="AO211" i="20"/>
  <c r="AK211" i="20"/>
  <c r="AG211" i="20"/>
  <c r="AC211" i="20"/>
  <c r="Y211" i="20"/>
  <c r="U211" i="20"/>
  <c r="AN218" i="20"/>
  <c r="AF218" i="20"/>
  <c r="X218" i="20"/>
  <c r="AE218" i="20"/>
  <c r="W218" i="20"/>
  <c r="O23" i="22"/>
  <c r="U172" i="22"/>
  <c r="U175" i="22" s="1"/>
  <c r="AC172" i="22"/>
  <c r="AC175" i="22" s="1"/>
  <c r="AH54" i="22"/>
  <c r="AH212" i="22" s="1"/>
  <c r="U55" i="22"/>
  <c r="U214" i="22" s="1"/>
  <c r="T55" i="22"/>
  <c r="AD55" i="22"/>
  <c r="AD214" i="22" s="1"/>
  <c r="AI172" i="22"/>
  <c r="AI175" i="22" s="1"/>
  <c r="AB55" i="22"/>
  <c r="AB214" i="22" s="1"/>
  <c r="P55" i="22"/>
  <c r="P214" i="22" s="1"/>
  <c r="Q55" i="22"/>
  <c r="Q214" i="22" s="1"/>
  <c r="AA172" i="22"/>
  <c r="AA175" i="22" s="1"/>
  <c r="AI55" i="22"/>
  <c r="AI214" i="22" s="1"/>
  <c r="AF172" i="22"/>
  <c r="AF175" i="22" s="1"/>
  <c r="AE172" i="22"/>
  <c r="AE175" i="22" s="1"/>
  <c r="AH55" i="22"/>
  <c r="AH214" i="22" s="1"/>
  <c r="AH172" i="22"/>
  <c r="AH175" i="22" s="1"/>
  <c r="AD172" i="22"/>
  <c r="AD175" i="22" s="1"/>
  <c r="AG172" i="22"/>
  <c r="AG175" i="22" s="1"/>
  <c r="AB172" i="22"/>
  <c r="AB175" i="22" s="1"/>
  <c r="AG55" i="22"/>
  <c r="AG214" i="22" s="1"/>
  <c r="X172" i="22"/>
  <c r="X175" i="22" s="1"/>
  <c r="Y172" i="22"/>
  <c r="Y175" i="22" s="1"/>
  <c r="Y54" i="22"/>
  <c r="Y212" i="22" s="1"/>
  <c r="T172" i="22"/>
  <c r="T175" i="22" s="1"/>
  <c r="Z55" i="22"/>
  <c r="Z214" i="22" s="1"/>
  <c r="Y55" i="22"/>
  <c r="Y214" i="22" s="1"/>
  <c r="O111" i="22"/>
  <c r="O174" i="22"/>
  <c r="AH53" i="22"/>
  <c r="Z53" i="22"/>
  <c r="W172" i="22"/>
  <c r="W175" i="22" s="1"/>
  <c r="Z172" i="22"/>
  <c r="Z175" i="22" s="1"/>
  <c r="R54" i="22"/>
  <c r="R212" i="22" s="1"/>
  <c r="O169" i="22"/>
  <c r="O184" i="22" s="1"/>
  <c r="X55" i="22"/>
  <c r="X214" i="22" s="1"/>
  <c r="Y53" i="22"/>
  <c r="V55" i="22"/>
  <c r="V214" i="22" s="1"/>
  <c r="AA53" i="22"/>
  <c r="Q53" i="22"/>
  <c r="O145" i="22"/>
  <c r="O170" i="22"/>
  <c r="O173" i="22" s="1"/>
  <c r="AC55" i="22"/>
  <c r="AC214" i="22" s="1"/>
  <c r="R55" i="22"/>
  <c r="R214" i="22" s="1"/>
  <c r="AG54" i="22"/>
  <c r="AG212" i="22" s="1"/>
  <c r="AF53" i="22"/>
  <c r="AE55" i="22"/>
  <c r="AE214" i="22" s="1"/>
  <c r="Z54" i="22"/>
  <c r="Z212" i="22" s="1"/>
  <c r="W55" i="22"/>
  <c r="W214" i="22" s="1"/>
  <c r="AG53" i="22"/>
  <c r="G53" i="22"/>
  <c r="R53" i="22"/>
  <c r="W53" i="22"/>
  <c r="AD53" i="22"/>
  <c r="AB53" i="22"/>
  <c r="T53" i="22"/>
  <c r="AF55" i="22"/>
  <c r="AF214" i="22" s="1"/>
  <c r="AE54" i="22"/>
  <c r="AE212" i="22" s="1"/>
  <c r="AB54" i="22"/>
  <c r="AB212" i="22" s="1"/>
  <c r="T54" i="22"/>
  <c r="T212" i="22" s="1"/>
  <c r="Q54" i="22"/>
  <c r="Q212" i="22" s="1"/>
  <c r="P54" i="22"/>
  <c r="P212" i="22" s="1"/>
  <c r="G55" i="22"/>
  <c r="G214" i="22" s="1"/>
  <c r="V53" i="22"/>
  <c r="X54" i="22"/>
  <c r="X212" i="22" s="1"/>
  <c r="AA55" i="22"/>
  <c r="AA214" i="22" s="1"/>
  <c r="W54" i="22"/>
  <c r="W212" i="22" s="1"/>
  <c r="AI54" i="22"/>
  <c r="AI212" i="22" s="1"/>
  <c r="V54" i="22"/>
  <c r="V212" i="22" s="1"/>
  <c r="AF54" i="22"/>
  <c r="AF212" i="22" s="1"/>
  <c r="AA54" i="22"/>
  <c r="AA212" i="22" s="1"/>
  <c r="AI53" i="22"/>
  <c r="AD54" i="22"/>
  <c r="AD212" i="22" s="1"/>
  <c r="P53" i="22"/>
  <c r="G54" i="22"/>
  <c r="G212" i="22" s="1"/>
  <c r="AC53" i="22"/>
  <c r="U53" i="22"/>
  <c r="X53" i="22"/>
  <c r="AE53" i="22"/>
  <c r="AC54" i="22"/>
  <c r="AC212" i="22" s="1"/>
  <c r="U54" i="22"/>
  <c r="U212" i="22" s="1"/>
  <c r="R25" i="22"/>
  <c r="R178" i="22" s="1"/>
  <c r="AF25" i="22"/>
  <c r="AF178" i="22" s="1"/>
  <c r="Q25" i="22"/>
  <c r="Q178" i="22" s="1"/>
  <c r="AI25" i="22"/>
  <c r="AI178" i="22" s="1"/>
  <c r="W25" i="22"/>
  <c r="W178" i="22" s="1"/>
  <c r="G25" i="22"/>
  <c r="G178" i="22" s="1"/>
  <c r="AD25" i="22"/>
  <c r="AD178" i="22" s="1"/>
  <c r="O24" i="22"/>
  <c r="AA25" i="22"/>
  <c r="AA178" i="22" s="1"/>
  <c r="T25" i="22"/>
  <c r="T178" i="22" s="1"/>
  <c r="AE25" i="22"/>
  <c r="AE178" i="22" s="1"/>
  <c r="AC25" i="22"/>
  <c r="AC178" i="22" s="1"/>
  <c r="AH25" i="22"/>
  <c r="AH178" i="22" s="1"/>
  <c r="X25" i="22"/>
  <c r="X178" i="22" s="1"/>
  <c r="AB25" i="22"/>
  <c r="AB178" i="22" s="1"/>
  <c r="U25" i="22"/>
  <c r="U178" i="22" s="1"/>
  <c r="Z25" i="22"/>
  <c r="Z178" i="22" s="1"/>
  <c r="P25" i="22"/>
  <c r="P178" i="22" s="1"/>
  <c r="V25" i="22"/>
  <c r="V178" i="22" s="1"/>
  <c r="AG25" i="22"/>
  <c r="AG178" i="22" s="1"/>
  <c r="Y25" i="22"/>
  <c r="Y178" i="22" s="1"/>
  <c r="G172" i="22"/>
  <c r="G175" i="22" s="1"/>
  <c r="R172" i="22"/>
  <c r="R175" i="22" s="1"/>
  <c r="Q172" i="22"/>
  <c r="Q175" i="22" s="1"/>
  <c r="P172" i="22"/>
  <c r="P175" i="22" s="1"/>
  <c r="AF44" i="21"/>
  <c r="AF45" i="21"/>
  <c r="K36" i="21"/>
  <c r="AF43" i="21"/>
  <c r="C36" i="21"/>
  <c r="D221" i="20"/>
  <c r="G219" i="20"/>
  <c r="F219" i="20"/>
  <c r="E221" i="20"/>
  <c r="M20" i="17"/>
  <c r="H150" i="22"/>
  <c r="AW169" i="20"/>
  <c r="AO169" i="20"/>
  <c r="AG169" i="20"/>
  <c r="Y169" i="20"/>
  <c r="U169" i="20"/>
  <c r="AX170" i="20"/>
  <c r="AX173" i="20" s="1"/>
  <c r="AT170" i="20"/>
  <c r="AT173" i="20" s="1"/>
  <c r="AP170" i="20"/>
  <c r="AP173" i="20" s="1"/>
  <c r="AL170" i="20"/>
  <c r="AL173" i="20" s="1"/>
  <c r="AH170" i="20"/>
  <c r="AH173" i="20" s="1"/>
  <c r="AD170" i="20"/>
  <c r="AD173" i="20" s="1"/>
  <c r="Z170" i="20"/>
  <c r="Z173" i="20" s="1"/>
  <c r="V170" i="20"/>
  <c r="V173" i="20" s="1"/>
  <c r="AC111" i="20"/>
  <c r="AN211" i="20"/>
  <c r="AB211" i="20"/>
  <c r="AV211" i="20"/>
  <c r="AJ211" i="20"/>
  <c r="X211" i="20"/>
  <c r="AR211" i="20"/>
  <c r="AF211" i="20"/>
  <c r="T211" i="20"/>
  <c r="AS203" i="20"/>
  <c r="AK203" i="20"/>
  <c r="AC203" i="20"/>
  <c r="U203" i="20"/>
  <c r="AU211" i="20"/>
  <c r="AX203" i="20"/>
  <c r="AT203" i="20"/>
  <c r="AP203" i="20"/>
  <c r="AL203" i="20"/>
  <c r="AH203" i="20"/>
  <c r="AD203" i="20"/>
  <c r="V203" i="20"/>
  <c r="AV203" i="20"/>
  <c r="AR203" i="20"/>
  <c r="AN203" i="20"/>
  <c r="AJ203" i="20"/>
  <c r="AF203" i="20"/>
  <c r="AB203" i="20"/>
  <c r="X203" i="20"/>
  <c r="T203" i="20"/>
  <c r="Z203" i="20"/>
  <c r="AM111" i="20"/>
  <c r="AI111" i="20"/>
  <c r="AA111" i="20"/>
  <c r="AM145" i="20"/>
  <c r="AW171" i="20"/>
  <c r="AW174" i="20" s="1"/>
  <c r="AS171" i="20"/>
  <c r="AS174" i="20" s="1"/>
  <c r="AO171" i="20"/>
  <c r="AO174" i="20" s="1"/>
  <c r="AK171" i="20"/>
  <c r="AK174" i="20" s="1"/>
  <c r="AG171" i="20"/>
  <c r="AG174" i="20" s="1"/>
  <c r="Y171" i="20"/>
  <c r="Y174" i="20" s="1"/>
  <c r="U171" i="20"/>
  <c r="U174" i="20" s="1"/>
  <c r="AW170" i="20"/>
  <c r="AW173" i="20" s="1"/>
  <c r="AS170" i="20"/>
  <c r="AS173" i="20" s="1"/>
  <c r="AO145" i="20"/>
  <c r="AK170" i="20"/>
  <c r="AK173" i="20" s="1"/>
  <c r="AG170" i="20"/>
  <c r="AG173" i="20" s="1"/>
  <c r="AC170" i="20"/>
  <c r="AC173" i="20" s="1"/>
  <c r="Y145" i="20"/>
  <c r="U170" i="20"/>
  <c r="U173" i="20" s="1"/>
  <c r="AC171" i="20"/>
  <c r="AC174" i="20" s="1"/>
  <c r="AW145" i="20"/>
  <c r="AK145" i="20"/>
  <c r="U145" i="20"/>
  <c r="AR171" i="20"/>
  <c r="AR174" i="20" s="1"/>
  <c r="AJ171" i="20"/>
  <c r="AJ174" i="20" s="1"/>
  <c r="AW111" i="20"/>
  <c r="AS111" i="20"/>
  <c r="AO111" i="20"/>
  <c r="AK111" i="20"/>
  <c r="AG111" i="20"/>
  <c r="Y111" i="20"/>
  <c r="U111" i="20"/>
  <c r="AS145" i="20"/>
  <c r="AG145" i="20"/>
  <c r="AQ145" i="20"/>
  <c r="AE145" i="20"/>
  <c r="W145" i="20"/>
  <c r="AV169" i="20"/>
  <c r="AN169" i="20"/>
  <c r="AJ169" i="20"/>
  <c r="AF169" i="20"/>
  <c r="X169" i="20"/>
  <c r="T169" i="20"/>
  <c r="AO170" i="20"/>
  <c r="AO173" i="20" s="1"/>
  <c r="Y170" i="20"/>
  <c r="Y173" i="20" s="1"/>
  <c r="AX171" i="20"/>
  <c r="AX174" i="20" s="1"/>
  <c r="AT171" i="20"/>
  <c r="AT174" i="20" s="1"/>
  <c r="AP171" i="20"/>
  <c r="AP174" i="20" s="1"/>
  <c r="AL171" i="20"/>
  <c r="AL174" i="20" s="1"/>
  <c r="AH171" i="20"/>
  <c r="AH174" i="20" s="1"/>
  <c r="AD171" i="20"/>
  <c r="AD174" i="20" s="1"/>
  <c r="Z171" i="20"/>
  <c r="Z174" i="20" s="1"/>
  <c r="V171" i="20"/>
  <c r="V174" i="20" s="1"/>
  <c r="I167" i="20"/>
  <c r="AJ111" i="20"/>
  <c r="H167" i="20"/>
  <c r="AU145" i="20"/>
  <c r="AQ111" i="20"/>
  <c r="AE111" i="20"/>
  <c r="AA145" i="20"/>
  <c r="AV145" i="20"/>
  <c r="AN145" i="20"/>
  <c r="AF145" i="20"/>
  <c r="AB145" i="20"/>
  <c r="T145" i="20"/>
  <c r="S111" i="20"/>
  <c r="I144" i="20"/>
  <c r="AI145" i="20"/>
  <c r="T111" i="20"/>
  <c r="W111" i="20"/>
  <c r="H143" i="20"/>
  <c r="H144" i="20"/>
  <c r="H110" i="20"/>
  <c r="AT111" i="20"/>
  <c r="AP111" i="20"/>
  <c r="AL111" i="20"/>
  <c r="AH111" i="20"/>
  <c r="AD111" i="20"/>
  <c r="Z111" i="20"/>
  <c r="V111" i="20"/>
  <c r="H75" i="22"/>
  <c r="I48" i="20"/>
  <c r="J48" i="20"/>
  <c r="K48" i="20"/>
  <c r="L48" i="20"/>
  <c r="M48" i="20"/>
  <c r="N48" i="20"/>
  <c r="S48" i="20"/>
  <c r="S182" i="20" s="1"/>
  <c r="T48" i="20"/>
  <c r="T182" i="20" s="1"/>
  <c r="U48" i="20"/>
  <c r="U182" i="20" s="1"/>
  <c r="V48" i="20"/>
  <c r="V182" i="20" s="1"/>
  <c r="W48" i="20"/>
  <c r="W182" i="20" s="1"/>
  <c r="X48" i="20"/>
  <c r="X182" i="20" s="1"/>
  <c r="Y48" i="20"/>
  <c r="Y182" i="20" s="1"/>
  <c r="Z48" i="20"/>
  <c r="Z182" i="20" s="1"/>
  <c r="AA48" i="20"/>
  <c r="AA182" i="20" s="1"/>
  <c r="AB48" i="20"/>
  <c r="AB182" i="20" s="1"/>
  <c r="AC48" i="20"/>
  <c r="AC182" i="20" s="1"/>
  <c r="AD48" i="20"/>
  <c r="AD182" i="20" s="1"/>
  <c r="AE48" i="20"/>
  <c r="AE182" i="20" s="1"/>
  <c r="AF48" i="20"/>
  <c r="AF182" i="20" s="1"/>
  <c r="AG48" i="20"/>
  <c r="AG182" i="20" s="1"/>
  <c r="AH48" i="20"/>
  <c r="AH182" i="20" s="1"/>
  <c r="AI48" i="20"/>
  <c r="AI182" i="20" s="1"/>
  <c r="AJ48" i="20"/>
  <c r="AJ182" i="20" s="1"/>
  <c r="AK48" i="20"/>
  <c r="AK182" i="20" s="1"/>
  <c r="AL48" i="20"/>
  <c r="AL182" i="20" s="1"/>
  <c r="AM48" i="20"/>
  <c r="AM182" i="20" s="1"/>
  <c r="AN48" i="20"/>
  <c r="AN182" i="20" s="1"/>
  <c r="AO48" i="20"/>
  <c r="AO182" i="20" s="1"/>
  <c r="AP48" i="20"/>
  <c r="AP182" i="20" s="1"/>
  <c r="AQ48" i="20"/>
  <c r="AQ182" i="20" s="1"/>
  <c r="AR48" i="20"/>
  <c r="AR182" i="20" s="1"/>
  <c r="AS48" i="20"/>
  <c r="AS182" i="20" s="1"/>
  <c r="AT48" i="20"/>
  <c r="AT182" i="20" s="1"/>
  <c r="AU48" i="20"/>
  <c r="AU182" i="20" s="1"/>
  <c r="AV48" i="20"/>
  <c r="AV182" i="20" s="1"/>
  <c r="AW48" i="20"/>
  <c r="AW182" i="20" s="1"/>
  <c r="AX48" i="20"/>
  <c r="AX182" i="20" s="1"/>
  <c r="I49" i="20"/>
  <c r="J49" i="20"/>
  <c r="K49" i="20"/>
  <c r="L49" i="20"/>
  <c r="M49" i="20"/>
  <c r="N49" i="20"/>
  <c r="S49" i="20"/>
  <c r="S183" i="20" s="1"/>
  <c r="T49" i="20"/>
  <c r="T183" i="20" s="1"/>
  <c r="U49" i="20"/>
  <c r="U183" i="20" s="1"/>
  <c r="V49" i="20"/>
  <c r="V183" i="20" s="1"/>
  <c r="W49" i="20"/>
  <c r="W183" i="20" s="1"/>
  <c r="X49" i="20"/>
  <c r="X183" i="20" s="1"/>
  <c r="Y49" i="20"/>
  <c r="Y183" i="20" s="1"/>
  <c r="Z49" i="20"/>
  <c r="Z183" i="20" s="1"/>
  <c r="AA49" i="20"/>
  <c r="AA183" i="20" s="1"/>
  <c r="AB49" i="20"/>
  <c r="AB183" i="20" s="1"/>
  <c r="AC49" i="20"/>
  <c r="AC183" i="20" s="1"/>
  <c r="AD49" i="20"/>
  <c r="AD183" i="20" s="1"/>
  <c r="AE49" i="20"/>
  <c r="AE183" i="20" s="1"/>
  <c r="AF49" i="20"/>
  <c r="AF183" i="20" s="1"/>
  <c r="AG49" i="20"/>
  <c r="AG183" i="20" s="1"/>
  <c r="AH49" i="20"/>
  <c r="AH183" i="20" s="1"/>
  <c r="AI49" i="20"/>
  <c r="AI183" i="20" s="1"/>
  <c r="AJ49" i="20"/>
  <c r="AJ183" i="20" s="1"/>
  <c r="AK49" i="20"/>
  <c r="AK183" i="20" s="1"/>
  <c r="AL49" i="20"/>
  <c r="AL183" i="20" s="1"/>
  <c r="AM49" i="20"/>
  <c r="AM183" i="20" s="1"/>
  <c r="AN49" i="20"/>
  <c r="AN183" i="20" s="1"/>
  <c r="AO49" i="20"/>
  <c r="AO183" i="20" s="1"/>
  <c r="AP49" i="20"/>
  <c r="AP183" i="20" s="1"/>
  <c r="AQ49" i="20"/>
  <c r="AQ183" i="20" s="1"/>
  <c r="AR49" i="20"/>
  <c r="AR183" i="20" s="1"/>
  <c r="AS49" i="20"/>
  <c r="AS183" i="20" s="1"/>
  <c r="AT49" i="20"/>
  <c r="AT183" i="20" s="1"/>
  <c r="AU49" i="20"/>
  <c r="AU183" i="20" s="1"/>
  <c r="AV49" i="20"/>
  <c r="AV183" i="20" s="1"/>
  <c r="AW49" i="20"/>
  <c r="AW183" i="20" s="1"/>
  <c r="AX49" i="20"/>
  <c r="AX183" i="20" s="1"/>
  <c r="D50" i="20"/>
  <c r="D184" i="20" s="1"/>
  <c r="E50" i="20"/>
  <c r="E184" i="20" s="1"/>
  <c r="F50" i="20"/>
  <c r="F184" i="20" s="1"/>
  <c r="G50" i="20"/>
  <c r="G184" i="20" s="1"/>
  <c r="H49" i="20"/>
  <c r="H183" i="20" s="1"/>
  <c r="H48" i="20"/>
  <c r="H201" i="27" l="1"/>
  <c r="S202" i="27"/>
  <c r="N202" i="27"/>
  <c r="AU172" i="20"/>
  <c r="AU175" i="20" s="1"/>
  <c r="H203" i="20"/>
  <c r="I203" i="20"/>
  <c r="AA172" i="20"/>
  <c r="AA175" i="20" s="1"/>
  <c r="AE172" i="20"/>
  <c r="AE175" i="20" s="1"/>
  <c r="AQ172" i="20"/>
  <c r="AQ175" i="20" s="1"/>
  <c r="AM172" i="20"/>
  <c r="AM175" i="20" s="1"/>
  <c r="W172" i="20"/>
  <c r="W175" i="20" s="1"/>
  <c r="G223" i="20"/>
  <c r="S175" i="20"/>
  <c r="Y187" i="22"/>
  <c r="Y190" i="22" s="1"/>
  <c r="AE187" i="22"/>
  <c r="AE190" i="22" s="1"/>
  <c r="G190" i="22"/>
  <c r="AI187" i="22"/>
  <c r="AI190" i="22" s="1"/>
  <c r="X187" i="22"/>
  <c r="X190" i="22" s="1"/>
  <c r="U187" i="22"/>
  <c r="U190" i="22" s="1"/>
  <c r="AB190" i="22"/>
  <c r="W190" i="22"/>
  <c r="AG187" i="22"/>
  <c r="AG190" i="22" s="1"/>
  <c r="V187" i="22"/>
  <c r="V190" i="22" s="1"/>
  <c r="Q187" i="22"/>
  <c r="Q190" i="22" s="1"/>
  <c r="P187" i="22"/>
  <c r="P190" i="22" s="1"/>
  <c r="R190" i="22"/>
  <c r="I182" i="20"/>
  <c r="AT172" i="20"/>
  <c r="AT175" i="20" s="1"/>
  <c r="AN172" i="20"/>
  <c r="AN175" i="20" s="1"/>
  <c r="X172" i="20"/>
  <c r="X175" i="20" s="1"/>
  <c r="AD172" i="20"/>
  <c r="AD175" i="20" s="1"/>
  <c r="AS172" i="20"/>
  <c r="AS175" i="20" s="1"/>
  <c r="AF190" i="22"/>
  <c r="AC187" i="22"/>
  <c r="AC190" i="22" s="1"/>
  <c r="AH187" i="22"/>
  <c r="AH190" i="22" s="1"/>
  <c r="AD190" i="22"/>
  <c r="AB172" i="20"/>
  <c r="AB175" i="20" s="1"/>
  <c r="AJ172" i="20"/>
  <c r="AJ175" i="20" s="1"/>
  <c r="V172" i="20"/>
  <c r="V175" i="20" s="1"/>
  <c r="AL172" i="20"/>
  <c r="AL175" i="20" s="1"/>
  <c r="AA187" i="22"/>
  <c r="AA190" i="22" s="1"/>
  <c r="H169" i="20"/>
  <c r="H182" i="20"/>
  <c r="O54" i="22"/>
  <c r="O212" i="22" s="1"/>
  <c r="O176" i="22"/>
  <c r="O188" i="22" s="1"/>
  <c r="O53" i="22"/>
  <c r="O181" i="22"/>
  <c r="O187" i="22" s="1"/>
  <c r="T190" i="22"/>
  <c r="Z190" i="22"/>
  <c r="O55" i="22"/>
  <c r="O214" i="22" s="1"/>
  <c r="O177" i="22"/>
  <c r="O189" i="22" s="1"/>
  <c r="AV172" i="20"/>
  <c r="AV175" i="20" s="1"/>
  <c r="I168" i="20"/>
  <c r="I171" i="20" s="1"/>
  <c r="Z175" i="20"/>
  <c r="AP175" i="20"/>
  <c r="Y172" i="20"/>
  <c r="Y175" i="20" s="1"/>
  <c r="D223" i="20"/>
  <c r="I170" i="20"/>
  <c r="AK172" i="20"/>
  <c r="AK175" i="20" s="1"/>
  <c r="E223" i="20"/>
  <c r="AI172" i="20"/>
  <c r="AI175" i="20" s="1"/>
  <c r="H151" i="22"/>
  <c r="N151" i="22" s="1"/>
  <c r="S151" i="22" s="1"/>
  <c r="H64" i="22"/>
  <c r="N64" i="22" s="1"/>
  <c r="S64" i="22" s="1"/>
  <c r="F223" i="20"/>
  <c r="AC175" i="20"/>
  <c r="Y215" i="22"/>
  <c r="N115" i="22"/>
  <c r="H143" i="22"/>
  <c r="N167" i="22"/>
  <c r="N182" i="22" s="1"/>
  <c r="S148" i="22"/>
  <c r="S167" i="22" s="1"/>
  <c r="S182" i="22" s="1"/>
  <c r="N75" i="22"/>
  <c r="H110" i="22"/>
  <c r="AH175" i="20"/>
  <c r="N201" i="22"/>
  <c r="S192" i="22"/>
  <c r="S201" i="22" s="1"/>
  <c r="N144" i="22"/>
  <c r="N180" i="22" s="1"/>
  <c r="S118" i="22"/>
  <c r="S144" i="22" s="1"/>
  <c r="S180" i="22" s="1"/>
  <c r="AW172" i="20"/>
  <c r="AW175" i="20" s="1"/>
  <c r="N150" i="22"/>
  <c r="H168" i="22"/>
  <c r="N193" i="22"/>
  <c r="H202" i="22"/>
  <c r="H203" i="22" s="1"/>
  <c r="AC215" i="22"/>
  <c r="AG213" i="22"/>
  <c r="U213" i="22"/>
  <c r="AC213" i="22"/>
  <c r="AG215" i="22"/>
  <c r="Y213" i="22"/>
  <c r="U215" i="22"/>
  <c r="T214" i="22"/>
  <c r="Z56" i="22"/>
  <c r="Z216" i="22" s="1"/>
  <c r="AG56" i="22"/>
  <c r="AG216" i="22" s="1"/>
  <c r="AD56" i="22"/>
  <c r="AD216" i="22" s="1"/>
  <c r="AB56" i="22"/>
  <c r="AB216" i="22" s="1"/>
  <c r="T56" i="22"/>
  <c r="T216" i="22" s="1"/>
  <c r="R56" i="22"/>
  <c r="R216" i="22" s="1"/>
  <c r="Q56" i="22"/>
  <c r="Q216" i="22" s="1"/>
  <c r="G56" i="22"/>
  <c r="G216" i="22" s="1"/>
  <c r="AC56" i="22"/>
  <c r="AC216" i="22" s="1"/>
  <c r="U56" i="22"/>
  <c r="U216" i="22" s="1"/>
  <c r="AI56" i="22"/>
  <c r="AI216" i="22" s="1"/>
  <c r="W56" i="22"/>
  <c r="W216" i="22" s="1"/>
  <c r="P56" i="22"/>
  <c r="P216" i="22" s="1"/>
  <c r="AE56" i="22"/>
  <c r="AE216" i="22" s="1"/>
  <c r="Y56" i="22"/>
  <c r="Y216" i="22" s="1"/>
  <c r="AA56" i="22"/>
  <c r="AA216" i="22" s="1"/>
  <c r="X56" i="22"/>
  <c r="X216" i="22" s="1"/>
  <c r="AF56" i="22"/>
  <c r="AF216" i="22" s="1"/>
  <c r="V56" i="22"/>
  <c r="V216" i="22" s="1"/>
  <c r="AH56" i="22"/>
  <c r="AH216" i="22" s="1"/>
  <c r="O25" i="22"/>
  <c r="O172" i="22"/>
  <c r="O175" i="22" s="1"/>
  <c r="AF46" i="21"/>
  <c r="AP43" i="21" s="1"/>
  <c r="AG172" i="20"/>
  <c r="AG175" i="20" s="1"/>
  <c r="H170" i="20"/>
  <c r="U50" i="20"/>
  <c r="U184" i="20" s="1"/>
  <c r="U172" i="20"/>
  <c r="U175" i="20" s="1"/>
  <c r="AO172" i="20"/>
  <c r="AO175" i="20" s="1"/>
  <c r="AX50" i="20"/>
  <c r="AX184" i="20" s="1"/>
  <c r="AT50" i="20"/>
  <c r="AT184" i="20" s="1"/>
  <c r="AP50" i="20"/>
  <c r="AP184" i="20" s="1"/>
  <c r="AL50" i="20"/>
  <c r="AL184" i="20" s="1"/>
  <c r="AF172" i="20"/>
  <c r="AF175" i="20" s="1"/>
  <c r="AA50" i="20"/>
  <c r="AA184" i="20" s="1"/>
  <c r="AK50" i="20"/>
  <c r="AK184" i="20" s="1"/>
  <c r="AM50" i="20"/>
  <c r="AM184" i="20" s="1"/>
  <c r="W50" i="20"/>
  <c r="W184" i="20" s="1"/>
  <c r="AH50" i="20"/>
  <c r="AH184" i="20" s="1"/>
  <c r="AD50" i="20"/>
  <c r="AD184" i="20" s="1"/>
  <c r="Z50" i="20"/>
  <c r="Z184" i="20" s="1"/>
  <c r="V50" i="20"/>
  <c r="V184" i="20" s="1"/>
  <c r="N50" i="20"/>
  <c r="J50" i="20"/>
  <c r="AR50" i="20"/>
  <c r="AR184" i="20" s="1"/>
  <c r="T172" i="20"/>
  <c r="T175" i="20" s="1"/>
  <c r="AW50" i="20"/>
  <c r="AW184" i="20" s="1"/>
  <c r="AS50" i="20"/>
  <c r="AS184" i="20" s="1"/>
  <c r="AO50" i="20"/>
  <c r="AO184" i="20" s="1"/>
  <c r="AG50" i="20"/>
  <c r="AG184" i="20" s="1"/>
  <c r="AC50" i="20"/>
  <c r="AC184" i="20" s="1"/>
  <c r="Y50" i="20"/>
  <c r="Y184" i="20" s="1"/>
  <c r="M50" i="20"/>
  <c r="I50" i="20"/>
  <c r="H145" i="20"/>
  <c r="H171" i="20"/>
  <c r="H174" i="20" s="1"/>
  <c r="I145" i="20"/>
  <c r="H50" i="20"/>
  <c r="AU50" i="20"/>
  <c r="AU184" i="20" s="1"/>
  <c r="AQ50" i="20"/>
  <c r="AQ184" i="20" s="1"/>
  <c r="AI50" i="20"/>
  <c r="AI184" i="20" s="1"/>
  <c r="AE50" i="20"/>
  <c r="AE184" i="20" s="1"/>
  <c r="S50" i="20"/>
  <c r="S184" i="20" s="1"/>
  <c r="K50" i="20"/>
  <c r="AB50" i="20"/>
  <c r="AB184" i="20" s="1"/>
  <c r="AV50" i="20"/>
  <c r="AV184" i="20" s="1"/>
  <c r="AN50" i="20"/>
  <c r="AN184" i="20" s="1"/>
  <c r="AJ50" i="20"/>
  <c r="AJ184" i="20" s="1"/>
  <c r="AF50" i="20"/>
  <c r="AF184" i="20" s="1"/>
  <c r="X50" i="20"/>
  <c r="X184" i="20" s="1"/>
  <c r="T50" i="20"/>
  <c r="T184" i="20" s="1"/>
  <c r="L50" i="20"/>
  <c r="I110" i="20"/>
  <c r="S39" i="20"/>
  <c r="T39" i="20"/>
  <c r="U39" i="20"/>
  <c r="V39" i="20"/>
  <c r="W39" i="20"/>
  <c r="X39" i="20"/>
  <c r="Y39" i="20"/>
  <c r="Z39" i="20"/>
  <c r="AA39" i="20"/>
  <c r="AB39" i="20"/>
  <c r="AC39" i="20"/>
  <c r="AD39" i="20"/>
  <c r="AE39" i="20"/>
  <c r="AF39" i="20"/>
  <c r="AG39" i="20"/>
  <c r="AH39" i="20"/>
  <c r="AI39" i="20"/>
  <c r="AJ39" i="20"/>
  <c r="AK39" i="20"/>
  <c r="AL39" i="20"/>
  <c r="AM39" i="20"/>
  <c r="AN39" i="20"/>
  <c r="AO39" i="20"/>
  <c r="AP39" i="20"/>
  <c r="AQ39" i="20"/>
  <c r="AR39" i="20"/>
  <c r="AS39" i="20"/>
  <c r="AT39" i="20"/>
  <c r="AU39" i="20"/>
  <c r="AV39" i="20"/>
  <c r="AW39" i="20"/>
  <c r="AX39" i="20"/>
  <c r="I40" i="20"/>
  <c r="J40" i="20"/>
  <c r="K40" i="20"/>
  <c r="L40" i="20"/>
  <c r="M40" i="20"/>
  <c r="N40" i="20"/>
  <c r="S40" i="20"/>
  <c r="T40" i="20"/>
  <c r="U40" i="20"/>
  <c r="V40" i="20"/>
  <c r="W40" i="20"/>
  <c r="X40" i="20"/>
  <c r="Y40" i="20"/>
  <c r="Z40" i="20"/>
  <c r="AA40" i="20"/>
  <c r="AB40" i="20"/>
  <c r="AC40" i="20"/>
  <c r="AD40" i="20"/>
  <c r="AE40" i="20"/>
  <c r="AF40" i="20"/>
  <c r="AG40" i="20"/>
  <c r="AH40" i="20"/>
  <c r="AI40" i="20"/>
  <c r="AJ40" i="20"/>
  <c r="AK40" i="20"/>
  <c r="AL40" i="20"/>
  <c r="AM40" i="20"/>
  <c r="AN40" i="20"/>
  <c r="AO40" i="20"/>
  <c r="AP40" i="20"/>
  <c r="AQ40" i="20"/>
  <c r="AR40" i="20"/>
  <c r="AS40" i="20"/>
  <c r="AT40" i="20"/>
  <c r="AU40" i="20"/>
  <c r="AV40" i="20"/>
  <c r="AW40" i="20"/>
  <c r="AX40" i="20"/>
  <c r="E41" i="20"/>
  <c r="F41" i="20"/>
  <c r="G41" i="20"/>
  <c r="D41" i="20"/>
  <c r="H40" i="20"/>
  <c r="H27" i="22"/>
  <c r="S23" i="20"/>
  <c r="S176" i="20" s="1"/>
  <c r="T23" i="20"/>
  <c r="T176" i="20" s="1"/>
  <c r="U23" i="20"/>
  <c r="U176" i="20" s="1"/>
  <c r="V23" i="20"/>
  <c r="V176" i="20" s="1"/>
  <c r="W23" i="20"/>
  <c r="W176" i="20" s="1"/>
  <c r="X23" i="20"/>
  <c r="X176" i="20" s="1"/>
  <c r="Y23" i="20"/>
  <c r="Y176" i="20" s="1"/>
  <c r="Z23" i="20"/>
  <c r="Z176" i="20" s="1"/>
  <c r="AA23" i="20"/>
  <c r="AA176" i="20" s="1"/>
  <c r="AB23" i="20"/>
  <c r="AB176" i="20" s="1"/>
  <c r="AC23" i="20"/>
  <c r="AC176" i="20" s="1"/>
  <c r="AD23" i="20"/>
  <c r="AD176" i="20" s="1"/>
  <c r="AE23" i="20"/>
  <c r="AE176" i="20" s="1"/>
  <c r="AF23" i="20"/>
  <c r="AF176" i="20" s="1"/>
  <c r="AG23" i="20"/>
  <c r="AG176" i="20" s="1"/>
  <c r="AH23" i="20"/>
  <c r="AH176" i="20" s="1"/>
  <c r="AI23" i="20"/>
  <c r="AI176" i="20" s="1"/>
  <c r="AJ23" i="20"/>
  <c r="AJ176" i="20" s="1"/>
  <c r="AK23" i="20"/>
  <c r="AK176" i="20" s="1"/>
  <c r="AL23" i="20"/>
  <c r="AL176" i="20" s="1"/>
  <c r="AM23" i="20"/>
  <c r="AM176" i="20" s="1"/>
  <c r="AN23" i="20"/>
  <c r="AN176" i="20" s="1"/>
  <c r="AO23" i="20"/>
  <c r="AO176" i="20" s="1"/>
  <c r="AP23" i="20"/>
  <c r="AP176" i="20" s="1"/>
  <c r="AQ23" i="20"/>
  <c r="AQ176" i="20" s="1"/>
  <c r="AR23" i="20"/>
  <c r="AR176" i="20" s="1"/>
  <c r="AS23" i="20"/>
  <c r="AS176" i="20" s="1"/>
  <c r="AT23" i="20"/>
  <c r="AT176" i="20" s="1"/>
  <c r="AU23" i="20"/>
  <c r="AU176" i="20" s="1"/>
  <c r="AV23" i="20"/>
  <c r="AV176" i="20" s="1"/>
  <c r="AW23" i="20"/>
  <c r="AW176" i="20" s="1"/>
  <c r="AX23" i="20"/>
  <c r="AX176" i="20" s="1"/>
  <c r="S24" i="20"/>
  <c r="S177" i="20" s="1"/>
  <c r="T24" i="20"/>
  <c r="T177" i="20" s="1"/>
  <c r="U24" i="20"/>
  <c r="U177" i="20" s="1"/>
  <c r="V24" i="20"/>
  <c r="V177" i="20" s="1"/>
  <c r="W24" i="20"/>
  <c r="W177" i="20" s="1"/>
  <c r="X24" i="20"/>
  <c r="X177" i="20" s="1"/>
  <c r="Y24" i="20"/>
  <c r="Y177" i="20" s="1"/>
  <c r="Z24" i="20"/>
  <c r="Z177" i="20" s="1"/>
  <c r="AA24" i="20"/>
  <c r="AA177" i="20" s="1"/>
  <c r="AB24" i="20"/>
  <c r="AB177" i="20" s="1"/>
  <c r="AC24" i="20"/>
  <c r="AC177" i="20" s="1"/>
  <c r="AD24" i="20"/>
  <c r="AD177" i="20" s="1"/>
  <c r="AE24" i="20"/>
  <c r="AE177" i="20" s="1"/>
  <c r="AF24" i="20"/>
  <c r="AF177" i="20" s="1"/>
  <c r="AG24" i="20"/>
  <c r="AG177" i="20" s="1"/>
  <c r="AH24" i="20"/>
  <c r="AH177" i="20" s="1"/>
  <c r="AI24" i="20"/>
  <c r="AI177" i="20" s="1"/>
  <c r="AJ24" i="20"/>
  <c r="AJ177" i="20" s="1"/>
  <c r="AK24" i="20"/>
  <c r="AK177" i="20" s="1"/>
  <c r="AL24" i="20"/>
  <c r="AL177" i="20" s="1"/>
  <c r="AM24" i="20"/>
  <c r="AM177" i="20" s="1"/>
  <c r="AN24" i="20"/>
  <c r="AN177" i="20" s="1"/>
  <c r="AO24" i="20"/>
  <c r="AO177" i="20" s="1"/>
  <c r="AP24" i="20"/>
  <c r="AP177" i="20" s="1"/>
  <c r="AQ24" i="20"/>
  <c r="AQ177" i="20" s="1"/>
  <c r="AR24" i="20"/>
  <c r="AR177" i="20" s="1"/>
  <c r="AS24" i="20"/>
  <c r="AS177" i="20" s="1"/>
  <c r="AT24" i="20"/>
  <c r="AT177" i="20" s="1"/>
  <c r="AU24" i="20"/>
  <c r="AU177" i="20" s="1"/>
  <c r="AV24" i="20"/>
  <c r="AV177" i="20" s="1"/>
  <c r="AW24" i="20"/>
  <c r="AW177" i="20" s="1"/>
  <c r="AX24" i="20"/>
  <c r="AX177" i="20" s="1"/>
  <c r="D25" i="20"/>
  <c r="D178" i="20" s="1"/>
  <c r="E25" i="20"/>
  <c r="E178" i="20" s="1"/>
  <c r="F25" i="20"/>
  <c r="F178" i="20" s="1"/>
  <c r="G25" i="20"/>
  <c r="G178" i="20" s="1"/>
  <c r="H10" i="22"/>
  <c r="H11" i="22"/>
  <c r="N11" i="22" s="1"/>
  <c r="S11" i="22" s="1"/>
  <c r="H12" i="22"/>
  <c r="N12" i="22" s="1"/>
  <c r="S12" i="22" s="1"/>
  <c r="H13" i="22"/>
  <c r="N13" i="22" s="1"/>
  <c r="S13" i="22" s="1"/>
  <c r="H14" i="22"/>
  <c r="N14" i="22" s="1"/>
  <c r="S14" i="22" s="1"/>
  <c r="H15" i="22"/>
  <c r="N15" i="22" s="1"/>
  <c r="S15" i="22" s="1"/>
  <c r="H16" i="22"/>
  <c r="N16" i="22" s="1"/>
  <c r="S16" i="22" s="1"/>
  <c r="H17" i="22"/>
  <c r="N17" i="22" s="1"/>
  <c r="S17" i="22" s="1"/>
  <c r="H18" i="22"/>
  <c r="N18" i="22" s="1"/>
  <c r="S18" i="22" s="1"/>
  <c r="H19" i="22"/>
  <c r="N19" i="22" s="1"/>
  <c r="S19" i="22" s="1"/>
  <c r="H20" i="22"/>
  <c r="N20" i="22" s="1"/>
  <c r="S20" i="22" s="1"/>
  <c r="H21" i="22"/>
  <c r="N21" i="22" s="1"/>
  <c r="S21" i="22" s="1"/>
  <c r="H22" i="22"/>
  <c r="N22" i="22" s="1"/>
  <c r="S22" i="22" s="1"/>
  <c r="B223" i="20"/>
  <c r="B218" i="20"/>
  <c r="H213" i="20"/>
  <c r="B213" i="20"/>
  <c r="B212" i="20"/>
  <c r="B211" i="20"/>
  <c r="AK208" i="22"/>
  <c r="AK207" i="22"/>
  <c r="AK206" i="22"/>
  <c r="AK205" i="22"/>
  <c r="H205" i="20"/>
  <c r="C205" i="20"/>
  <c r="B205" i="20"/>
  <c r="B204" i="20"/>
  <c r="B203" i="20"/>
  <c r="AK200" i="22"/>
  <c r="AK199" i="22"/>
  <c r="AK198" i="22"/>
  <c r="AK197" i="22"/>
  <c r="AK196" i="22"/>
  <c r="AK195" i="22"/>
  <c r="AK194" i="22"/>
  <c r="AK193" i="22"/>
  <c r="AK192" i="22"/>
  <c r="C192" i="20"/>
  <c r="B192" i="20"/>
  <c r="B191" i="20"/>
  <c r="B175" i="20"/>
  <c r="B172" i="20"/>
  <c r="B169" i="20"/>
  <c r="AK166" i="22"/>
  <c r="AK165" i="22"/>
  <c r="AK164" i="22"/>
  <c r="AK163" i="22"/>
  <c r="AK162" i="22"/>
  <c r="AK161" i="22"/>
  <c r="B161" i="22"/>
  <c r="AK160" i="22"/>
  <c r="B160" i="22"/>
  <c r="AK159" i="22"/>
  <c r="B159" i="22"/>
  <c r="AK158" i="22"/>
  <c r="B158" i="22"/>
  <c r="AK157" i="22"/>
  <c r="B157" i="22"/>
  <c r="AK156" i="22"/>
  <c r="B156" i="22"/>
  <c r="AK155" i="22"/>
  <c r="B155" i="22"/>
  <c r="AK154" i="22"/>
  <c r="B154" i="22"/>
  <c r="AK153" i="22"/>
  <c r="B153" i="22"/>
  <c r="AK152" i="22"/>
  <c r="B152" i="22"/>
  <c r="AK151" i="22"/>
  <c r="B151" i="22"/>
  <c r="AK150" i="22"/>
  <c r="B150" i="22"/>
  <c r="AK149" i="22"/>
  <c r="B149" i="22"/>
  <c r="AK148" i="22"/>
  <c r="B148" i="22"/>
  <c r="AK147" i="22"/>
  <c r="C147" i="20"/>
  <c r="B147" i="20"/>
  <c r="B146" i="20"/>
  <c r="B145" i="20"/>
  <c r="AK142" i="22"/>
  <c r="AK141" i="22"/>
  <c r="AK140" i="22"/>
  <c r="AK139" i="22"/>
  <c r="AK138" i="22"/>
  <c r="AK137" i="22"/>
  <c r="AK136" i="22"/>
  <c r="AK135" i="22"/>
  <c r="AK134" i="22"/>
  <c r="AK133" i="22"/>
  <c r="AK132" i="22"/>
  <c r="AK131" i="22"/>
  <c r="AK130" i="22"/>
  <c r="AK129" i="22"/>
  <c r="AK128" i="22"/>
  <c r="AK127" i="22"/>
  <c r="AK126" i="22"/>
  <c r="B126" i="22"/>
  <c r="AK125" i="22"/>
  <c r="B125" i="22"/>
  <c r="AK124" i="22"/>
  <c r="B124" i="22"/>
  <c r="AK123" i="22"/>
  <c r="B123" i="22"/>
  <c r="AK122" i="22"/>
  <c r="B122" i="22"/>
  <c r="AK121" i="22"/>
  <c r="B121" i="22"/>
  <c r="AK120" i="22"/>
  <c r="B120" i="22"/>
  <c r="AK119" i="22"/>
  <c r="B119" i="22"/>
  <c r="AK118" i="22"/>
  <c r="B118" i="22"/>
  <c r="AK117" i="22"/>
  <c r="B117" i="22"/>
  <c r="AK116" i="22"/>
  <c r="B116" i="22"/>
  <c r="AK115" i="22"/>
  <c r="B115" i="22"/>
  <c r="AK114" i="22"/>
  <c r="B114" i="22"/>
  <c r="AK113" i="22"/>
  <c r="H113" i="22"/>
  <c r="N113" i="22" s="1"/>
  <c r="S113" i="22" s="1"/>
  <c r="C113" i="20"/>
  <c r="B113" i="20"/>
  <c r="B112" i="20"/>
  <c r="B111" i="20"/>
  <c r="AK108" i="22"/>
  <c r="AK107" i="22"/>
  <c r="AK106" i="22"/>
  <c r="AK105" i="22"/>
  <c r="AK104" i="22"/>
  <c r="AK103" i="22"/>
  <c r="AK102" i="22"/>
  <c r="AK101" i="22"/>
  <c r="AK100" i="22"/>
  <c r="AK99" i="22"/>
  <c r="AK98" i="22"/>
  <c r="AK97" i="22"/>
  <c r="AK96" i="22"/>
  <c r="AK95" i="22"/>
  <c r="AK94" i="22"/>
  <c r="AK93" i="22"/>
  <c r="AK92" i="22"/>
  <c r="AK91" i="22"/>
  <c r="AK90" i="22"/>
  <c r="AK89" i="22"/>
  <c r="AK88" i="22"/>
  <c r="AK87" i="22"/>
  <c r="AK86" i="22"/>
  <c r="AK85" i="22"/>
  <c r="AK84" i="22"/>
  <c r="AK83" i="22"/>
  <c r="AK82" i="22"/>
  <c r="AK81" i="22"/>
  <c r="AK80" i="22"/>
  <c r="AK79" i="22"/>
  <c r="AK78" i="22"/>
  <c r="AK77" i="22"/>
  <c r="AK76" i="22"/>
  <c r="AK75" i="22"/>
  <c r="AK74" i="22"/>
  <c r="AK73" i="22"/>
  <c r="AK72" i="22"/>
  <c r="AK71" i="22"/>
  <c r="AK70" i="22"/>
  <c r="B70" i="22"/>
  <c r="AK69" i="22"/>
  <c r="B69" i="22"/>
  <c r="AK68" i="22"/>
  <c r="B68" i="22"/>
  <c r="AK67" i="22"/>
  <c r="B67" i="22"/>
  <c r="AK66" i="22"/>
  <c r="B66" i="22"/>
  <c r="AK65" i="22"/>
  <c r="B65" i="22"/>
  <c r="AK64" i="22"/>
  <c r="B64" i="22"/>
  <c r="AK63" i="22"/>
  <c r="B63" i="22"/>
  <c r="AK62" i="22"/>
  <c r="B62" i="22"/>
  <c r="AK61" i="22"/>
  <c r="B61" i="22"/>
  <c r="AK60" i="22"/>
  <c r="B60" i="22"/>
  <c r="AK59" i="22"/>
  <c r="C59" i="20"/>
  <c r="B59" i="20"/>
  <c r="B58" i="20"/>
  <c r="B57" i="20"/>
  <c r="B56" i="20"/>
  <c r="B53" i="20"/>
  <c r="B50" i="20"/>
  <c r="AK47" i="22"/>
  <c r="H47" i="22"/>
  <c r="N47" i="22" s="1"/>
  <c r="S47" i="22" s="1"/>
  <c r="AK46" i="22"/>
  <c r="AK45" i="22"/>
  <c r="AK44" i="22"/>
  <c r="H44" i="22"/>
  <c r="N44" i="22" s="1"/>
  <c r="S44" i="22" s="1"/>
  <c r="AK43" i="22"/>
  <c r="C43" i="20"/>
  <c r="B43" i="20"/>
  <c r="B42" i="20"/>
  <c r="B41" i="20"/>
  <c r="B39" i="20" s="1"/>
  <c r="B28" i="22"/>
  <c r="AK27" i="22"/>
  <c r="B27" i="22"/>
  <c r="B26" i="20"/>
  <c r="B25" i="20"/>
  <c r="B24" i="20" s="1"/>
  <c r="AK22" i="22"/>
  <c r="C22" i="22"/>
  <c r="B22" i="22"/>
  <c r="AK21" i="22"/>
  <c r="C21" i="22"/>
  <c r="B21" i="22"/>
  <c r="AK20" i="22"/>
  <c r="C20" i="22"/>
  <c r="B20" i="22"/>
  <c r="AK19" i="22"/>
  <c r="C19" i="22"/>
  <c r="B19" i="22"/>
  <c r="AK18" i="22"/>
  <c r="C18" i="22"/>
  <c r="B18" i="22"/>
  <c r="AK17" i="22"/>
  <c r="C17" i="22"/>
  <c r="B17" i="22"/>
  <c r="AK16" i="22"/>
  <c r="B16" i="22"/>
  <c r="AK15" i="22"/>
  <c r="B15" i="22"/>
  <c r="AK14" i="22"/>
  <c r="C14" i="22"/>
  <c r="B14" i="22"/>
  <c r="AK13" i="22"/>
  <c r="C13" i="22"/>
  <c r="B13" i="22"/>
  <c r="AK12" i="22"/>
  <c r="B12" i="22"/>
  <c r="AK11" i="22"/>
  <c r="B11" i="22"/>
  <c r="AK10" i="22"/>
  <c r="B10" i="22"/>
  <c r="AK9" i="22"/>
  <c r="B9" i="22"/>
  <c r="AK8" i="22"/>
  <c r="C8" i="20"/>
  <c r="B8" i="20"/>
  <c r="B7" i="20"/>
  <c r="B6" i="20"/>
  <c r="B5" i="20"/>
  <c r="W4" i="20"/>
  <c r="AA4" i="20" s="1"/>
  <c r="AE4" i="20" s="1"/>
  <c r="AI4" i="20" s="1"/>
  <c r="AM4" i="20" s="1"/>
  <c r="AQ4" i="20" s="1"/>
  <c r="AU4" i="20" s="1"/>
  <c r="V4" i="20"/>
  <c r="Z4" i="20" s="1"/>
  <c r="AD4" i="20" s="1"/>
  <c r="AH4" i="20" s="1"/>
  <c r="AL4" i="20" s="1"/>
  <c r="AP4" i="20" s="1"/>
  <c r="AT4" i="20" s="1"/>
  <c r="AX4" i="20" s="1"/>
  <c r="U4" i="20"/>
  <c r="Y4" i="20" s="1"/>
  <c r="AC4" i="20" s="1"/>
  <c r="AG4" i="20" s="1"/>
  <c r="AK4" i="20" s="1"/>
  <c r="AO4" i="20" s="1"/>
  <c r="AS4" i="20" s="1"/>
  <c r="AW4" i="20" s="1"/>
  <c r="T4" i="20"/>
  <c r="X4" i="20" s="1"/>
  <c r="AB4" i="20" s="1"/>
  <c r="AF4" i="20" s="1"/>
  <c r="AJ4" i="20" s="1"/>
  <c r="AN4" i="20" s="1"/>
  <c r="AR4" i="20" s="1"/>
  <c r="AV4" i="20" s="1"/>
  <c r="W3" i="20"/>
  <c r="AA3" i="20" s="1"/>
  <c r="AM25" i="19"/>
  <c r="N36" i="19" s="1"/>
  <c r="AM26" i="18"/>
  <c r="N35" i="18" s="1"/>
  <c r="AV29" i="19"/>
  <c r="AO29" i="19"/>
  <c r="AK29" i="19"/>
  <c r="W29" i="19"/>
  <c r="S29" i="19"/>
  <c r="Q29" i="19"/>
  <c r="N29" i="19"/>
  <c r="K29" i="19"/>
  <c r="I29" i="19"/>
  <c r="F29" i="19"/>
  <c r="C29" i="19"/>
  <c r="A29" i="19"/>
  <c r="AM28" i="19"/>
  <c r="W28" i="19"/>
  <c r="A28" i="19"/>
  <c r="AM29" i="18"/>
  <c r="W29" i="18"/>
  <c r="A29" i="18"/>
  <c r="AV30" i="18"/>
  <c r="AO30" i="18"/>
  <c r="AK30" i="18"/>
  <c r="W30" i="18"/>
  <c r="S30" i="18"/>
  <c r="Q30" i="18"/>
  <c r="N30" i="18"/>
  <c r="K30" i="18"/>
  <c r="I30" i="18"/>
  <c r="F30" i="18"/>
  <c r="C30" i="18"/>
  <c r="A30" i="18"/>
  <c r="AV32" i="19"/>
  <c r="AV31" i="19"/>
  <c r="AV33" i="18"/>
  <c r="AV32" i="18"/>
  <c r="AO33" i="18"/>
  <c r="AO32" i="19"/>
  <c r="AJ29" i="19"/>
  <c r="BA29" i="19" s="1"/>
  <c r="W31" i="19"/>
  <c r="R25" i="19" s="1"/>
  <c r="AB27" i="19"/>
  <c r="AB26" i="19"/>
  <c r="Q26" i="19"/>
  <c r="G26" i="19"/>
  <c r="F26" i="19"/>
  <c r="A26" i="19"/>
  <c r="Q34" i="19" s="1"/>
  <c r="AN25" i="19"/>
  <c r="AB25" i="19"/>
  <c r="Q25" i="19"/>
  <c r="V31" i="19" s="1"/>
  <c r="G25" i="19"/>
  <c r="F25" i="19"/>
  <c r="K33" i="19" s="1"/>
  <c r="AM24" i="19"/>
  <c r="AB24" i="19"/>
  <c r="Q24" i="19"/>
  <c r="F24" i="19"/>
  <c r="A24" i="19"/>
  <c r="A15" i="19"/>
  <c r="P13" i="19"/>
  <c r="P12" i="19"/>
  <c r="P11" i="19"/>
  <c r="AC10" i="19"/>
  <c r="P10" i="19"/>
  <c r="AC9" i="19"/>
  <c r="P9" i="19"/>
  <c r="A9" i="19"/>
  <c r="AC8" i="19"/>
  <c r="P8" i="19"/>
  <c r="AC7" i="19"/>
  <c r="P7" i="19"/>
  <c r="A7" i="19"/>
  <c r="AC6" i="19"/>
  <c r="P6" i="19"/>
  <c r="A6" i="19"/>
  <c r="A5" i="19"/>
  <c r="L4" i="19"/>
  <c r="L3" i="19"/>
  <c r="L2" i="19"/>
  <c r="L1" i="19"/>
  <c r="B26" i="19"/>
  <c r="G26" i="21"/>
  <c r="G24" i="21"/>
  <c r="BA30" i="18"/>
  <c r="AM25" i="18"/>
  <c r="AB26" i="18"/>
  <c r="AB27" i="18"/>
  <c r="AB28" i="18"/>
  <c r="AB25" i="18"/>
  <c r="Q28" i="18"/>
  <c r="Q27" i="18"/>
  <c r="Q26" i="18"/>
  <c r="V32" i="18" s="1"/>
  <c r="U43" i="18" s="1"/>
  <c r="Q25" i="18"/>
  <c r="G26" i="18"/>
  <c r="G27" i="18"/>
  <c r="F26" i="18"/>
  <c r="K34" i="18" s="1"/>
  <c r="F27" i="18"/>
  <c r="F37" i="18" s="1"/>
  <c r="F25" i="18"/>
  <c r="A27" i="18"/>
  <c r="Q37" i="18" s="1"/>
  <c r="A25" i="18"/>
  <c r="A15" i="18"/>
  <c r="L4" i="18"/>
  <c r="L3" i="18"/>
  <c r="L2" i="18"/>
  <c r="L1" i="18"/>
  <c r="A9" i="18"/>
  <c r="A7" i="18"/>
  <c r="A6" i="18"/>
  <c r="A5" i="18"/>
  <c r="P7" i="18"/>
  <c r="P8" i="18"/>
  <c r="P9" i="18"/>
  <c r="P10" i="18"/>
  <c r="P11" i="18"/>
  <c r="P12" i="18"/>
  <c r="P13" i="18"/>
  <c r="P6" i="18"/>
  <c r="AC7" i="18"/>
  <c r="AC8" i="18"/>
  <c r="AC9" i="18"/>
  <c r="AC10" i="18"/>
  <c r="AC12" i="18"/>
  <c r="AC6" i="18"/>
  <c r="F34" i="18"/>
  <c r="W32" i="18"/>
  <c r="R26" i="18" s="1"/>
  <c r="AN26" i="18"/>
  <c r="N38" i="13"/>
  <c r="N34" i="13"/>
  <c r="N35" i="13"/>
  <c r="N33" i="13"/>
  <c r="B8" i="22" l="1"/>
  <c r="B8" i="27"/>
  <c r="B59" i="22"/>
  <c r="B113" i="22"/>
  <c r="B147" i="22"/>
  <c r="H207" i="22"/>
  <c r="N207" i="22" s="1"/>
  <c r="S207" i="22" s="1"/>
  <c r="H208" i="22"/>
  <c r="N208" i="22" s="1"/>
  <c r="S208" i="22" s="1"/>
  <c r="H203" i="27"/>
  <c r="S201" i="27"/>
  <c r="N201" i="27"/>
  <c r="B206" i="22"/>
  <c r="B207" i="22"/>
  <c r="C205" i="22"/>
  <c r="C206" i="22"/>
  <c r="C207" i="22"/>
  <c r="C208" i="22"/>
  <c r="B205" i="22"/>
  <c r="B208" i="22"/>
  <c r="B192" i="22"/>
  <c r="B196" i="22"/>
  <c r="C192" i="22"/>
  <c r="B195" i="22"/>
  <c r="C196" i="22"/>
  <c r="B199" i="22"/>
  <c r="C200" i="22"/>
  <c r="B194" i="22"/>
  <c r="C195" i="22"/>
  <c r="B198" i="22"/>
  <c r="C199" i="22"/>
  <c r="C193" i="22"/>
  <c r="C197" i="22"/>
  <c r="B193" i="22"/>
  <c r="C194" i="22"/>
  <c r="B197" i="22"/>
  <c r="C198" i="22"/>
  <c r="B162" i="22"/>
  <c r="C163" i="22"/>
  <c r="B166" i="22"/>
  <c r="B163" i="22"/>
  <c r="B165" i="22"/>
  <c r="C166" i="22"/>
  <c r="C164" i="22"/>
  <c r="B164" i="22"/>
  <c r="C165" i="22"/>
  <c r="C154" i="22"/>
  <c r="C148" i="22"/>
  <c r="C152" i="22"/>
  <c r="C156" i="22"/>
  <c r="C160" i="22"/>
  <c r="C150" i="22"/>
  <c r="C158" i="22"/>
  <c r="C147" i="22"/>
  <c r="C151" i="22"/>
  <c r="C155" i="22"/>
  <c r="C159" i="22"/>
  <c r="C162" i="22"/>
  <c r="C149" i="22"/>
  <c r="C153" i="22"/>
  <c r="C157" i="22"/>
  <c r="C161" i="22"/>
  <c r="B133" i="22"/>
  <c r="B137" i="22"/>
  <c r="C142" i="22"/>
  <c r="B128" i="22"/>
  <c r="C129" i="22"/>
  <c r="B132" i="22"/>
  <c r="C133" i="22"/>
  <c r="B136" i="22"/>
  <c r="C137" i="22"/>
  <c r="B140" i="22"/>
  <c r="C141" i="22"/>
  <c r="C134" i="22"/>
  <c r="C136" i="22"/>
  <c r="B139" i="22"/>
  <c r="B129" i="22"/>
  <c r="C130" i="22"/>
  <c r="C138" i="22"/>
  <c r="B141" i="22"/>
  <c r="B127" i="22"/>
  <c r="C128" i="22"/>
  <c r="B131" i="22"/>
  <c r="C132" i="22"/>
  <c r="B135" i="22"/>
  <c r="C140" i="22"/>
  <c r="B130" i="22"/>
  <c r="C131" i="22"/>
  <c r="B134" i="22"/>
  <c r="C135" i="22"/>
  <c r="B138" i="22"/>
  <c r="C139" i="22"/>
  <c r="B142" i="22"/>
  <c r="C113" i="22"/>
  <c r="C114" i="22"/>
  <c r="C118" i="22"/>
  <c r="C122" i="22"/>
  <c r="C126" i="22"/>
  <c r="C117" i="22"/>
  <c r="C121" i="22"/>
  <c r="C125" i="22"/>
  <c r="C116" i="22"/>
  <c r="C120" i="22"/>
  <c r="C124" i="22"/>
  <c r="C115" i="22"/>
  <c r="C119" i="22"/>
  <c r="C123" i="22"/>
  <c r="C127" i="22"/>
  <c r="B82" i="22"/>
  <c r="C95" i="22"/>
  <c r="C99" i="22"/>
  <c r="B106" i="22"/>
  <c r="B73" i="22"/>
  <c r="C74" i="22"/>
  <c r="B77" i="22"/>
  <c r="C78" i="22"/>
  <c r="B81" i="22"/>
  <c r="C82" i="22"/>
  <c r="B85" i="22"/>
  <c r="C86" i="22"/>
  <c r="B89" i="22"/>
  <c r="C90" i="22"/>
  <c r="B93" i="22"/>
  <c r="C94" i="22"/>
  <c r="B97" i="22"/>
  <c r="C98" i="22"/>
  <c r="B101" i="22"/>
  <c r="C102" i="22"/>
  <c r="B105" i="22"/>
  <c r="C106" i="22"/>
  <c r="B74" i="22"/>
  <c r="C75" i="22"/>
  <c r="C87" i="22"/>
  <c r="C91" i="22"/>
  <c r="C107" i="22"/>
  <c r="B72" i="22"/>
  <c r="C73" i="22"/>
  <c r="B76" i="22"/>
  <c r="C77" i="22"/>
  <c r="B80" i="22"/>
  <c r="C81" i="22"/>
  <c r="B84" i="22"/>
  <c r="C85" i="22"/>
  <c r="B88" i="22"/>
  <c r="C89" i="22"/>
  <c r="B92" i="22"/>
  <c r="C93" i="22"/>
  <c r="B96" i="22"/>
  <c r="C97" i="22"/>
  <c r="B100" i="22"/>
  <c r="C101" i="22"/>
  <c r="B104" i="22"/>
  <c r="C105" i="22"/>
  <c r="B108" i="22"/>
  <c r="B78" i="22"/>
  <c r="C79" i="22"/>
  <c r="C83" i="22"/>
  <c r="B86" i="22"/>
  <c r="B90" i="22"/>
  <c r="B94" i="22"/>
  <c r="B98" i="22"/>
  <c r="B102" i="22"/>
  <c r="C103" i="22"/>
  <c r="B71" i="22"/>
  <c r="C72" i="22"/>
  <c r="B75" i="22"/>
  <c r="C76" i="22"/>
  <c r="B79" i="22"/>
  <c r="C80" i="22"/>
  <c r="B83" i="22"/>
  <c r="C84" i="22"/>
  <c r="B87" i="22"/>
  <c r="C88" i="22"/>
  <c r="B91" i="22"/>
  <c r="C92" i="22"/>
  <c r="B95" i="22"/>
  <c r="C96" i="22"/>
  <c r="B99" i="22"/>
  <c r="C100" i="22"/>
  <c r="B103" i="22"/>
  <c r="C104" i="22"/>
  <c r="B107" i="22"/>
  <c r="C108" i="22"/>
  <c r="C63" i="22"/>
  <c r="C67" i="22"/>
  <c r="C71" i="22"/>
  <c r="C62" i="22"/>
  <c r="C66" i="22"/>
  <c r="C70" i="22"/>
  <c r="C61" i="22"/>
  <c r="C65" i="22"/>
  <c r="C69" i="22"/>
  <c r="C59" i="22"/>
  <c r="C60" i="22"/>
  <c r="C64" i="22"/>
  <c r="C68" i="22"/>
  <c r="B44" i="22"/>
  <c r="C46" i="22"/>
  <c r="C45" i="22"/>
  <c r="C43" i="22"/>
  <c r="B47" i="22"/>
  <c r="B45" i="22"/>
  <c r="B43" i="22"/>
  <c r="C44" i="22"/>
  <c r="B46" i="22"/>
  <c r="C47" i="22"/>
  <c r="C28" i="22"/>
  <c r="C27" i="22"/>
  <c r="C8" i="22"/>
  <c r="C8" i="27"/>
  <c r="C12" i="22"/>
  <c r="C16" i="22"/>
  <c r="C10" i="22"/>
  <c r="C11" i="22"/>
  <c r="C15" i="22"/>
  <c r="C9" i="22"/>
  <c r="N33" i="18"/>
  <c r="Q34" i="18"/>
  <c r="F35" i="18"/>
  <c r="F36" i="18"/>
  <c r="K36" i="18"/>
  <c r="C35" i="18"/>
  <c r="C33" i="18"/>
  <c r="A42" i="19"/>
  <c r="C32" i="19"/>
  <c r="F33" i="18"/>
  <c r="K33" i="18"/>
  <c r="D53" i="20"/>
  <c r="D56" i="20" s="1"/>
  <c r="D181" i="20"/>
  <c r="D187" i="20" s="1"/>
  <c r="AX52" i="20"/>
  <c r="AX180" i="20"/>
  <c r="AX186" i="20" s="1"/>
  <c r="AX189" i="20" s="1"/>
  <c r="AT52" i="20"/>
  <c r="AT55" i="20" s="1"/>
  <c r="AT221" i="20" s="1"/>
  <c r="AT180" i="20"/>
  <c r="AT186" i="20" s="1"/>
  <c r="AT189" i="20" s="1"/>
  <c r="AP52" i="20"/>
  <c r="AP55" i="20" s="1"/>
  <c r="AP221" i="20" s="1"/>
  <c r="AP180" i="20"/>
  <c r="AP186" i="20" s="1"/>
  <c r="AP189" i="20" s="1"/>
  <c r="AL52" i="20"/>
  <c r="AL55" i="20" s="1"/>
  <c r="AL221" i="20" s="1"/>
  <c r="AL180" i="20"/>
  <c r="AL186" i="20" s="1"/>
  <c r="AL189" i="20" s="1"/>
  <c r="AH52" i="20"/>
  <c r="AH180" i="20"/>
  <c r="AH186" i="20" s="1"/>
  <c r="AH189" i="20" s="1"/>
  <c r="AD52" i="20"/>
  <c r="AD55" i="20" s="1"/>
  <c r="AD221" i="20" s="1"/>
  <c r="AD180" i="20"/>
  <c r="AD186" i="20" s="1"/>
  <c r="AD189" i="20" s="1"/>
  <c r="Z52" i="20"/>
  <c r="Z55" i="20" s="1"/>
  <c r="Z221" i="20" s="1"/>
  <c r="Z180" i="20"/>
  <c r="Z186" i="20" s="1"/>
  <c r="Z189" i="20" s="1"/>
  <c r="V52" i="20"/>
  <c r="V55" i="20" s="1"/>
  <c r="V221" i="20" s="1"/>
  <c r="V180" i="20"/>
  <c r="V186" i="20" s="1"/>
  <c r="V189" i="20" s="1"/>
  <c r="N52" i="20"/>
  <c r="J52" i="20"/>
  <c r="AV51" i="20"/>
  <c r="AV54" i="20" s="1"/>
  <c r="AV219" i="20" s="1"/>
  <c r="AV179" i="20"/>
  <c r="AV185" i="20" s="1"/>
  <c r="AV188" i="20" s="1"/>
  <c r="AR51" i="20"/>
  <c r="AR54" i="20" s="1"/>
  <c r="AR219" i="20" s="1"/>
  <c r="AR179" i="20"/>
  <c r="AR185" i="20" s="1"/>
  <c r="AR188" i="20" s="1"/>
  <c r="AN51" i="20"/>
  <c r="AN54" i="20" s="1"/>
  <c r="AN219" i="20" s="1"/>
  <c r="AN179" i="20"/>
  <c r="AN185" i="20" s="1"/>
  <c r="AN188" i="20" s="1"/>
  <c r="AJ51" i="20"/>
  <c r="AJ179" i="20"/>
  <c r="AJ185" i="20" s="1"/>
  <c r="AJ188" i="20" s="1"/>
  <c r="AF51" i="20"/>
  <c r="AF54" i="20" s="1"/>
  <c r="AF219" i="20" s="1"/>
  <c r="AF179" i="20"/>
  <c r="AF185" i="20" s="1"/>
  <c r="AF188" i="20" s="1"/>
  <c r="AB51" i="20"/>
  <c r="AB54" i="20" s="1"/>
  <c r="AB219" i="20" s="1"/>
  <c r="AB179" i="20"/>
  <c r="AB185" i="20" s="1"/>
  <c r="AB188" i="20" s="1"/>
  <c r="X51" i="20"/>
  <c r="X54" i="20" s="1"/>
  <c r="X219" i="20" s="1"/>
  <c r="X179" i="20"/>
  <c r="X185" i="20" s="1"/>
  <c r="X188" i="20" s="1"/>
  <c r="T51" i="20"/>
  <c r="T179" i="20"/>
  <c r="T185" i="20" s="1"/>
  <c r="T188" i="20" s="1"/>
  <c r="G53" i="20"/>
  <c r="G56" i="20" s="1"/>
  <c r="G181" i="20"/>
  <c r="G187" i="20" s="1"/>
  <c r="AW52" i="20"/>
  <c r="AW55" i="20" s="1"/>
  <c r="AW221" i="20" s="1"/>
  <c r="AW180" i="20"/>
  <c r="AW186" i="20" s="1"/>
  <c r="AW189" i="20" s="1"/>
  <c r="AS52" i="20"/>
  <c r="AS55" i="20" s="1"/>
  <c r="AS221" i="20" s="1"/>
  <c r="AS180" i="20"/>
  <c r="AS186" i="20" s="1"/>
  <c r="AS189" i="20" s="1"/>
  <c r="AO52" i="20"/>
  <c r="AO180" i="20"/>
  <c r="AO186" i="20" s="1"/>
  <c r="AO189" i="20" s="1"/>
  <c r="AK52" i="20"/>
  <c r="AK55" i="20" s="1"/>
  <c r="AK221" i="20" s="1"/>
  <c r="AK180" i="20"/>
  <c r="AK186" i="20" s="1"/>
  <c r="AK189" i="20" s="1"/>
  <c r="AG52" i="20"/>
  <c r="AG55" i="20" s="1"/>
  <c r="AG221" i="20" s="1"/>
  <c r="AG180" i="20"/>
  <c r="AG186" i="20" s="1"/>
  <c r="AG189" i="20" s="1"/>
  <c r="AC52" i="20"/>
  <c r="AC55" i="20" s="1"/>
  <c r="AC221" i="20" s="1"/>
  <c r="AC180" i="20"/>
  <c r="AC186" i="20" s="1"/>
  <c r="AC189" i="20" s="1"/>
  <c r="Y52" i="20"/>
  <c r="Y180" i="20"/>
  <c r="Y186" i="20" s="1"/>
  <c r="Y189" i="20" s="1"/>
  <c r="U52" i="20"/>
  <c r="U55" i="20" s="1"/>
  <c r="U221" i="20" s="1"/>
  <c r="U180" i="20"/>
  <c r="U186" i="20" s="1"/>
  <c r="U189" i="20" s="1"/>
  <c r="M52" i="20"/>
  <c r="I52" i="20"/>
  <c r="I180" i="20"/>
  <c r="AU51" i="20"/>
  <c r="AU179" i="20"/>
  <c r="AU185" i="20" s="1"/>
  <c r="AU188" i="20" s="1"/>
  <c r="AQ51" i="20"/>
  <c r="AQ54" i="20" s="1"/>
  <c r="AQ179" i="20"/>
  <c r="AQ185" i="20" s="1"/>
  <c r="AQ188" i="20" s="1"/>
  <c r="AM51" i="20"/>
  <c r="AM54" i="20" s="1"/>
  <c r="AM179" i="20"/>
  <c r="AM185" i="20" s="1"/>
  <c r="AM188" i="20" s="1"/>
  <c r="AI51" i="20"/>
  <c r="AI54" i="20" s="1"/>
  <c r="AI179" i="20"/>
  <c r="AI185" i="20" s="1"/>
  <c r="AI188" i="20" s="1"/>
  <c r="AE51" i="20"/>
  <c r="AE54" i="20" s="1"/>
  <c r="AE179" i="20"/>
  <c r="AE185" i="20" s="1"/>
  <c r="AE188" i="20" s="1"/>
  <c r="AA51" i="20"/>
  <c r="AA54" i="20" s="1"/>
  <c r="AA179" i="20"/>
  <c r="AA185" i="20" s="1"/>
  <c r="AA188" i="20" s="1"/>
  <c r="W51" i="20"/>
  <c r="W54" i="20" s="1"/>
  <c r="W179" i="20"/>
  <c r="W185" i="20" s="1"/>
  <c r="W188" i="20" s="1"/>
  <c r="S51" i="20"/>
  <c r="S54" i="20" s="1"/>
  <c r="S219" i="20" s="1"/>
  <c r="S179" i="20"/>
  <c r="S185" i="20" s="1"/>
  <c r="S188" i="20" s="1"/>
  <c r="D190" i="20"/>
  <c r="F53" i="20"/>
  <c r="F181" i="20"/>
  <c r="F187" i="20" s="1"/>
  <c r="F190" i="20" s="1"/>
  <c r="AV52" i="20"/>
  <c r="AV55" i="20" s="1"/>
  <c r="AV221" i="20" s="1"/>
  <c r="AV180" i="20"/>
  <c r="AV186" i="20" s="1"/>
  <c r="AV189" i="20" s="1"/>
  <c r="AR52" i="20"/>
  <c r="AR55" i="20" s="1"/>
  <c r="AR221" i="20" s="1"/>
  <c r="AR180" i="20"/>
  <c r="AR186" i="20" s="1"/>
  <c r="AR189" i="20" s="1"/>
  <c r="AN52" i="20"/>
  <c r="AN55" i="20" s="1"/>
  <c r="AN221" i="20" s="1"/>
  <c r="AN180" i="20"/>
  <c r="AN186" i="20" s="1"/>
  <c r="AN189" i="20" s="1"/>
  <c r="AJ52" i="20"/>
  <c r="AJ180" i="20"/>
  <c r="AJ186" i="20" s="1"/>
  <c r="AJ189" i="20" s="1"/>
  <c r="AF52" i="20"/>
  <c r="AF55" i="20" s="1"/>
  <c r="AF221" i="20" s="1"/>
  <c r="AF180" i="20"/>
  <c r="AF186" i="20" s="1"/>
  <c r="AF189" i="20" s="1"/>
  <c r="AB52" i="20"/>
  <c r="AB55" i="20" s="1"/>
  <c r="AB221" i="20" s="1"/>
  <c r="AB180" i="20"/>
  <c r="AB186" i="20" s="1"/>
  <c r="AB189" i="20" s="1"/>
  <c r="X52" i="20"/>
  <c r="X55" i="20" s="1"/>
  <c r="X221" i="20" s="1"/>
  <c r="X180" i="20"/>
  <c r="X186" i="20" s="1"/>
  <c r="X189" i="20" s="1"/>
  <c r="T52" i="20"/>
  <c r="T180" i="20"/>
  <c r="T186" i="20" s="1"/>
  <c r="T189" i="20" s="1"/>
  <c r="L52" i="20"/>
  <c r="AX51" i="20"/>
  <c r="AX54" i="20" s="1"/>
  <c r="AX179" i="20"/>
  <c r="AX185" i="20" s="1"/>
  <c r="AX188" i="20" s="1"/>
  <c r="AT51" i="20"/>
  <c r="AT179" i="20"/>
  <c r="AT185" i="20" s="1"/>
  <c r="AT188" i="20" s="1"/>
  <c r="AP51" i="20"/>
  <c r="AP54" i="20" s="1"/>
  <c r="AP179" i="20"/>
  <c r="AP185" i="20" s="1"/>
  <c r="AP188" i="20" s="1"/>
  <c r="AL51" i="20"/>
  <c r="AL54" i="20" s="1"/>
  <c r="AL179" i="20"/>
  <c r="AL185" i="20" s="1"/>
  <c r="AL188" i="20" s="1"/>
  <c r="AH51" i="20"/>
  <c r="AH54" i="20" s="1"/>
  <c r="AH179" i="20"/>
  <c r="AH185" i="20" s="1"/>
  <c r="AH188" i="20" s="1"/>
  <c r="AD51" i="20"/>
  <c r="AD54" i="20" s="1"/>
  <c r="AD179" i="20"/>
  <c r="AD185" i="20" s="1"/>
  <c r="AD188" i="20" s="1"/>
  <c r="Z51" i="20"/>
  <c r="Z54" i="20" s="1"/>
  <c r="Z179" i="20"/>
  <c r="Z185" i="20" s="1"/>
  <c r="Z188" i="20" s="1"/>
  <c r="V51" i="20"/>
  <c r="V54" i="20" s="1"/>
  <c r="V179" i="20"/>
  <c r="V185" i="20" s="1"/>
  <c r="V188" i="20" s="1"/>
  <c r="G190" i="20"/>
  <c r="H52" i="20"/>
  <c r="H180" i="20"/>
  <c r="H186" i="20" s="1"/>
  <c r="E53" i="20"/>
  <c r="E56" i="20" s="1"/>
  <c r="E181" i="20"/>
  <c r="E187" i="20" s="1"/>
  <c r="E190" i="20" s="1"/>
  <c r="AU52" i="20"/>
  <c r="AU180" i="20"/>
  <c r="AU186" i="20" s="1"/>
  <c r="AU189" i="20" s="1"/>
  <c r="AQ52" i="20"/>
  <c r="AQ55" i="20" s="1"/>
  <c r="AQ221" i="20" s="1"/>
  <c r="AQ180" i="20"/>
  <c r="AQ186" i="20" s="1"/>
  <c r="AQ189" i="20" s="1"/>
  <c r="AM52" i="20"/>
  <c r="AM55" i="20" s="1"/>
  <c r="AM221" i="20" s="1"/>
  <c r="AM180" i="20"/>
  <c r="AM186" i="20" s="1"/>
  <c r="AM189" i="20" s="1"/>
  <c r="AI52" i="20"/>
  <c r="AI55" i="20" s="1"/>
  <c r="AI221" i="20" s="1"/>
  <c r="AI180" i="20"/>
  <c r="AI186" i="20" s="1"/>
  <c r="AI189" i="20" s="1"/>
  <c r="AE52" i="20"/>
  <c r="AE180" i="20"/>
  <c r="AE186" i="20" s="1"/>
  <c r="AE189" i="20" s="1"/>
  <c r="AA52" i="20"/>
  <c r="AA55" i="20" s="1"/>
  <c r="AA221" i="20" s="1"/>
  <c r="AA180" i="20"/>
  <c r="AA186" i="20" s="1"/>
  <c r="AA189" i="20" s="1"/>
  <c r="W52" i="20"/>
  <c r="W55" i="20" s="1"/>
  <c r="W221" i="20" s="1"/>
  <c r="W180" i="20"/>
  <c r="W186" i="20" s="1"/>
  <c r="W189" i="20" s="1"/>
  <c r="S52" i="20"/>
  <c r="S55" i="20" s="1"/>
  <c r="S221" i="20" s="1"/>
  <c r="S180" i="20"/>
  <c r="S186" i="20" s="1"/>
  <c r="S189" i="20" s="1"/>
  <c r="K52" i="20"/>
  <c r="AW51" i="20"/>
  <c r="AW54" i="20" s="1"/>
  <c r="AW179" i="20"/>
  <c r="AW185" i="20" s="1"/>
  <c r="AW188" i="20" s="1"/>
  <c r="AS51" i="20"/>
  <c r="AS54" i="20" s="1"/>
  <c r="AS179" i="20"/>
  <c r="AS185" i="20" s="1"/>
  <c r="AS188" i="20" s="1"/>
  <c r="AO51" i="20"/>
  <c r="AO54" i="20" s="1"/>
  <c r="AO179" i="20"/>
  <c r="AO185" i="20" s="1"/>
  <c r="AO188" i="20" s="1"/>
  <c r="AK51" i="20"/>
  <c r="AK54" i="20" s="1"/>
  <c r="AK179" i="20"/>
  <c r="AK185" i="20" s="1"/>
  <c r="AK188" i="20" s="1"/>
  <c r="AG51" i="20"/>
  <c r="AG54" i="20" s="1"/>
  <c r="AG179" i="20"/>
  <c r="AG185" i="20" s="1"/>
  <c r="AG188" i="20" s="1"/>
  <c r="AC51" i="20"/>
  <c r="AC54" i="20" s="1"/>
  <c r="AC179" i="20"/>
  <c r="AC185" i="20" s="1"/>
  <c r="AC188" i="20" s="1"/>
  <c r="Y51" i="20"/>
  <c r="Y54" i="20" s="1"/>
  <c r="Y179" i="20"/>
  <c r="Y185" i="20" s="1"/>
  <c r="Y188" i="20" s="1"/>
  <c r="U51" i="20"/>
  <c r="U54" i="20" s="1"/>
  <c r="U179" i="20"/>
  <c r="U185" i="20" s="1"/>
  <c r="U188" i="20" s="1"/>
  <c r="H184" i="20"/>
  <c r="I169" i="20"/>
  <c r="I184" i="20" s="1"/>
  <c r="I183" i="20"/>
  <c r="O56" i="22"/>
  <c r="O216" i="22" s="1"/>
  <c r="E219" i="22" s="1"/>
  <c r="O178" i="22"/>
  <c r="O190" i="22" s="1"/>
  <c r="H169" i="22"/>
  <c r="H184" i="22" s="1"/>
  <c r="H183" i="22"/>
  <c r="H186" i="22" s="1"/>
  <c r="K35" i="18"/>
  <c r="K37" i="18"/>
  <c r="H39" i="20"/>
  <c r="H46" i="22"/>
  <c r="N46" i="22" s="1"/>
  <c r="S46" i="22" s="1"/>
  <c r="AX55" i="20"/>
  <c r="AX221" i="20" s="1"/>
  <c r="AH55" i="20"/>
  <c r="AH221" i="20" s="1"/>
  <c r="H45" i="22"/>
  <c r="N45" i="22" s="1"/>
  <c r="S45" i="22" s="1"/>
  <c r="AJ54" i="20"/>
  <c r="AJ219" i="20" s="1"/>
  <c r="T54" i="20"/>
  <c r="T219" i="20" s="1"/>
  <c r="I24" i="20"/>
  <c r="H9" i="22"/>
  <c r="N202" i="22"/>
  <c r="N203" i="22" s="1"/>
  <c r="S193" i="22"/>
  <c r="S202" i="22" s="1"/>
  <c r="S203" i="22" s="1"/>
  <c r="N110" i="22"/>
  <c r="S75" i="22"/>
  <c r="S110" i="22" s="1"/>
  <c r="N143" i="22"/>
  <c r="S115" i="22"/>
  <c r="S143" i="22" s="1"/>
  <c r="N37" i="18"/>
  <c r="AE3" i="20"/>
  <c r="AI3" i="20" s="1"/>
  <c r="B219" i="20"/>
  <c r="B221" i="20"/>
  <c r="H171" i="22"/>
  <c r="H174" i="22" s="1"/>
  <c r="B27" i="18"/>
  <c r="B26" i="21"/>
  <c r="C33" i="19"/>
  <c r="F42" i="19"/>
  <c r="G42" i="19" s="1"/>
  <c r="H42" i="19"/>
  <c r="I42" i="19" s="1"/>
  <c r="D42" i="19"/>
  <c r="E42" i="19" s="1"/>
  <c r="N27" i="22"/>
  <c r="H39" i="22"/>
  <c r="H179" i="22" s="1"/>
  <c r="H185" i="22" s="1"/>
  <c r="N168" i="22"/>
  <c r="N183" i="22" s="1"/>
  <c r="N186" i="22" s="1"/>
  <c r="S150" i="22"/>
  <c r="S168" i="22" s="1"/>
  <c r="G25" i="18"/>
  <c r="G24" i="19"/>
  <c r="H145" i="22"/>
  <c r="H170" i="22"/>
  <c r="Y217" i="22"/>
  <c r="U217" i="22"/>
  <c r="AC217" i="22"/>
  <c r="AG217" i="22"/>
  <c r="N10" i="22"/>
  <c r="H23" i="20"/>
  <c r="AP44" i="21"/>
  <c r="AP45" i="21" s="1"/>
  <c r="AJ31" i="21" s="1"/>
  <c r="H217" i="20"/>
  <c r="H216" i="20"/>
  <c r="B217" i="20"/>
  <c r="B216" i="20"/>
  <c r="F56" i="20"/>
  <c r="AU54" i="20"/>
  <c r="AO55" i="20"/>
  <c r="AO221" i="20" s="1"/>
  <c r="Y55" i="20"/>
  <c r="Y221" i="20" s="1"/>
  <c r="I205" i="20"/>
  <c r="H209" i="20"/>
  <c r="H210" i="20"/>
  <c r="B210" i="20"/>
  <c r="B209" i="20"/>
  <c r="AT54" i="20"/>
  <c r="B202" i="20"/>
  <c r="B201" i="20"/>
  <c r="AJ25" i="20"/>
  <c r="AJ178" i="20" s="1"/>
  <c r="AJ55" i="20"/>
  <c r="AJ221" i="20" s="1"/>
  <c r="T25" i="20"/>
  <c r="T178" i="20" s="1"/>
  <c r="T55" i="20"/>
  <c r="T221" i="20" s="1"/>
  <c r="AU55" i="20"/>
  <c r="AU221" i="20" s="1"/>
  <c r="AE55" i="20"/>
  <c r="AE221" i="20" s="1"/>
  <c r="W25" i="20"/>
  <c r="W178" i="20" s="1"/>
  <c r="AQ25" i="20"/>
  <c r="AQ178" i="20" s="1"/>
  <c r="I174" i="20"/>
  <c r="AA25" i="20"/>
  <c r="AA178" i="20" s="1"/>
  <c r="AE25" i="20"/>
  <c r="AE178" i="20" s="1"/>
  <c r="S25" i="20"/>
  <c r="S178" i="20" s="1"/>
  <c r="B55" i="20"/>
  <c r="B54" i="20"/>
  <c r="U25" i="20"/>
  <c r="U178" i="20" s="1"/>
  <c r="B51" i="20"/>
  <c r="B52" i="20"/>
  <c r="B174" i="20"/>
  <c r="B173" i="20"/>
  <c r="B171" i="20"/>
  <c r="B170" i="20"/>
  <c r="AW41" i="20"/>
  <c r="AO41" i="20"/>
  <c r="AG41" i="20"/>
  <c r="AC41" i="20"/>
  <c r="Y41" i="20"/>
  <c r="U41" i="20"/>
  <c r="U181" i="20" s="1"/>
  <c r="U187" i="20" s="1"/>
  <c r="AQ41" i="20"/>
  <c r="AQ181" i="20" s="1"/>
  <c r="AQ187" i="20" s="1"/>
  <c r="AA41" i="20"/>
  <c r="AA181" i="20" s="1"/>
  <c r="AA187" i="20" s="1"/>
  <c r="S41" i="20"/>
  <c r="AT25" i="20"/>
  <c r="AT178" i="20" s="1"/>
  <c r="AS41" i="20"/>
  <c r="AK41" i="20"/>
  <c r="B168" i="20"/>
  <c r="B167" i="20"/>
  <c r="B144" i="20"/>
  <c r="B143" i="20"/>
  <c r="AI41" i="20"/>
  <c r="AU25" i="20"/>
  <c r="AU178" i="20" s="1"/>
  <c r="AM25" i="20"/>
  <c r="AM178" i="20" s="1"/>
  <c r="AI25" i="20"/>
  <c r="AI178" i="20" s="1"/>
  <c r="H109" i="20"/>
  <c r="B110" i="20"/>
  <c r="B109" i="20"/>
  <c r="B23" i="20"/>
  <c r="AX41" i="20"/>
  <c r="AT41" i="20"/>
  <c r="AP41" i="20"/>
  <c r="AL41" i="20"/>
  <c r="AH41" i="20"/>
  <c r="AD41" i="20"/>
  <c r="Z41" i="20"/>
  <c r="V41" i="20"/>
  <c r="AV41" i="20"/>
  <c r="AR41" i="20"/>
  <c r="AN41" i="20"/>
  <c r="AJ41" i="20"/>
  <c r="AJ181" i="20" s="1"/>
  <c r="AJ187" i="20" s="1"/>
  <c r="AF41" i="20"/>
  <c r="AB41" i="20"/>
  <c r="X41" i="20"/>
  <c r="T41" i="20"/>
  <c r="T181" i="20" s="1"/>
  <c r="T187" i="20" s="1"/>
  <c r="AS25" i="20"/>
  <c r="AS178" i="20" s="1"/>
  <c r="AK25" i="20"/>
  <c r="AK178" i="20" s="1"/>
  <c r="AC25" i="20"/>
  <c r="AC178" i="20" s="1"/>
  <c r="AU41" i="20"/>
  <c r="AM41" i="20"/>
  <c r="AE41" i="20"/>
  <c r="AE181" i="20" s="1"/>
  <c r="AE187" i="20" s="1"/>
  <c r="AE190" i="20" s="1"/>
  <c r="W41" i="20"/>
  <c r="W181" i="20" s="1"/>
  <c r="W187" i="20" s="1"/>
  <c r="AO25" i="20"/>
  <c r="AO178" i="20" s="1"/>
  <c r="AW25" i="20"/>
  <c r="AW178" i="20" s="1"/>
  <c r="Y25" i="20"/>
  <c r="Y178" i="20" s="1"/>
  <c r="B40" i="20"/>
  <c r="B49" i="20"/>
  <c r="B48" i="20"/>
  <c r="AG25" i="20"/>
  <c r="AG178" i="20" s="1"/>
  <c r="I39" i="20"/>
  <c r="I179" i="20" s="1"/>
  <c r="I185" i="20" s="1"/>
  <c r="AD25" i="20"/>
  <c r="AD178" i="20" s="1"/>
  <c r="H24" i="20"/>
  <c r="H177" i="20" s="1"/>
  <c r="AX25" i="20"/>
  <c r="AX178" i="20" s="1"/>
  <c r="AP25" i="20"/>
  <c r="AL25" i="20"/>
  <c r="AH25" i="20"/>
  <c r="Z25" i="20"/>
  <c r="Z178" i="20" s="1"/>
  <c r="V25" i="20"/>
  <c r="V178" i="20" s="1"/>
  <c r="AV25" i="20"/>
  <c r="AV178" i="20" s="1"/>
  <c r="AR25" i="20"/>
  <c r="AR178" i="20" s="1"/>
  <c r="AN25" i="20"/>
  <c r="AN178" i="20" s="1"/>
  <c r="AF25" i="20"/>
  <c r="AF178" i="20" s="1"/>
  <c r="AB25" i="20"/>
  <c r="AB178" i="20" s="1"/>
  <c r="X25" i="20"/>
  <c r="X178" i="20" s="1"/>
  <c r="N32" i="19"/>
  <c r="N34" i="19"/>
  <c r="N33" i="19"/>
  <c r="N35" i="19"/>
  <c r="N36" i="18"/>
  <c r="N38" i="18"/>
  <c r="N34" i="18"/>
  <c r="K35" i="19"/>
  <c r="K34" i="19"/>
  <c r="K32" i="19"/>
  <c r="Q33" i="19"/>
  <c r="F34" i="19"/>
  <c r="F32" i="19"/>
  <c r="F35" i="19"/>
  <c r="F33" i="19"/>
  <c r="C34" i="19"/>
  <c r="C35" i="19"/>
  <c r="U42" i="19"/>
  <c r="AK31" i="19"/>
  <c r="Q35" i="19"/>
  <c r="Q32" i="19"/>
  <c r="C34" i="18"/>
  <c r="C36" i="18"/>
  <c r="C37" i="18"/>
  <c r="Q36" i="18"/>
  <c r="Q33" i="18"/>
  <c r="Q35" i="18"/>
  <c r="U48" i="18"/>
  <c r="AF48" i="18" s="1"/>
  <c r="U46" i="18"/>
  <c r="AF46" i="18" s="1"/>
  <c r="U44" i="18"/>
  <c r="AF44" i="18" s="1"/>
  <c r="U47" i="18"/>
  <c r="AF47" i="18" s="1"/>
  <c r="U45" i="18"/>
  <c r="AF45" i="18" s="1"/>
  <c r="AK32" i="18"/>
  <c r="EX170" i="3"/>
  <c r="EY170" i="3"/>
  <c r="EZ170" i="3"/>
  <c r="FA170" i="3"/>
  <c r="FB170" i="3"/>
  <c r="FC170" i="3"/>
  <c r="FD170" i="3"/>
  <c r="FE170" i="3"/>
  <c r="FF170" i="3"/>
  <c r="FG170" i="3"/>
  <c r="AN26" i="13"/>
  <c r="V32" i="13"/>
  <c r="AK32" i="13" s="1"/>
  <c r="FK171" i="3"/>
  <c r="U31" i="26" s="1"/>
  <c r="EX163" i="3"/>
  <c r="EY163" i="3"/>
  <c r="EZ163" i="3"/>
  <c r="FA163" i="3"/>
  <c r="FB163" i="3"/>
  <c r="FC163" i="3"/>
  <c r="FD163" i="3"/>
  <c r="FE163" i="3"/>
  <c r="FF163" i="3"/>
  <c r="FG163" i="3"/>
  <c r="EX164" i="3"/>
  <c r="EY164" i="3"/>
  <c r="EZ164" i="3"/>
  <c r="FA164" i="3"/>
  <c r="FB164" i="3"/>
  <c r="FC164" i="3"/>
  <c r="FD164" i="3"/>
  <c r="FE164" i="3"/>
  <c r="FF164" i="3"/>
  <c r="FG164" i="3"/>
  <c r="EX165" i="3"/>
  <c r="EY165" i="3"/>
  <c r="EZ165" i="3"/>
  <c r="FA165" i="3"/>
  <c r="FB165" i="3"/>
  <c r="FC165" i="3"/>
  <c r="FD165" i="3"/>
  <c r="FE165" i="3"/>
  <c r="FF165" i="3"/>
  <c r="FG165" i="3"/>
  <c r="EX166" i="3"/>
  <c r="EY166" i="3"/>
  <c r="EZ166" i="3"/>
  <c r="FA166" i="3"/>
  <c r="FB166" i="3"/>
  <c r="FC166" i="3"/>
  <c r="FD166" i="3"/>
  <c r="FE166" i="3"/>
  <c r="FF166" i="3"/>
  <c r="FG166" i="3"/>
  <c r="EX167" i="3"/>
  <c r="EY167" i="3"/>
  <c r="EZ167" i="3"/>
  <c r="FA167" i="3"/>
  <c r="FB167" i="3"/>
  <c r="FC167" i="3"/>
  <c r="FD167" i="3"/>
  <c r="FE167" i="3"/>
  <c r="FF167" i="3"/>
  <c r="FG167" i="3"/>
  <c r="EX168" i="3"/>
  <c r="EY168" i="3"/>
  <c r="EZ168" i="3"/>
  <c r="FA168" i="3"/>
  <c r="FB168" i="3"/>
  <c r="FC168" i="3"/>
  <c r="FD168" i="3"/>
  <c r="FE168" i="3"/>
  <c r="FF168" i="3"/>
  <c r="FG168" i="3"/>
  <c r="EX169" i="3"/>
  <c r="EY169" i="3"/>
  <c r="EZ169" i="3"/>
  <c r="FA169" i="3"/>
  <c r="FB169" i="3"/>
  <c r="FC169" i="3"/>
  <c r="FD169" i="3"/>
  <c r="FE169" i="3"/>
  <c r="FF169" i="3"/>
  <c r="FG169" i="3"/>
  <c r="EY162" i="3"/>
  <c r="EZ162" i="3"/>
  <c r="FA162" i="3"/>
  <c r="FB162" i="3"/>
  <c r="FC162" i="3"/>
  <c r="FD162" i="3"/>
  <c r="FE162" i="3"/>
  <c r="FF162" i="3"/>
  <c r="FG162" i="3"/>
  <c r="EX162" i="3"/>
  <c r="B89" i="15"/>
  <c r="F89" i="15"/>
  <c r="O89" i="15"/>
  <c r="P89" i="15"/>
  <c r="Q89" i="15"/>
  <c r="B90" i="15"/>
  <c r="F90" i="15"/>
  <c r="O90" i="15"/>
  <c r="P90" i="15"/>
  <c r="Q90" i="15"/>
  <c r="B91" i="15"/>
  <c r="F91" i="15"/>
  <c r="O91" i="15"/>
  <c r="P91" i="15"/>
  <c r="Q91" i="15"/>
  <c r="B92" i="15"/>
  <c r="F92" i="15"/>
  <c r="O92" i="15"/>
  <c r="P92" i="15"/>
  <c r="Q92" i="15"/>
  <c r="B93" i="15"/>
  <c r="F93" i="15"/>
  <c r="O93" i="15"/>
  <c r="P93" i="15"/>
  <c r="Q93" i="15"/>
  <c r="B94" i="15"/>
  <c r="F94" i="15"/>
  <c r="O94" i="15"/>
  <c r="P94" i="15"/>
  <c r="Q94" i="15"/>
  <c r="B95" i="15"/>
  <c r="F95" i="15"/>
  <c r="O95" i="15"/>
  <c r="P95" i="15"/>
  <c r="Q95" i="15"/>
  <c r="B96" i="15"/>
  <c r="F96" i="15"/>
  <c r="O96" i="15"/>
  <c r="P96" i="15"/>
  <c r="Q96" i="15"/>
  <c r="B97" i="15"/>
  <c r="F97" i="15"/>
  <c r="O97" i="15"/>
  <c r="P97" i="15"/>
  <c r="Q97" i="15"/>
  <c r="B98" i="15"/>
  <c r="F98" i="15"/>
  <c r="O98" i="15"/>
  <c r="P98" i="15"/>
  <c r="Q98" i="15"/>
  <c r="A90" i="15"/>
  <c r="A91" i="15"/>
  <c r="A92" i="15"/>
  <c r="A93" i="15"/>
  <c r="A94" i="15"/>
  <c r="A95" i="15"/>
  <c r="A96" i="15"/>
  <c r="A97" i="15"/>
  <c r="A98" i="15"/>
  <c r="EI88" i="3"/>
  <c r="EJ88" i="3"/>
  <c r="EK88" i="3"/>
  <c r="EL88" i="3"/>
  <c r="EM88" i="3"/>
  <c r="EN88" i="3"/>
  <c r="EO88" i="3"/>
  <c r="EP88" i="3"/>
  <c r="EQ88" i="3"/>
  <c r="ER88" i="3"/>
  <c r="EI89" i="3"/>
  <c r="EJ89" i="3"/>
  <c r="EK89" i="3"/>
  <c r="EL89" i="3"/>
  <c r="EM89" i="3"/>
  <c r="EN89" i="3"/>
  <c r="EO89" i="3"/>
  <c r="EP89" i="3"/>
  <c r="EQ89" i="3"/>
  <c r="ER89" i="3"/>
  <c r="EI90" i="3"/>
  <c r="EJ90" i="3"/>
  <c r="EK90" i="3"/>
  <c r="EL90" i="3"/>
  <c r="EM90" i="3"/>
  <c r="EN90" i="3"/>
  <c r="EO90" i="3"/>
  <c r="EP90" i="3"/>
  <c r="EQ90" i="3"/>
  <c r="ER90" i="3"/>
  <c r="EI91" i="3"/>
  <c r="EJ91" i="3"/>
  <c r="EK91" i="3"/>
  <c r="EL91" i="3"/>
  <c r="EM91" i="3"/>
  <c r="EN91" i="3"/>
  <c r="EO91" i="3"/>
  <c r="EP91" i="3"/>
  <c r="EQ91" i="3"/>
  <c r="ER91" i="3"/>
  <c r="EI92" i="3"/>
  <c r="EJ92" i="3"/>
  <c r="EK92" i="3"/>
  <c r="EL92" i="3"/>
  <c r="EM92" i="3"/>
  <c r="EN92" i="3"/>
  <c r="EO92" i="3"/>
  <c r="EP92" i="3"/>
  <c r="EQ92" i="3"/>
  <c r="ER92" i="3"/>
  <c r="EI93" i="3"/>
  <c r="EJ93" i="3"/>
  <c r="EK93" i="3"/>
  <c r="EL93" i="3"/>
  <c r="EM93" i="3"/>
  <c r="EN93" i="3"/>
  <c r="EO93" i="3"/>
  <c r="EP93" i="3"/>
  <c r="EQ93" i="3"/>
  <c r="ER93" i="3"/>
  <c r="EI94" i="3"/>
  <c r="EJ94" i="3"/>
  <c r="EK94" i="3"/>
  <c r="EL94" i="3"/>
  <c r="EM94" i="3"/>
  <c r="EN94" i="3"/>
  <c r="EO94" i="3"/>
  <c r="EP94" i="3"/>
  <c r="EQ94" i="3"/>
  <c r="ER94" i="3"/>
  <c r="EI95" i="3"/>
  <c r="EJ95" i="3"/>
  <c r="EK95" i="3"/>
  <c r="EL95" i="3"/>
  <c r="EM95" i="3"/>
  <c r="EN95" i="3"/>
  <c r="EO95" i="3"/>
  <c r="EP95" i="3"/>
  <c r="EQ95" i="3"/>
  <c r="ER95" i="3"/>
  <c r="EI96" i="3"/>
  <c r="EJ96" i="3"/>
  <c r="EK96" i="3"/>
  <c r="EL96" i="3"/>
  <c r="EM96" i="3"/>
  <c r="EN96" i="3"/>
  <c r="EO96" i="3"/>
  <c r="EP96" i="3"/>
  <c r="EQ96" i="3"/>
  <c r="ER96" i="3"/>
  <c r="EI97" i="3"/>
  <c r="EJ97" i="3"/>
  <c r="EK97" i="3"/>
  <c r="EL97" i="3"/>
  <c r="EM97" i="3"/>
  <c r="EN97" i="3"/>
  <c r="EO97" i="3"/>
  <c r="EP97" i="3"/>
  <c r="EQ97" i="3"/>
  <c r="ER97" i="3"/>
  <c r="EI98" i="3"/>
  <c r="EJ98" i="3"/>
  <c r="EK98" i="3"/>
  <c r="EL98" i="3"/>
  <c r="EM98" i="3"/>
  <c r="EN98" i="3"/>
  <c r="EO98" i="3"/>
  <c r="EP98" i="3"/>
  <c r="EQ98" i="3"/>
  <c r="ER98" i="3"/>
  <c r="A5" i="15"/>
  <c r="A5" i="16"/>
  <c r="A17" i="15"/>
  <c r="B17" i="15"/>
  <c r="F17" i="15"/>
  <c r="O17" i="15"/>
  <c r="P17" i="15"/>
  <c r="Q17" i="15"/>
  <c r="A18" i="15"/>
  <c r="B18" i="15"/>
  <c r="F18" i="15"/>
  <c r="O18" i="15"/>
  <c r="P18" i="15"/>
  <c r="Q18" i="15"/>
  <c r="A19" i="15"/>
  <c r="B19" i="15"/>
  <c r="F19" i="15"/>
  <c r="O19" i="15"/>
  <c r="P19" i="15"/>
  <c r="Q19" i="15"/>
  <c r="A20" i="15"/>
  <c r="B20" i="15"/>
  <c r="F20" i="15"/>
  <c r="O20" i="15"/>
  <c r="P20" i="15"/>
  <c r="Q20" i="15"/>
  <c r="A21" i="15"/>
  <c r="B21" i="15"/>
  <c r="F21" i="15"/>
  <c r="O21" i="15"/>
  <c r="P21" i="15"/>
  <c r="Q21" i="15"/>
  <c r="A22" i="15"/>
  <c r="B22" i="15"/>
  <c r="F22" i="15"/>
  <c r="O22" i="15"/>
  <c r="P22" i="15"/>
  <c r="Q22" i="15"/>
  <c r="EI16" i="3"/>
  <c r="EJ16" i="3"/>
  <c r="EK16" i="3"/>
  <c r="EL16" i="3"/>
  <c r="EM16" i="3"/>
  <c r="EN16" i="3"/>
  <c r="EO16" i="3"/>
  <c r="EP16" i="3"/>
  <c r="EQ16" i="3"/>
  <c r="ER16" i="3"/>
  <c r="EI17" i="3"/>
  <c r="EJ17" i="3"/>
  <c r="EK17" i="3"/>
  <c r="EL17" i="3"/>
  <c r="EM17" i="3"/>
  <c r="EN17" i="3"/>
  <c r="EO17" i="3"/>
  <c r="EP17" i="3"/>
  <c r="EQ17" i="3"/>
  <c r="ER17" i="3"/>
  <c r="EI18" i="3"/>
  <c r="EJ18" i="3"/>
  <c r="EK18" i="3"/>
  <c r="EL18" i="3"/>
  <c r="EM18" i="3"/>
  <c r="EN18" i="3"/>
  <c r="EO18" i="3"/>
  <c r="EP18" i="3"/>
  <c r="EQ18" i="3"/>
  <c r="ER18" i="3"/>
  <c r="EI19" i="3"/>
  <c r="EJ19" i="3"/>
  <c r="EK19" i="3"/>
  <c r="EL19" i="3"/>
  <c r="EM19" i="3"/>
  <c r="EN19" i="3"/>
  <c r="EO19" i="3"/>
  <c r="EP19" i="3"/>
  <c r="EQ19" i="3"/>
  <c r="ER19" i="3"/>
  <c r="EI20" i="3"/>
  <c r="EJ20" i="3"/>
  <c r="EK20" i="3"/>
  <c r="EL20" i="3"/>
  <c r="EM20" i="3"/>
  <c r="EN20" i="3"/>
  <c r="EO20" i="3"/>
  <c r="EP20" i="3"/>
  <c r="EQ20" i="3"/>
  <c r="ER20" i="3"/>
  <c r="EI21" i="3"/>
  <c r="EJ21" i="3"/>
  <c r="EK21" i="3"/>
  <c r="EL21" i="3"/>
  <c r="EM21" i="3"/>
  <c r="EN21" i="3"/>
  <c r="EO21" i="3"/>
  <c r="EP21" i="3"/>
  <c r="EQ21" i="3"/>
  <c r="ER21" i="3"/>
  <c r="EI22" i="3"/>
  <c r="EJ22" i="3"/>
  <c r="EK22" i="3"/>
  <c r="EL22" i="3"/>
  <c r="EM22" i="3"/>
  <c r="EN22" i="3"/>
  <c r="EO22" i="3"/>
  <c r="EP22" i="3"/>
  <c r="EQ22" i="3"/>
  <c r="ER22" i="3"/>
  <c r="S203" i="27" l="1"/>
  <c r="H206" i="22"/>
  <c r="H209" i="27"/>
  <c r="N203" i="27"/>
  <c r="W36" i="26"/>
  <c r="V39" i="26"/>
  <c r="AC28" i="26"/>
  <c r="AN25" i="26"/>
  <c r="V38" i="26"/>
  <c r="AC27" i="26"/>
  <c r="AC26" i="26"/>
  <c r="V40" i="26"/>
  <c r="W35" i="26"/>
  <c r="AC25" i="26" s="1"/>
  <c r="W33" i="26"/>
  <c r="R27" i="26" s="1"/>
  <c r="V33" i="26"/>
  <c r="V37" i="26"/>
  <c r="V36" i="26"/>
  <c r="V34" i="26"/>
  <c r="W38" i="26"/>
  <c r="W39" i="26"/>
  <c r="W37" i="26"/>
  <c r="W34" i="26"/>
  <c r="R28" i="26" s="1"/>
  <c r="V35" i="26"/>
  <c r="W40" i="26"/>
  <c r="AJ190" i="20"/>
  <c r="T190" i="20"/>
  <c r="F38" i="18"/>
  <c r="W190" i="20"/>
  <c r="K38" i="18"/>
  <c r="B42" i="19"/>
  <c r="V3" i="20" s="1"/>
  <c r="AQ190" i="20"/>
  <c r="N92" i="15"/>
  <c r="U190" i="20"/>
  <c r="U30" i="21"/>
  <c r="W38" i="21" s="1"/>
  <c r="U31" i="25"/>
  <c r="H172" i="22"/>
  <c r="AA190" i="20"/>
  <c r="I186" i="20"/>
  <c r="AL178" i="20"/>
  <c r="AU53" i="20"/>
  <c r="AU56" i="20" s="1"/>
  <c r="AU181" i="20"/>
  <c r="AU187" i="20" s="1"/>
  <c r="AU190" i="20" s="1"/>
  <c r="V53" i="20"/>
  <c r="V56" i="20" s="1"/>
  <c r="V181" i="20"/>
  <c r="V187" i="20" s="1"/>
  <c r="V190" i="20" s="1"/>
  <c r="AL53" i="20"/>
  <c r="AL56" i="20" s="1"/>
  <c r="AL181" i="20"/>
  <c r="AL187" i="20" s="1"/>
  <c r="AI53" i="20"/>
  <c r="AI56" i="20" s="1"/>
  <c r="AI181" i="20"/>
  <c r="AI187" i="20" s="1"/>
  <c r="AI190" i="20" s="1"/>
  <c r="S53" i="20"/>
  <c r="S56" i="20" s="1"/>
  <c r="S181" i="20"/>
  <c r="S187" i="20" s="1"/>
  <c r="S190" i="20" s="1"/>
  <c r="Y53" i="20"/>
  <c r="Y56" i="20" s="1"/>
  <c r="Y181" i="20"/>
  <c r="Y187" i="20" s="1"/>
  <c r="Y190" i="20" s="1"/>
  <c r="AW53" i="20"/>
  <c r="AW56" i="20" s="1"/>
  <c r="AW181" i="20"/>
  <c r="AW187" i="20" s="1"/>
  <c r="AW190" i="20" s="1"/>
  <c r="AP178" i="20"/>
  <c r="X53" i="20"/>
  <c r="X56" i="20" s="1"/>
  <c r="X181" i="20"/>
  <c r="X187" i="20" s="1"/>
  <c r="X190" i="20" s="1"/>
  <c r="AN53" i="20"/>
  <c r="AN56" i="20" s="1"/>
  <c r="AN181" i="20"/>
  <c r="AN187" i="20" s="1"/>
  <c r="AN190" i="20" s="1"/>
  <c r="Z53" i="20"/>
  <c r="Z56" i="20" s="1"/>
  <c r="Z181" i="20"/>
  <c r="Z187" i="20" s="1"/>
  <c r="Z190" i="20" s="1"/>
  <c r="AP53" i="20"/>
  <c r="AP56" i="20" s="1"/>
  <c r="AP181" i="20"/>
  <c r="AP187" i="20" s="1"/>
  <c r="AP190" i="20" s="1"/>
  <c r="AK53" i="20"/>
  <c r="AK56" i="20" s="1"/>
  <c r="AK181" i="20"/>
  <c r="AK187" i="20" s="1"/>
  <c r="AK190" i="20" s="1"/>
  <c r="AC53" i="20"/>
  <c r="AC56" i="20" s="1"/>
  <c r="AC181" i="20"/>
  <c r="AC187" i="20" s="1"/>
  <c r="AC190" i="20" s="1"/>
  <c r="I55" i="20"/>
  <c r="I177" i="20"/>
  <c r="H51" i="20"/>
  <c r="H54" i="20" s="1"/>
  <c r="H179" i="20"/>
  <c r="H185" i="20" s="1"/>
  <c r="AB53" i="20"/>
  <c r="AB56" i="20" s="1"/>
  <c r="AB181" i="20"/>
  <c r="AB187" i="20" s="1"/>
  <c r="AB190" i="20" s="1"/>
  <c r="AR53" i="20"/>
  <c r="AR56" i="20" s="1"/>
  <c r="AR181" i="20"/>
  <c r="AR187" i="20" s="1"/>
  <c r="AR190" i="20" s="1"/>
  <c r="AD53" i="20"/>
  <c r="AD56" i="20" s="1"/>
  <c r="AD181" i="20"/>
  <c r="AD187" i="20" s="1"/>
  <c r="AD190" i="20" s="1"/>
  <c r="AT53" i="20"/>
  <c r="AT56" i="20" s="1"/>
  <c r="AT181" i="20"/>
  <c r="AT187" i="20" s="1"/>
  <c r="AT190" i="20" s="1"/>
  <c r="AS53" i="20"/>
  <c r="AS56" i="20" s="1"/>
  <c r="AS181" i="20"/>
  <c r="AS187" i="20" s="1"/>
  <c r="AS190" i="20" s="1"/>
  <c r="AG53" i="20"/>
  <c r="AG56" i="20" s="1"/>
  <c r="AG181" i="20"/>
  <c r="AG187" i="20" s="1"/>
  <c r="AG190" i="20" s="1"/>
  <c r="H189" i="20"/>
  <c r="AH178" i="20"/>
  <c r="AM53" i="20"/>
  <c r="AM56" i="20" s="1"/>
  <c r="AM181" i="20"/>
  <c r="AM187" i="20" s="1"/>
  <c r="AM190" i="20" s="1"/>
  <c r="AF53" i="20"/>
  <c r="AF56" i="20" s="1"/>
  <c r="AF181" i="20"/>
  <c r="AF187" i="20" s="1"/>
  <c r="AF190" i="20" s="1"/>
  <c r="AV53" i="20"/>
  <c r="AV56" i="20" s="1"/>
  <c r="AV181" i="20"/>
  <c r="AV187" i="20" s="1"/>
  <c r="AV190" i="20" s="1"/>
  <c r="AH53" i="20"/>
  <c r="AH56" i="20" s="1"/>
  <c r="AH181" i="20"/>
  <c r="AH187" i="20" s="1"/>
  <c r="AX53" i="20"/>
  <c r="AX56" i="20" s="1"/>
  <c r="AX181" i="20"/>
  <c r="AX187" i="20" s="1"/>
  <c r="AX190" i="20" s="1"/>
  <c r="AO53" i="20"/>
  <c r="AO181" i="20"/>
  <c r="AO187" i="20" s="1"/>
  <c r="AO190" i="20" s="1"/>
  <c r="H176" i="20"/>
  <c r="I172" i="20"/>
  <c r="S169" i="22"/>
  <c r="S184" i="22" s="1"/>
  <c r="S183" i="22"/>
  <c r="S186" i="22" s="1"/>
  <c r="H41" i="20"/>
  <c r="AH3" i="20"/>
  <c r="T223" i="20"/>
  <c r="AD3" i="20"/>
  <c r="S171" i="22"/>
  <c r="S174" i="22" s="1"/>
  <c r="N97" i="15"/>
  <c r="N169" i="22"/>
  <c r="N184" i="22" s="1"/>
  <c r="N171" i="22"/>
  <c r="N174" i="22" s="1"/>
  <c r="N145" i="22"/>
  <c r="N170" i="22"/>
  <c r="N206" i="22"/>
  <c r="H210" i="22"/>
  <c r="N96" i="15"/>
  <c r="I109" i="20"/>
  <c r="I173" i="20" s="1"/>
  <c r="H59" i="22"/>
  <c r="AV223" i="20"/>
  <c r="AM3" i="20"/>
  <c r="AQ3" i="20" s="1"/>
  <c r="AL3" i="20"/>
  <c r="I209" i="20"/>
  <c r="H205" i="22"/>
  <c r="H41" i="22"/>
  <c r="H51" i="22"/>
  <c r="N9" i="22"/>
  <c r="H24" i="22"/>
  <c r="N39" i="22"/>
  <c r="N179" i="22" s="1"/>
  <c r="N185" i="22" s="1"/>
  <c r="S27" i="22"/>
  <c r="S39" i="22" s="1"/>
  <c r="S179" i="22" s="1"/>
  <c r="S185" i="22" s="1"/>
  <c r="S170" i="22"/>
  <c r="S145" i="22"/>
  <c r="S10" i="22"/>
  <c r="H218" i="20"/>
  <c r="AO56" i="20"/>
  <c r="S223" i="20"/>
  <c r="I12" i="17" s="1"/>
  <c r="X223" i="20"/>
  <c r="AF223" i="20"/>
  <c r="AB223" i="20"/>
  <c r="AN223" i="20"/>
  <c r="AJ223" i="20"/>
  <c r="AR223" i="20"/>
  <c r="AH219" i="20"/>
  <c r="AH223" i="20" s="1"/>
  <c r="AX219" i="20"/>
  <c r="AX223" i="20" s="1"/>
  <c r="AV222" i="20"/>
  <c r="AC219" i="20"/>
  <c r="AC223" i="20" s="1"/>
  <c r="AS219" i="20"/>
  <c r="AR222" i="20"/>
  <c r="V219" i="20"/>
  <c r="V223" i="20" s="1"/>
  <c r="AL219" i="20"/>
  <c r="AL223" i="20" s="1"/>
  <c r="AI219" i="20"/>
  <c r="AI223" i="20" s="1"/>
  <c r="M12" i="17" s="1"/>
  <c r="W219" i="20"/>
  <c r="W223" i="20" s="1"/>
  <c r="J12" i="17" s="1"/>
  <c r="AO219" i="20"/>
  <c r="AO223" i="20" s="1"/>
  <c r="AB222" i="20"/>
  <c r="AQ219" i="20"/>
  <c r="AQ223" i="20" s="1"/>
  <c r="O12" i="17" s="1"/>
  <c r="AG219" i="20"/>
  <c r="AG223" i="20" s="1"/>
  <c r="AF222" i="20"/>
  <c r="AW219" i="20"/>
  <c r="Z219" i="20"/>
  <c r="Z223" i="20" s="1"/>
  <c r="AP219" i="20"/>
  <c r="AP223" i="20" s="1"/>
  <c r="AU219" i="20"/>
  <c r="AU223" i="20" s="1"/>
  <c r="P12" i="17" s="1"/>
  <c r="AE219" i="20"/>
  <c r="AE223" i="20" s="1"/>
  <c r="L12" i="17" s="1"/>
  <c r="X222" i="20"/>
  <c r="AN222" i="20"/>
  <c r="Y219" i="20"/>
  <c r="Y223" i="20" s="1"/>
  <c r="AA219" i="20"/>
  <c r="AA223" i="20" s="1"/>
  <c r="K12" i="17" s="1"/>
  <c r="U219" i="20"/>
  <c r="T222" i="20"/>
  <c r="AK219" i="20"/>
  <c r="AK223" i="20" s="1"/>
  <c r="AJ222" i="20"/>
  <c r="AD219" i="20"/>
  <c r="AD223" i="20" s="1"/>
  <c r="AT219" i="20"/>
  <c r="AT223" i="20" s="1"/>
  <c r="AM219" i="20"/>
  <c r="AM223" i="20" s="1"/>
  <c r="N12" i="17" s="1"/>
  <c r="I210" i="20"/>
  <c r="H211" i="20"/>
  <c r="H25" i="20"/>
  <c r="H55" i="20"/>
  <c r="H221" i="20" s="1"/>
  <c r="H111" i="20"/>
  <c r="H173" i="20"/>
  <c r="AA53" i="20"/>
  <c r="AA56" i="20" s="1"/>
  <c r="AE53" i="20"/>
  <c r="AE56" i="20" s="1"/>
  <c r="T53" i="20"/>
  <c r="T56" i="20" s="1"/>
  <c r="AJ53" i="20"/>
  <c r="AJ56" i="20" s="1"/>
  <c r="AQ53" i="20"/>
  <c r="AQ56" i="20" s="1"/>
  <c r="I41" i="20"/>
  <c r="I51" i="20"/>
  <c r="W53" i="20"/>
  <c r="W56" i="20" s="1"/>
  <c r="U53" i="20"/>
  <c r="U56" i="20" s="1"/>
  <c r="H43" i="22"/>
  <c r="N43" i="22" s="1"/>
  <c r="S43" i="22" s="1"/>
  <c r="I8" i="20"/>
  <c r="H8" i="27" s="1"/>
  <c r="N8" i="27" s="1"/>
  <c r="S8" i="27" s="1"/>
  <c r="H172" i="20"/>
  <c r="K36" i="19"/>
  <c r="A170" i="3"/>
  <c r="B200" i="20" s="1"/>
  <c r="U30" i="19"/>
  <c r="U31" i="18"/>
  <c r="U49" i="19"/>
  <c r="AF49" i="19" s="1"/>
  <c r="U47" i="19"/>
  <c r="U45" i="19"/>
  <c r="U43" i="19"/>
  <c r="U44" i="19" s="1"/>
  <c r="AF44" i="19" s="1"/>
  <c r="C36" i="19"/>
  <c r="F36" i="19"/>
  <c r="Q36" i="19"/>
  <c r="C38" i="18"/>
  <c r="AP44" i="18"/>
  <c r="AP45" i="18" s="1"/>
  <c r="AP46" i="18" s="1"/>
  <c r="AJ32" i="18" s="1"/>
  <c r="Q38" i="18"/>
  <c r="N98" i="15"/>
  <c r="N94" i="15"/>
  <c r="N91" i="15"/>
  <c r="N89" i="15"/>
  <c r="U43" i="13"/>
  <c r="U44" i="13" s="1"/>
  <c r="N95" i="15"/>
  <c r="N93" i="15"/>
  <c r="N90" i="15"/>
  <c r="U31" i="13"/>
  <c r="W37" i="13" s="1"/>
  <c r="FI170" i="3"/>
  <c r="FJ170" i="3" s="1"/>
  <c r="FK170" i="3" s="1"/>
  <c r="FI165" i="3"/>
  <c r="FJ165" i="3" s="1"/>
  <c r="FK165" i="3" s="1"/>
  <c r="FI166" i="3"/>
  <c r="FJ166" i="3" s="1"/>
  <c r="FK166" i="3" s="1"/>
  <c r="FI169" i="3"/>
  <c r="FJ169" i="3" s="1"/>
  <c r="FK169" i="3" s="1"/>
  <c r="FI168" i="3"/>
  <c r="FJ168" i="3" s="1"/>
  <c r="FK168" i="3" s="1"/>
  <c r="FI164" i="3"/>
  <c r="FJ164" i="3" s="1"/>
  <c r="FK164" i="3" s="1"/>
  <c r="FI163" i="3"/>
  <c r="FJ163" i="3" s="1"/>
  <c r="FK163" i="3" s="1"/>
  <c r="FI167" i="3"/>
  <c r="FJ167" i="3" s="1"/>
  <c r="FK167" i="3" s="1"/>
  <c r="FI162" i="3"/>
  <c r="FJ162" i="3" s="1"/>
  <c r="FK162" i="3" s="1"/>
  <c r="N19" i="15"/>
  <c r="ET89" i="3"/>
  <c r="EU89" i="3" s="1"/>
  <c r="EV89" i="3" s="1"/>
  <c r="ET92" i="3"/>
  <c r="EU92" i="3" s="1"/>
  <c r="EV92" i="3" s="1"/>
  <c r="ET97" i="3"/>
  <c r="EU97" i="3" s="1"/>
  <c r="EV97" i="3" s="1"/>
  <c r="ET96" i="3"/>
  <c r="EU96" i="3" s="1"/>
  <c r="EV96" i="3" s="1"/>
  <c r="ET88" i="3"/>
  <c r="EU88" i="3" s="1"/>
  <c r="EV88" i="3" s="1"/>
  <c r="ET95" i="3"/>
  <c r="EU95" i="3" s="1"/>
  <c r="EV95" i="3" s="1"/>
  <c r="ET98" i="3"/>
  <c r="EU98" i="3" s="1"/>
  <c r="EV98" i="3" s="1"/>
  <c r="ET91" i="3"/>
  <c r="EU91" i="3" s="1"/>
  <c r="EV91" i="3" s="1"/>
  <c r="ET90" i="3"/>
  <c r="EU90" i="3" s="1"/>
  <c r="EV90" i="3" s="1"/>
  <c r="ET93" i="3"/>
  <c r="EU93" i="3" s="1"/>
  <c r="EV93" i="3" s="1"/>
  <c r="ET94" i="3"/>
  <c r="EU94" i="3" s="1"/>
  <c r="EV94" i="3" s="1"/>
  <c r="G20" i="15"/>
  <c r="M20" i="15" s="1"/>
  <c r="G22" i="15"/>
  <c r="M22" i="15" s="1"/>
  <c r="G18" i="15"/>
  <c r="M18" i="15" s="1"/>
  <c r="G21" i="15"/>
  <c r="M21" i="15" s="1"/>
  <c r="G17" i="15"/>
  <c r="M17" i="15" s="1"/>
  <c r="G19" i="15"/>
  <c r="M19" i="15" s="1"/>
  <c r="N18" i="15"/>
  <c r="N22" i="15"/>
  <c r="N21" i="15"/>
  <c r="N20" i="15"/>
  <c r="N17" i="15"/>
  <c r="ET17" i="3"/>
  <c r="EU17" i="3" s="1"/>
  <c r="EV17" i="3" s="1"/>
  <c r="ET21" i="3"/>
  <c r="EU21" i="3" s="1"/>
  <c r="EV21" i="3" s="1"/>
  <c r="ET20" i="3"/>
  <c r="EU20" i="3" s="1"/>
  <c r="EV20" i="3" s="1"/>
  <c r="ET19" i="3"/>
  <c r="EU19" i="3" s="1"/>
  <c r="EV19" i="3" s="1"/>
  <c r="ET18" i="3"/>
  <c r="EU18" i="3" s="1"/>
  <c r="EV18" i="3" s="1"/>
  <c r="ET16" i="3"/>
  <c r="EU16" i="3" s="1"/>
  <c r="EV16" i="3" s="1"/>
  <c r="ET22" i="3"/>
  <c r="EU22" i="3" s="1"/>
  <c r="EV22" i="3" s="1"/>
  <c r="H210" i="27" l="1"/>
  <c r="H214" i="27" s="1"/>
  <c r="H212" i="27"/>
  <c r="S209" i="27"/>
  <c r="N209" i="27"/>
  <c r="AK37" i="26"/>
  <c r="Z43" i="26"/>
  <c r="X43" i="26"/>
  <c r="AK35" i="26"/>
  <c r="V43" i="26"/>
  <c r="AK33" i="26"/>
  <c r="W43" i="26"/>
  <c r="AK34" i="26"/>
  <c r="I43" i="26"/>
  <c r="AK39" i="26"/>
  <c r="AB43" i="26"/>
  <c r="AK40" i="26"/>
  <c r="AC43" i="26"/>
  <c r="Y43" i="26"/>
  <c r="AK36" i="26"/>
  <c r="AA43" i="26"/>
  <c r="AK38" i="26"/>
  <c r="AH190" i="20"/>
  <c r="AC25" i="21"/>
  <c r="W34" i="21"/>
  <c r="AC24" i="21" s="1"/>
  <c r="W37" i="21"/>
  <c r="W35" i="21"/>
  <c r="W36" i="21"/>
  <c r="W39" i="21"/>
  <c r="V32" i="21"/>
  <c r="AK32" i="21" s="1"/>
  <c r="AC27" i="21"/>
  <c r="V39" i="21"/>
  <c r="AK39" i="21" s="1"/>
  <c r="AC26" i="21"/>
  <c r="W33" i="21"/>
  <c r="R27" i="21" s="1"/>
  <c r="V34" i="21"/>
  <c r="X42" i="21" s="1"/>
  <c r="AN24" i="21"/>
  <c r="V36" i="21"/>
  <c r="Z42" i="21" s="1"/>
  <c r="W32" i="21"/>
  <c r="R26" i="21" s="1"/>
  <c r="V33" i="21"/>
  <c r="W42" i="21" s="1"/>
  <c r="V38" i="21"/>
  <c r="AB42" i="21" s="1"/>
  <c r="C42" i="19"/>
  <c r="Z3" i="20" s="1"/>
  <c r="I111" i="20"/>
  <c r="I175" i="20" s="1"/>
  <c r="V37" i="21"/>
  <c r="AK37" i="21" s="1"/>
  <c r="V35" i="21"/>
  <c r="AK35" i="21" s="1"/>
  <c r="A170" i="16"/>
  <c r="W37" i="25"/>
  <c r="AC26" i="25"/>
  <c r="AN25" i="25"/>
  <c r="AC28" i="25"/>
  <c r="W35" i="25"/>
  <c r="AC25" i="25" s="1"/>
  <c r="V39" i="25"/>
  <c r="W34" i="25"/>
  <c r="R28" i="25" s="1"/>
  <c r="V37" i="25"/>
  <c r="W38" i="25"/>
  <c r="W40" i="25"/>
  <c r="V35" i="25"/>
  <c r="V33" i="25"/>
  <c r="W36" i="25"/>
  <c r="AC27" i="25"/>
  <c r="W33" i="25"/>
  <c r="R27" i="25" s="1"/>
  <c r="V34" i="25"/>
  <c r="V38" i="25"/>
  <c r="V40" i="25"/>
  <c r="W39" i="25"/>
  <c r="V36" i="25"/>
  <c r="E95" i="16"/>
  <c r="FV95" i="3"/>
  <c r="E17" i="16"/>
  <c r="E98" i="16"/>
  <c r="FV98" i="3"/>
  <c r="E97" i="16"/>
  <c r="FV97" i="3"/>
  <c r="E19" i="16"/>
  <c r="E93" i="16"/>
  <c r="FV93" i="3"/>
  <c r="E92" i="16"/>
  <c r="FV92" i="3"/>
  <c r="E22" i="16"/>
  <c r="E20" i="16"/>
  <c r="E90" i="16"/>
  <c r="FV90" i="3"/>
  <c r="E88" i="16"/>
  <c r="FV88" i="3"/>
  <c r="E89" i="16"/>
  <c r="FV89" i="3"/>
  <c r="E18" i="16"/>
  <c r="E94" i="16"/>
  <c r="FV94" i="3"/>
  <c r="E16" i="16"/>
  <c r="E21" i="16"/>
  <c r="E91" i="16"/>
  <c r="FV91" i="3"/>
  <c r="E96" i="16"/>
  <c r="FV96" i="3"/>
  <c r="I189" i="20"/>
  <c r="H178" i="20"/>
  <c r="H188" i="20"/>
  <c r="I211" i="20"/>
  <c r="I53" i="20"/>
  <c r="I181" i="20"/>
  <c r="I187" i="20" s="1"/>
  <c r="H53" i="20"/>
  <c r="H56" i="20" s="1"/>
  <c r="H181" i="20"/>
  <c r="H187" i="20" s="1"/>
  <c r="AL190" i="20"/>
  <c r="R19" i="15"/>
  <c r="S172" i="22"/>
  <c r="H53" i="22"/>
  <c r="H181" i="22"/>
  <c r="H187" i="22" s="1"/>
  <c r="H55" i="22"/>
  <c r="H214" i="22" s="1"/>
  <c r="H177" i="22"/>
  <c r="H189" i="22" s="1"/>
  <c r="H219" i="20"/>
  <c r="H223" i="20" s="1"/>
  <c r="R20" i="15"/>
  <c r="AP3" i="20"/>
  <c r="N172" i="22"/>
  <c r="BL19" i="3"/>
  <c r="I23" i="20"/>
  <c r="H8" i="22"/>
  <c r="BL20" i="3"/>
  <c r="S41" i="22"/>
  <c r="S51" i="22"/>
  <c r="V42" i="21"/>
  <c r="N51" i="22"/>
  <c r="N41" i="22"/>
  <c r="AU3" i="20"/>
  <c r="AX3" i="20" s="1"/>
  <c r="AT3" i="20"/>
  <c r="N59" i="22"/>
  <c r="H109" i="22"/>
  <c r="N24" i="22"/>
  <c r="S9" i="22"/>
  <c r="S24" i="22" s="1"/>
  <c r="N205" i="22"/>
  <c r="H209" i="22"/>
  <c r="H211" i="22" s="1"/>
  <c r="N210" i="22"/>
  <c r="S206" i="22"/>
  <c r="S210" i="22" s="1"/>
  <c r="I20" i="17"/>
  <c r="I221" i="20"/>
  <c r="L20" i="17"/>
  <c r="J20" i="17"/>
  <c r="K20" i="17"/>
  <c r="AV220" i="20"/>
  <c r="P11" i="17" s="1"/>
  <c r="AW223" i="20"/>
  <c r="AR220" i="20"/>
  <c r="O11" i="17" s="1"/>
  <c r="AS223" i="20"/>
  <c r="T220" i="20"/>
  <c r="I11" i="17" s="1"/>
  <c r="U223" i="20"/>
  <c r="AF220" i="20"/>
  <c r="L11" i="17" s="1"/>
  <c r="AJ220" i="20"/>
  <c r="M11" i="17" s="1"/>
  <c r="X220" i="20"/>
  <c r="J11" i="17" s="1"/>
  <c r="AN220" i="20"/>
  <c r="N11" i="17" s="1"/>
  <c r="AB220" i="20"/>
  <c r="K11" i="17" s="1"/>
  <c r="N216" i="20"/>
  <c r="N217" i="20"/>
  <c r="AF224" i="20"/>
  <c r="H175" i="20"/>
  <c r="V33" i="18"/>
  <c r="AC28" i="18"/>
  <c r="AC26" i="18"/>
  <c r="AC27" i="18"/>
  <c r="AN25" i="18"/>
  <c r="V37" i="18"/>
  <c r="W36" i="18"/>
  <c r="V35" i="18"/>
  <c r="W34" i="18"/>
  <c r="R28" i="18" s="1"/>
  <c r="W35" i="18"/>
  <c r="AC25" i="18" s="1"/>
  <c r="V40" i="18"/>
  <c r="W33" i="18"/>
  <c r="R27" i="18" s="1"/>
  <c r="V39" i="18"/>
  <c r="W38" i="18"/>
  <c r="V36" i="18"/>
  <c r="V38" i="18"/>
  <c r="W39" i="18"/>
  <c r="W37" i="18"/>
  <c r="V34" i="18"/>
  <c r="W40" i="18"/>
  <c r="W39" i="19"/>
  <c r="V34" i="19"/>
  <c r="AC25" i="19"/>
  <c r="W36" i="19"/>
  <c r="V37" i="19"/>
  <c r="W38" i="19"/>
  <c r="AN24" i="19"/>
  <c r="V35" i="19"/>
  <c r="AC26" i="19"/>
  <c r="V38" i="19"/>
  <c r="W32" i="19"/>
  <c r="R26" i="19" s="1"/>
  <c r="W35" i="19"/>
  <c r="W34" i="19"/>
  <c r="AC24" i="19" s="1"/>
  <c r="W37" i="19"/>
  <c r="V32" i="19"/>
  <c r="V36" i="19"/>
  <c r="AC27" i="19"/>
  <c r="V33" i="19"/>
  <c r="V39" i="19"/>
  <c r="W33" i="19"/>
  <c r="R27" i="19" s="1"/>
  <c r="U46" i="19"/>
  <c r="AF46" i="19" s="1"/>
  <c r="AF45" i="19"/>
  <c r="U50" i="19"/>
  <c r="AF50" i="19" s="1"/>
  <c r="U48" i="19"/>
  <c r="AF48" i="19" s="1"/>
  <c r="AF47" i="19"/>
  <c r="AF43" i="19"/>
  <c r="U48" i="13"/>
  <c r="AJ32" i="13"/>
  <c r="U45" i="13"/>
  <c r="U46" i="13"/>
  <c r="BL17" i="3"/>
  <c r="U47" i="13"/>
  <c r="W35" i="13"/>
  <c r="AC25" i="13" s="1"/>
  <c r="V38" i="13"/>
  <c r="V35" i="13"/>
  <c r="V33" i="13"/>
  <c r="AJ33" i="13"/>
  <c r="V36" i="13"/>
  <c r="W34" i="13"/>
  <c r="R28" i="13" s="1"/>
  <c r="W36" i="13"/>
  <c r="AC26" i="13" s="1"/>
  <c r="V34" i="13"/>
  <c r="V37" i="13"/>
  <c r="AK37" i="13" s="1"/>
  <c r="W39" i="13"/>
  <c r="W38" i="13"/>
  <c r="AJ40" i="13"/>
  <c r="W40" i="13"/>
  <c r="V40" i="13"/>
  <c r="AK40" i="13" s="1"/>
  <c r="AJ37" i="13"/>
  <c r="AJ39" i="13"/>
  <c r="AJ38" i="13"/>
  <c r="AJ36" i="13"/>
  <c r="V39" i="13"/>
  <c r="AK39" i="13" s="1"/>
  <c r="AN25" i="13"/>
  <c r="AC27" i="13"/>
  <c r="AC28" i="13"/>
  <c r="W33" i="13"/>
  <c r="R27" i="13" s="1"/>
  <c r="AJ34" i="13"/>
  <c r="AJ35" i="13"/>
  <c r="BL95" i="3"/>
  <c r="G95" i="15"/>
  <c r="M95" i="15" s="1"/>
  <c r="R95" i="15" s="1"/>
  <c r="BL91" i="3"/>
  <c r="G91" i="15"/>
  <c r="M91" i="15" s="1"/>
  <c r="R91" i="15" s="1"/>
  <c r="BL93" i="3"/>
  <c r="G93" i="15"/>
  <c r="M93" i="15" s="1"/>
  <c r="R93" i="15" s="1"/>
  <c r="R22" i="15"/>
  <c r="BL98" i="3"/>
  <c r="G98" i="15"/>
  <c r="M98" i="15" s="1"/>
  <c r="R98" i="15" s="1"/>
  <c r="BL96" i="3"/>
  <c r="G96" i="15"/>
  <c r="M96" i="15" s="1"/>
  <c r="R96" i="15" s="1"/>
  <c r="BL97" i="3"/>
  <c r="G97" i="15"/>
  <c r="M97" i="15" s="1"/>
  <c r="R97" i="15" s="1"/>
  <c r="BL90" i="3"/>
  <c r="G90" i="15"/>
  <c r="M90" i="15" s="1"/>
  <c r="R90" i="15" s="1"/>
  <c r="BL94" i="3"/>
  <c r="G94" i="15"/>
  <c r="M94" i="15" s="1"/>
  <c r="R94" i="15" s="1"/>
  <c r="BL92" i="3"/>
  <c r="G92" i="15"/>
  <c r="M92" i="15" s="1"/>
  <c r="R92" i="15" s="1"/>
  <c r="R18" i="15"/>
  <c r="BL18" i="3"/>
  <c r="R21" i="15"/>
  <c r="BL21" i="3"/>
  <c r="R17" i="15"/>
  <c r="G186" i="16"/>
  <c r="M186" i="24" s="1"/>
  <c r="G185" i="16"/>
  <c r="M185" i="24" s="1"/>
  <c r="H211" i="27" l="1"/>
  <c r="H216" i="27" s="1"/>
  <c r="N212" i="27"/>
  <c r="S212" i="27"/>
  <c r="S210" i="27"/>
  <c r="S214" i="27" s="1"/>
  <c r="N210" i="27"/>
  <c r="N214" i="27" s="1"/>
  <c r="AK34" i="21"/>
  <c r="AA42" i="21"/>
  <c r="AA45" i="21" s="1"/>
  <c r="AL45" i="21" s="1"/>
  <c r="AF43" i="13"/>
  <c r="AF45" i="13" s="1"/>
  <c r="AK34" i="13"/>
  <c r="AK33" i="21"/>
  <c r="AA46" i="26"/>
  <c r="AL46" i="26" s="1"/>
  <c r="AA50" i="26"/>
  <c r="AL50" i="26" s="1"/>
  <c r="AA52" i="26"/>
  <c r="AL52" i="26" s="1"/>
  <c r="AA44" i="26"/>
  <c r="AA45" i="26" s="1"/>
  <c r="AL45" i="26" s="1"/>
  <c r="AA48" i="26"/>
  <c r="AL48" i="26" s="1"/>
  <c r="Z46" i="26"/>
  <c r="AK46" i="26" s="1"/>
  <c r="Z50" i="26"/>
  <c r="AK50" i="26" s="1"/>
  <c r="Z52" i="26"/>
  <c r="AK52" i="26" s="1"/>
  <c r="Z44" i="26"/>
  <c r="Z48" i="26"/>
  <c r="AK48" i="26" s="1"/>
  <c r="AK36" i="21"/>
  <c r="AB44" i="26"/>
  <c r="AB45" i="26" s="1"/>
  <c r="AM45" i="26" s="1"/>
  <c r="AB52" i="26"/>
  <c r="AM52" i="26" s="1"/>
  <c r="AB46" i="26"/>
  <c r="AM46" i="26" s="1"/>
  <c r="AB50" i="26"/>
  <c r="AM50" i="26" s="1"/>
  <c r="AB48" i="26"/>
  <c r="AM48" i="26" s="1"/>
  <c r="W52" i="26"/>
  <c r="AH52" i="26" s="1"/>
  <c r="W48" i="26"/>
  <c r="AH48" i="26" s="1"/>
  <c r="W46" i="26"/>
  <c r="AH46" i="26" s="1"/>
  <c r="W50" i="26"/>
  <c r="AH50" i="26" s="1"/>
  <c r="W44" i="26"/>
  <c r="X48" i="26"/>
  <c r="AI48" i="26" s="1"/>
  <c r="X50" i="26"/>
  <c r="AI50" i="26" s="1"/>
  <c r="X52" i="26"/>
  <c r="AI52" i="26" s="1"/>
  <c r="X46" i="26"/>
  <c r="AI46" i="26" s="1"/>
  <c r="X44" i="26"/>
  <c r="X45" i="26" s="1"/>
  <c r="AI45" i="26" s="1"/>
  <c r="B200" i="22"/>
  <c r="Y44" i="26"/>
  <c r="Y46" i="26"/>
  <c r="AJ46" i="26" s="1"/>
  <c r="Y48" i="26"/>
  <c r="AJ48" i="26" s="1"/>
  <c r="Y52" i="26"/>
  <c r="AJ52" i="26" s="1"/>
  <c r="Y50" i="26"/>
  <c r="AJ50" i="26" s="1"/>
  <c r="AK38" i="21"/>
  <c r="W43" i="25"/>
  <c r="I43" i="25"/>
  <c r="AK34" i="25"/>
  <c r="AC50" i="26"/>
  <c r="AN50" i="26" s="1"/>
  <c r="AC48" i="26"/>
  <c r="AN48" i="26" s="1"/>
  <c r="AC52" i="26"/>
  <c r="AN52" i="26" s="1"/>
  <c r="AC46" i="26"/>
  <c r="AN46" i="26" s="1"/>
  <c r="AC44" i="26"/>
  <c r="V48" i="26"/>
  <c r="V49" i="26" s="1"/>
  <c r="V50" i="26"/>
  <c r="V51" i="26" s="1"/>
  <c r="V44" i="26"/>
  <c r="V52" i="26"/>
  <c r="V53" i="26" s="1"/>
  <c r="V46" i="26"/>
  <c r="AF46" i="13"/>
  <c r="AF47" i="13"/>
  <c r="AF48" i="13"/>
  <c r="U49" i="13"/>
  <c r="AC42" i="21"/>
  <c r="AC43" i="21" s="1"/>
  <c r="AN43" i="21" s="1"/>
  <c r="Y42" i="21"/>
  <c r="Y46" i="21" s="1"/>
  <c r="AJ46" i="21" s="1"/>
  <c r="Y43" i="25"/>
  <c r="AK36" i="25"/>
  <c r="AC43" i="25"/>
  <c r="AK40" i="25"/>
  <c r="V43" i="25"/>
  <c r="AK33" i="25"/>
  <c r="AK37" i="25"/>
  <c r="Z43" i="25"/>
  <c r="AK39" i="25"/>
  <c r="AB43" i="25"/>
  <c r="AA43" i="25"/>
  <c r="AK38" i="25"/>
  <c r="AK35" i="25"/>
  <c r="X43" i="25"/>
  <c r="BK156" i="27"/>
  <c r="L144" i="27"/>
  <c r="L110" i="27"/>
  <c r="L177" i="27" s="1"/>
  <c r="L168" i="27"/>
  <c r="L183" i="27" s="1"/>
  <c r="L147" i="20"/>
  <c r="BK138" i="27"/>
  <c r="BK120" i="27"/>
  <c r="BK125" i="27"/>
  <c r="BK131" i="27"/>
  <c r="BK60" i="27"/>
  <c r="BK76" i="27"/>
  <c r="BK92" i="27"/>
  <c r="BK164" i="27"/>
  <c r="BK133" i="27"/>
  <c r="BK44" i="27"/>
  <c r="BK34" i="27"/>
  <c r="BK38" i="27"/>
  <c r="M59" i="20"/>
  <c r="L109" i="27" s="1"/>
  <c r="M43" i="20"/>
  <c r="BK157" i="27"/>
  <c r="BK162" i="27"/>
  <c r="BK159" i="27"/>
  <c r="BK134" i="27"/>
  <c r="BK64" i="27"/>
  <c r="BK80" i="27"/>
  <c r="BK160" i="27"/>
  <c r="BK61" i="27"/>
  <c r="BK66" i="27"/>
  <c r="BK71" i="27"/>
  <c r="BK77" i="27"/>
  <c r="BK82" i="27"/>
  <c r="BK87" i="27"/>
  <c r="BK93" i="27"/>
  <c r="BK123" i="27"/>
  <c r="BK163" i="27"/>
  <c r="BK148" i="27"/>
  <c r="BK139" i="27"/>
  <c r="BK126" i="27"/>
  <c r="BK72" i="27"/>
  <c r="BK88" i="27"/>
  <c r="BK166" i="27"/>
  <c r="BK151" i="27"/>
  <c r="BK137" i="27"/>
  <c r="BK142" i="27"/>
  <c r="BK119" i="27"/>
  <c r="BK124" i="27"/>
  <c r="BK129" i="27"/>
  <c r="L113" i="20"/>
  <c r="BK65" i="27"/>
  <c r="BK70" i="27"/>
  <c r="BK81" i="27"/>
  <c r="BK86" i="27"/>
  <c r="BK91" i="27"/>
  <c r="BK161" i="27"/>
  <c r="BK154" i="27"/>
  <c r="BK152" i="27"/>
  <c r="BK95" i="27"/>
  <c r="BK101" i="27"/>
  <c r="BK106" i="27"/>
  <c r="BK94" i="27"/>
  <c r="BK32" i="27"/>
  <c r="BK96" i="27"/>
  <c r="BK10" i="27"/>
  <c r="BK105" i="27"/>
  <c r="BK165" i="27"/>
  <c r="L143" i="27"/>
  <c r="BK104" i="27"/>
  <c r="M113" i="20"/>
  <c r="BK36" i="27"/>
  <c r="BK47" i="27"/>
  <c r="L59" i="20"/>
  <c r="BK103" i="27"/>
  <c r="BK74" i="27"/>
  <c r="BK135" i="27"/>
  <c r="K59" i="20"/>
  <c r="BK141" i="27"/>
  <c r="BK45" i="27"/>
  <c r="BK100" i="27"/>
  <c r="BK85" i="27"/>
  <c r="K113" i="20"/>
  <c r="BK113" i="27" s="1"/>
  <c r="BK73" i="27"/>
  <c r="BK127" i="27"/>
  <c r="K147" i="20"/>
  <c r="M8" i="20"/>
  <c r="L8" i="27" s="1"/>
  <c r="K43" i="20"/>
  <c r="BK43" i="27" s="1"/>
  <c r="BK136" i="27"/>
  <c r="BK108" i="27"/>
  <c r="BK63" i="27"/>
  <c r="BK99" i="27"/>
  <c r="BK69" i="27"/>
  <c r="BK107" i="27"/>
  <c r="BK97" i="27"/>
  <c r="BK68" i="27"/>
  <c r="K8" i="20"/>
  <c r="J8" i="27" s="1"/>
  <c r="BK8" i="27" s="1"/>
  <c r="BK130" i="27"/>
  <c r="M147" i="20"/>
  <c r="BK89" i="27"/>
  <c r="BK67" i="27"/>
  <c r="BK121" i="27"/>
  <c r="BK149" i="27"/>
  <c r="L8" i="20"/>
  <c r="K8" i="27" s="1"/>
  <c r="BL8" i="27" s="1"/>
  <c r="L39" i="27"/>
  <c r="BK9" i="27"/>
  <c r="BK158" i="27"/>
  <c r="BK153" i="27"/>
  <c r="BK83" i="27"/>
  <c r="BK62" i="27"/>
  <c r="BK116" i="27"/>
  <c r="BK79" i="27"/>
  <c r="BK11" i="27"/>
  <c r="BK31" i="27"/>
  <c r="L43" i="20"/>
  <c r="BK98" i="27"/>
  <c r="BK122" i="27"/>
  <c r="BK117" i="27"/>
  <c r="BK35" i="27"/>
  <c r="BK46" i="27"/>
  <c r="BK102" i="27"/>
  <c r="BK28" i="27"/>
  <c r="BK90" i="27"/>
  <c r="BK128" i="27"/>
  <c r="BK155" i="27"/>
  <c r="BK78" i="27"/>
  <c r="BK132" i="27"/>
  <c r="BK140" i="27"/>
  <c r="L30" i="22"/>
  <c r="L38" i="22"/>
  <c r="L32" i="22"/>
  <c r="I25" i="20"/>
  <c r="I176" i="20"/>
  <c r="I188" i="20" s="1"/>
  <c r="H190" i="20"/>
  <c r="F225" i="20"/>
  <c r="S53" i="22"/>
  <c r="S181" i="22"/>
  <c r="S187" i="22" s="1"/>
  <c r="S55" i="22"/>
  <c r="S214" i="22" s="1"/>
  <c r="S177" i="22"/>
  <c r="S189" i="22" s="1"/>
  <c r="N53" i="22"/>
  <c r="N181" i="22"/>
  <c r="N187" i="22" s="1"/>
  <c r="N55" i="22"/>
  <c r="N214" i="22" s="1"/>
  <c r="N177" i="22"/>
  <c r="N189" i="22" s="1"/>
  <c r="I54" i="20"/>
  <c r="I219" i="20" s="1"/>
  <c r="I223" i="20" s="1"/>
  <c r="H225" i="20"/>
  <c r="F218" i="22"/>
  <c r="E180" i="15"/>
  <c r="F219" i="22"/>
  <c r="E181" i="15"/>
  <c r="H226" i="20"/>
  <c r="N209" i="22"/>
  <c r="N211" i="22" s="1"/>
  <c r="S205" i="22"/>
  <c r="S209" i="22" s="1"/>
  <c r="S211" i="22" s="1"/>
  <c r="K127" i="22"/>
  <c r="L152" i="22"/>
  <c r="BK197" i="27"/>
  <c r="L155" i="22"/>
  <c r="L210" i="27"/>
  <c r="L90" i="22"/>
  <c r="K158" i="22"/>
  <c r="BK199" i="27"/>
  <c r="BK196" i="27"/>
  <c r="AB46" i="21"/>
  <c r="AM46" i="21" s="1"/>
  <c r="AB43" i="21"/>
  <c r="AM43" i="21" s="1"/>
  <c r="AB45" i="21"/>
  <c r="AM45" i="21" s="1"/>
  <c r="AB44" i="21"/>
  <c r="AM44" i="21" s="1"/>
  <c r="V46" i="21"/>
  <c r="V43" i="21"/>
  <c r="V44" i="21"/>
  <c r="V45" i="21"/>
  <c r="Z43" i="21"/>
  <c r="AK43" i="21" s="1"/>
  <c r="Z45" i="21"/>
  <c r="AK45" i="21" s="1"/>
  <c r="Z44" i="21"/>
  <c r="AK44" i="21" s="1"/>
  <c r="Z46" i="21"/>
  <c r="AK46" i="21" s="1"/>
  <c r="K121" i="22"/>
  <c r="K192" i="20"/>
  <c r="L117" i="22"/>
  <c r="M205" i="20"/>
  <c r="L209" i="27" s="1"/>
  <c r="K44" i="22"/>
  <c r="L192" i="20"/>
  <c r="K213" i="20"/>
  <c r="K62" i="22"/>
  <c r="K108" i="22"/>
  <c r="L134" i="22"/>
  <c r="K153" i="22"/>
  <c r="BK194" i="27"/>
  <c r="M213" i="20"/>
  <c r="M216" i="20" s="1"/>
  <c r="H111" i="22"/>
  <c r="H175" i="22" s="1"/>
  <c r="H173" i="22"/>
  <c r="K72" i="22"/>
  <c r="L78" i="22"/>
  <c r="K13" i="22"/>
  <c r="K154" i="22"/>
  <c r="M192" i="20"/>
  <c r="L201" i="27" s="1"/>
  <c r="L205" i="20"/>
  <c r="K65" i="22"/>
  <c r="BK198" i="27"/>
  <c r="BK207" i="27"/>
  <c r="N8" i="22"/>
  <c r="H23" i="22"/>
  <c r="H176" i="22" s="1"/>
  <c r="H188" i="22" s="1"/>
  <c r="X46" i="21"/>
  <c r="AI46" i="21" s="1"/>
  <c r="X43" i="21"/>
  <c r="AI43" i="21" s="1"/>
  <c r="X44" i="21"/>
  <c r="AI44" i="21" s="1"/>
  <c r="X45" i="21"/>
  <c r="AI45" i="21" s="1"/>
  <c r="N109" i="22"/>
  <c r="S59" i="22"/>
  <c r="S109" i="22" s="1"/>
  <c r="BK208" i="27"/>
  <c r="BK200" i="27"/>
  <c r="K139" i="22"/>
  <c r="L156" i="22"/>
  <c r="K205" i="20"/>
  <c r="K85" i="22"/>
  <c r="K141" i="22"/>
  <c r="L202" i="27"/>
  <c r="L213" i="20"/>
  <c r="L216" i="20" s="1"/>
  <c r="L114" i="22"/>
  <c r="BK195" i="27"/>
  <c r="W43" i="21"/>
  <c r="AH43" i="21" s="1"/>
  <c r="W44" i="21"/>
  <c r="AH44" i="21" s="1"/>
  <c r="W46" i="21"/>
  <c r="AH46" i="21" s="1"/>
  <c r="W45" i="21"/>
  <c r="AH45" i="21" s="1"/>
  <c r="N218" i="20"/>
  <c r="T224" i="20"/>
  <c r="AR224" i="20"/>
  <c r="AV224" i="20"/>
  <c r="X224" i="20"/>
  <c r="AB224" i="20"/>
  <c r="AN224" i="20"/>
  <c r="AJ224" i="20"/>
  <c r="AP43" i="19"/>
  <c r="AP44" i="19" s="1"/>
  <c r="AP45" i="19" s="1"/>
  <c r="AJ31" i="19" s="1"/>
  <c r="AK36" i="19"/>
  <c r="Z42" i="19"/>
  <c r="X42" i="19"/>
  <c r="AK34" i="19"/>
  <c r="AC42" i="19"/>
  <c r="AK39" i="19"/>
  <c r="AK32" i="19"/>
  <c r="V42" i="19"/>
  <c r="Y42" i="19"/>
  <c r="AK35" i="19"/>
  <c r="AA42" i="19"/>
  <c r="AK37" i="19"/>
  <c r="AB43" i="18"/>
  <c r="AK39" i="18"/>
  <c r="Z43" i="18"/>
  <c r="AK37" i="18"/>
  <c r="AK33" i="19"/>
  <c r="W42" i="19"/>
  <c r="AA43" i="18"/>
  <c r="AK38" i="18"/>
  <c r="AB42" i="19"/>
  <c r="AK38" i="19"/>
  <c r="AK34" i="18"/>
  <c r="W43" i="18"/>
  <c r="Y43" i="18"/>
  <c r="AK36" i="18"/>
  <c r="AC43" i="18"/>
  <c r="AK40" i="18"/>
  <c r="AK35" i="18"/>
  <c r="X43" i="18"/>
  <c r="V43" i="18"/>
  <c r="AK33" i="18"/>
  <c r="V43" i="13"/>
  <c r="V48" i="13" s="1"/>
  <c r="AK33" i="13"/>
  <c r="X43" i="13"/>
  <c r="X44" i="13" s="1"/>
  <c r="AK35" i="13"/>
  <c r="Y43" i="13"/>
  <c r="Y45" i="13" s="1"/>
  <c r="AK36" i="13"/>
  <c r="AA43" i="13"/>
  <c r="AA48" i="13" s="1"/>
  <c r="AK38" i="13"/>
  <c r="Z43" i="13"/>
  <c r="W43" i="13"/>
  <c r="AC43" i="13"/>
  <c r="AB43" i="13"/>
  <c r="AB53" i="26" l="1"/>
  <c r="AM53" i="26" s="1"/>
  <c r="Y47" i="26"/>
  <c r="AJ47" i="26" s="1"/>
  <c r="W47" i="26"/>
  <c r="AH47" i="26" s="1"/>
  <c r="W49" i="26"/>
  <c r="AH49" i="26" s="1"/>
  <c r="AA51" i="26"/>
  <c r="AL51" i="26" s="1"/>
  <c r="S211" i="27"/>
  <c r="S216" i="27" s="1"/>
  <c r="BL151" i="27"/>
  <c r="BL114" i="27"/>
  <c r="N211" i="27"/>
  <c r="N216" i="27" s="1"/>
  <c r="K70" i="22"/>
  <c r="BL64" i="27"/>
  <c r="K73" i="22"/>
  <c r="K101" i="22"/>
  <c r="L160" i="22"/>
  <c r="K164" i="22"/>
  <c r="K86" i="22"/>
  <c r="L100" i="22"/>
  <c r="K126" i="22"/>
  <c r="AN126" i="22" s="1"/>
  <c r="L147" i="22"/>
  <c r="K161" i="22"/>
  <c r="K114" i="22"/>
  <c r="K15" i="22"/>
  <c r="L97" i="22"/>
  <c r="K87" i="22"/>
  <c r="L149" i="22"/>
  <c r="K10" i="22"/>
  <c r="K78" i="22"/>
  <c r="L122" i="22"/>
  <c r="K147" i="22"/>
  <c r="K77" i="22"/>
  <c r="K68" i="22"/>
  <c r="L44" i="22"/>
  <c r="K63" i="22"/>
  <c r="L84" i="22"/>
  <c r="K123" i="22"/>
  <c r="L76" i="22"/>
  <c r="L81" i="22"/>
  <c r="J133" i="22"/>
  <c r="AM133" i="22" s="1"/>
  <c r="BL149" i="27"/>
  <c r="L69" i="22"/>
  <c r="L158" i="22"/>
  <c r="BL9" i="27"/>
  <c r="BL33" i="27"/>
  <c r="L126" i="22"/>
  <c r="L211" i="27"/>
  <c r="L33" i="22"/>
  <c r="L98" i="22"/>
  <c r="L130" i="22"/>
  <c r="L196" i="22"/>
  <c r="K209" i="27"/>
  <c r="BL205" i="27"/>
  <c r="L207" i="22"/>
  <c r="K208" i="22"/>
  <c r="L208" i="22"/>
  <c r="L194" i="22"/>
  <c r="L116" i="22"/>
  <c r="BL119" i="27"/>
  <c r="L92" i="22"/>
  <c r="L106" i="22"/>
  <c r="J37" i="22"/>
  <c r="AM37" i="22" s="1"/>
  <c r="BK37" i="27"/>
  <c r="L67" i="22"/>
  <c r="K105" i="22"/>
  <c r="K88" i="22"/>
  <c r="L105" i="22"/>
  <c r="L131" i="22"/>
  <c r="K132" i="22"/>
  <c r="L45" i="22"/>
  <c r="BL45" i="27"/>
  <c r="L46" i="22"/>
  <c r="L161" i="22"/>
  <c r="BL161" i="27"/>
  <c r="J30" i="22"/>
  <c r="AM30" i="22" s="1"/>
  <c r="BK30" i="27"/>
  <c r="K96" i="22"/>
  <c r="L29" i="22"/>
  <c r="BL29" i="27"/>
  <c r="K11" i="22"/>
  <c r="L132" i="22"/>
  <c r="K100" i="22"/>
  <c r="BL100" i="27"/>
  <c r="L138" i="22"/>
  <c r="K109" i="27"/>
  <c r="BL59" i="27"/>
  <c r="L145" i="27"/>
  <c r="K83" i="22"/>
  <c r="K106" i="22"/>
  <c r="BL106" i="27"/>
  <c r="L61" i="22"/>
  <c r="L66" i="22"/>
  <c r="L68" i="22"/>
  <c r="AN68" i="22" s="1"/>
  <c r="BL68" i="27"/>
  <c r="L123" i="22"/>
  <c r="BL123" i="27"/>
  <c r="K82" i="22"/>
  <c r="K61" i="22"/>
  <c r="K143" i="27"/>
  <c r="BL115" i="27"/>
  <c r="L128" i="22"/>
  <c r="L135" i="22"/>
  <c r="K90" i="22"/>
  <c r="BL90" i="27"/>
  <c r="K69" i="22"/>
  <c r="AN69" i="22" s="1"/>
  <c r="BL69" i="27"/>
  <c r="BL150" i="27"/>
  <c r="K168" i="27"/>
  <c r="L65" i="22"/>
  <c r="BL65" i="27"/>
  <c r="K155" i="22"/>
  <c r="BL155" i="27"/>
  <c r="L111" i="27"/>
  <c r="L178" i="27" s="1"/>
  <c r="L176" i="27"/>
  <c r="BL78" i="27"/>
  <c r="K103" i="22"/>
  <c r="BK14" i="27"/>
  <c r="BL147" i="27"/>
  <c r="L89" i="22"/>
  <c r="K122" i="22"/>
  <c r="AN122" i="22" s="1"/>
  <c r="BL122" i="27"/>
  <c r="L86" i="22"/>
  <c r="BL86" i="27"/>
  <c r="L171" i="27"/>
  <c r="L174" i="27" s="1"/>
  <c r="L214" i="27" s="1"/>
  <c r="L180" i="27"/>
  <c r="L186" i="27" s="1"/>
  <c r="L189" i="27" s="1"/>
  <c r="L198" i="22"/>
  <c r="BK205" i="27"/>
  <c r="J209" i="27"/>
  <c r="L199" i="22"/>
  <c r="K210" i="27"/>
  <c r="BL210" i="27" s="1"/>
  <c r="BL206" i="27"/>
  <c r="BK206" i="27"/>
  <c r="J210" i="27"/>
  <c r="BK210" i="27" s="1"/>
  <c r="L195" i="22"/>
  <c r="AN195" i="22" s="1"/>
  <c r="BL192" i="27"/>
  <c r="K201" i="27"/>
  <c r="K197" i="22"/>
  <c r="AN197" i="22" s="1"/>
  <c r="L62" i="22"/>
  <c r="BL62" i="27"/>
  <c r="L103" i="22"/>
  <c r="L60" i="22"/>
  <c r="BK18" i="27"/>
  <c r="L88" i="22"/>
  <c r="K91" i="22"/>
  <c r="L31" i="22"/>
  <c r="K28" i="22"/>
  <c r="BK84" i="27"/>
  <c r="L28" i="22"/>
  <c r="K39" i="27"/>
  <c r="BL27" i="27"/>
  <c r="K137" i="22"/>
  <c r="BK13" i="27"/>
  <c r="K102" i="22"/>
  <c r="K35" i="22"/>
  <c r="BK17" i="27"/>
  <c r="K80" i="22"/>
  <c r="BK59" i="27"/>
  <c r="J109" i="27"/>
  <c r="BL44" i="27"/>
  <c r="K31" i="22"/>
  <c r="BL126" i="27"/>
  <c r="K34" i="22"/>
  <c r="K116" i="22"/>
  <c r="L37" i="22"/>
  <c r="BL37" i="27"/>
  <c r="L125" i="22"/>
  <c r="L63" i="22"/>
  <c r="BL63" i="27"/>
  <c r="K144" i="27"/>
  <c r="BL118" i="27"/>
  <c r="K113" i="22"/>
  <c r="L162" i="22"/>
  <c r="K131" i="22"/>
  <c r="BL131" i="27"/>
  <c r="L159" i="22"/>
  <c r="BK118" i="27"/>
  <c r="J144" i="27"/>
  <c r="K165" i="22"/>
  <c r="K60" i="22"/>
  <c r="L104" i="22"/>
  <c r="L71" i="22"/>
  <c r="BK27" i="27"/>
  <c r="J39" i="27"/>
  <c r="K104" i="22"/>
  <c r="K84" i="22"/>
  <c r="BL84" i="27"/>
  <c r="K117" i="22"/>
  <c r="AN117" i="22" s="1"/>
  <c r="BL117" i="27"/>
  <c r="L80" i="22"/>
  <c r="L142" i="22"/>
  <c r="K200" i="22"/>
  <c r="AN200" i="22" s="1"/>
  <c r="BK193" i="27"/>
  <c r="J202" i="27"/>
  <c r="BK202" i="27" s="1"/>
  <c r="L203" i="27"/>
  <c r="K196" i="22"/>
  <c r="L197" i="22"/>
  <c r="K207" i="22"/>
  <c r="BL207" i="27"/>
  <c r="K194" i="22"/>
  <c r="BL194" i="27"/>
  <c r="L83" i="22"/>
  <c r="L85" i="22"/>
  <c r="BL85" i="27"/>
  <c r="L35" i="22"/>
  <c r="K93" i="22"/>
  <c r="L77" i="22"/>
  <c r="BL77" i="27"/>
  <c r="K43" i="22"/>
  <c r="BK16" i="27"/>
  <c r="K36" i="22"/>
  <c r="L166" i="22"/>
  <c r="L11" i="22"/>
  <c r="AN11" i="22" s="1"/>
  <c r="L101" i="22"/>
  <c r="BL101" i="27"/>
  <c r="L34" i="22"/>
  <c r="L10" i="22"/>
  <c r="BL10" i="27"/>
  <c r="L154" i="22"/>
  <c r="AN154" i="22" s="1"/>
  <c r="BL154" i="27"/>
  <c r="L102" i="22"/>
  <c r="L157" i="22"/>
  <c r="L164" i="22"/>
  <c r="BL164" i="27"/>
  <c r="K140" i="22"/>
  <c r="L36" i="22"/>
  <c r="L107" i="22"/>
  <c r="K97" i="22"/>
  <c r="BL97" i="27"/>
  <c r="K30" i="22"/>
  <c r="BL30" i="27"/>
  <c r="BK21" i="27"/>
  <c r="L95" i="22"/>
  <c r="J33" i="22"/>
  <c r="AM33" i="22" s="1"/>
  <c r="BK33" i="27"/>
  <c r="BK20" i="27"/>
  <c r="K163" i="22"/>
  <c r="K32" i="22"/>
  <c r="BL32" i="27"/>
  <c r="L153" i="22"/>
  <c r="BL153" i="27"/>
  <c r="L79" i="22"/>
  <c r="K134" i="22"/>
  <c r="BL134" i="27"/>
  <c r="K142" i="22"/>
  <c r="BL142" i="27"/>
  <c r="BK75" i="27"/>
  <c r="J110" i="27"/>
  <c r="K166" i="22"/>
  <c r="K76" i="22"/>
  <c r="BL76" i="27"/>
  <c r="K130" i="22"/>
  <c r="AN130" i="22" s="1"/>
  <c r="BL130" i="27"/>
  <c r="K138" i="22"/>
  <c r="BL138" i="27"/>
  <c r="L99" i="22"/>
  <c r="BK150" i="27"/>
  <c r="J168" i="27"/>
  <c r="K162" i="22"/>
  <c r="K99" i="22"/>
  <c r="K81" i="22"/>
  <c r="BL81" i="27"/>
  <c r="BK115" i="27"/>
  <c r="J143" i="27"/>
  <c r="L165" i="22"/>
  <c r="K79" i="22"/>
  <c r="K133" i="22"/>
  <c r="AN133" i="22" s="1"/>
  <c r="L140" i="22"/>
  <c r="BL158" i="27"/>
  <c r="L129" i="22"/>
  <c r="L137" i="22"/>
  <c r="AN137" i="22" s="1"/>
  <c r="BL193" i="27"/>
  <c r="K202" i="27"/>
  <c r="BL202" i="27" s="1"/>
  <c r="K198" i="22"/>
  <c r="AN198" i="22" s="1"/>
  <c r="K199" i="22"/>
  <c r="BK192" i="27"/>
  <c r="J201" i="27"/>
  <c r="L200" i="22"/>
  <c r="K195" i="22"/>
  <c r="K160" i="22"/>
  <c r="AN160" i="22" s="1"/>
  <c r="BL160" i="27"/>
  <c r="L163" i="22"/>
  <c r="L167" i="27"/>
  <c r="K38" i="22"/>
  <c r="AN38" i="22" s="1"/>
  <c r="BL38" i="27"/>
  <c r="L120" i="22"/>
  <c r="K47" i="22"/>
  <c r="BK22" i="27"/>
  <c r="L121" i="22"/>
  <c r="AN121" i="22" s="1"/>
  <c r="BL121" i="27"/>
  <c r="K124" i="22"/>
  <c r="K94" i="22"/>
  <c r="K95" i="22"/>
  <c r="BL95" i="27"/>
  <c r="K107" i="22"/>
  <c r="BL107" i="27"/>
  <c r="L51" i="27"/>
  <c r="L54" i="27" s="1"/>
  <c r="L41" i="27"/>
  <c r="L179" i="27"/>
  <c r="K98" i="22"/>
  <c r="BL98" i="27"/>
  <c r="L72" i="22"/>
  <c r="AN72" i="22" s="1"/>
  <c r="BL72" i="27"/>
  <c r="K110" i="27"/>
  <c r="BL75" i="27"/>
  <c r="L108" i="22"/>
  <c r="BL108" i="27"/>
  <c r="L96" i="22"/>
  <c r="K46" i="22"/>
  <c r="AN46" i="22" s="1"/>
  <c r="BK147" i="27"/>
  <c r="J167" i="27"/>
  <c r="L139" i="22"/>
  <c r="BL139" i="27"/>
  <c r="BK114" i="27"/>
  <c r="L82" i="22"/>
  <c r="BL157" i="27"/>
  <c r="L113" i="22"/>
  <c r="BK12" i="27"/>
  <c r="K67" i="22"/>
  <c r="BK15" i="27"/>
  <c r="BL89" i="27"/>
  <c r="L47" i="22"/>
  <c r="L87" i="22"/>
  <c r="BL87" i="27"/>
  <c r="K156" i="22"/>
  <c r="AN156" i="22" s="1"/>
  <c r="BL156" i="27"/>
  <c r="L74" i="22"/>
  <c r="K129" i="22"/>
  <c r="AN129" i="22" s="1"/>
  <c r="L136" i="22"/>
  <c r="K66" i="22"/>
  <c r="AN66" i="22" s="1"/>
  <c r="K120" i="22"/>
  <c r="BL148" i="27"/>
  <c r="L133" i="22"/>
  <c r="L141" i="22"/>
  <c r="BL141" i="27"/>
  <c r="K74" i="22"/>
  <c r="K128" i="22"/>
  <c r="BL128" i="27"/>
  <c r="K136" i="22"/>
  <c r="K92" i="22"/>
  <c r="BL92" i="27"/>
  <c r="K71" i="22"/>
  <c r="BL71" i="27"/>
  <c r="K125" i="22"/>
  <c r="BL125" i="27"/>
  <c r="K152" i="22"/>
  <c r="BL152" i="27"/>
  <c r="L43" i="22"/>
  <c r="L94" i="22"/>
  <c r="BK19" i="27"/>
  <c r="J29" i="22"/>
  <c r="AM29" i="22" s="1"/>
  <c r="BK29" i="27"/>
  <c r="L93" i="22"/>
  <c r="K159" i="22"/>
  <c r="AN159" i="22" s="1"/>
  <c r="BL159" i="27"/>
  <c r="L73" i="22"/>
  <c r="BL73" i="27"/>
  <c r="L127" i="22"/>
  <c r="AN127" i="22" s="1"/>
  <c r="BL127" i="27"/>
  <c r="K135" i="22"/>
  <c r="L91" i="22"/>
  <c r="AN91" i="22" s="1"/>
  <c r="L70" i="22"/>
  <c r="BL70" i="27"/>
  <c r="L124" i="22"/>
  <c r="AN124" i="22" s="1"/>
  <c r="AA44" i="21"/>
  <c r="AL44" i="21" s="1"/>
  <c r="AA43" i="21"/>
  <c r="AL43" i="21" s="1"/>
  <c r="AA46" i="21"/>
  <c r="AL46" i="21" s="1"/>
  <c r="X51" i="26"/>
  <c r="AI51" i="26" s="1"/>
  <c r="AF44" i="13"/>
  <c r="Z53" i="26"/>
  <c r="AK53" i="26" s="1"/>
  <c r="AB47" i="26"/>
  <c r="AM47" i="26" s="1"/>
  <c r="X49" i="26"/>
  <c r="AI49" i="26" s="1"/>
  <c r="AC47" i="26"/>
  <c r="AN47" i="26" s="1"/>
  <c r="AC51" i="26"/>
  <c r="AN51" i="26" s="1"/>
  <c r="X53" i="26"/>
  <c r="AI53" i="26" s="1"/>
  <c r="Y51" i="26"/>
  <c r="AJ51" i="26" s="1"/>
  <c r="Z49" i="26"/>
  <c r="AK49" i="26" s="1"/>
  <c r="AA47" i="26"/>
  <c r="AL47" i="26" s="1"/>
  <c r="W51" i="26"/>
  <c r="AH51" i="26" s="1"/>
  <c r="AG50" i="26"/>
  <c r="AD50" i="26"/>
  <c r="AL44" i="26"/>
  <c r="AG49" i="26"/>
  <c r="AG46" i="26"/>
  <c r="AD46" i="26"/>
  <c r="AG48" i="26"/>
  <c r="AD48" i="26"/>
  <c r="AC53" i="26"/>
  <c r="AN53" i="26" s="1"/>
  <c r="AH44" i="26"/>
  <c r="V47" i="26"/>
  <c r="AG52" i="26"/>
  <c r="AD52" i="26"/>
  <c r="AC49" i="26"/>
  <c r="AN49" i="26" s="1"/>
  <c r="AC45" i="26"/>
  <c r="AN45" i="26" s="1"/>
  <c r="AN44" i="26"/>
  <c r="Y53" i="26"/>
  <c r="AJ53" i="26" s="1"/>
  <c r="X47" i="26"/>
  <c r="AI47" i="26" s="1"/>
  <c r="W45" i="26"/>
  <c r="AH45" i="26" s="1"/>
  <c r="AB49" i="26"/>
  <c r="AM49" i="26" s="1"/>
  <c r="Z47" i="26"/>
  <c r="AK47" i="26" s="1"/>
  <c r="Z45" i="26"/>
  <c r="AK45" i="26" s="1"/>
  <c r="AK44" i="26"/>
  <c r="AA53" i="26"/>
  <c r="AL53" i="26" s="1"/>
  <c r="AA49" i="26"/>
  <c r="AL49" i="26" s="1"/>
  <c r="AG51" i="26"/>
  <c r="AG53" i="26"/>
  <c r="V45" i="26"/>
  <c r="AG44" i="26"/>
  <c r="AD44" i="26"/>
  <c r="Y49" i="26"/>
  <c r="AJ49" i="26" s="1"/>
  <c r="Y45" i="26"/>
  <c r="AJ45" i="26" s="1"/>
  <c r="AJ44" i="26"/>
  <c r="AI44" i="26"/>
  <c r="W53" i="26"/>
  <c r="AH53" i="26" s="1"/>
  <c r="AB51" i="26"/>
  <c r="AM51" i="26" s="1"/>
  <c r="AM44" i="26"/>
  <c r="Z51" i="26"/>
  <c r="AK51" i="26" s="1"/>
  <c r="K18" i="22"/>
  <c r="L17" i="22"/>
  <c r="K16" i="22"/>
  <c r="L13" i="22"/>
  <c r="BL13" i="27"/>
  <c r="L20" i="22"/>
  <c r="AN20" i="22" s="1"/>
  <c r="K20" i="22"/>
  <c r="K12" i="22"/>
  <c r="L15" i="22"/>
  <c r="AN15" i="22" s="1"/>
  <c r="BL15" i="27"/>
  <c r="L22" i="22"/>
  <c r="BL22" i="27"/>
  <c r="L21" i="22"/>
  <c r="K19" i="22"/>
  <c r="K21" i="22"/>
  <c r="BL21" i="27"/>
  <c r="L14" i="22"/>
  <c r="BL14" i="27"/>
  <c r="L16" i="22"/>
  <c r="K17" i="22"/>
  <c r="L18" i="22"/>
  <c r="L19" i="22"/>
  <c r="AN19" i="22" s="1"/>
  <c r="L12" i="22"/>
  <c r="AC45" i="21"/>
  <c r="AN45" i="21" s="1"/>
  <c r="AC46" i="21"/>
  <c r="AN46" i="21" s="1"/>
  <c r="AF49" i="13"/>
  <c r="I35" i="22"/>
  <c r="AO35" i="22" s="1"/>
  <c r="J43" i="20"/>
  <c r="AP3" i="3"/>
  <c r="AU3" i="3" s="1"/>
  <c r="AC44" i="21"/>
  <c r="AN44" i="21" s="1"/>
  <c r="J147" i="20"/>
  <c r="AN155" i="22"/>
  <c r="Y44" i="21"/>
  <c r="AJ44" i="21" s="1"/>
  <c r="Y45" i="21"/>
  <c r="AJ45" i="21" s="1"/>
  <c r="Y43" i="21"/>
  <c r="AJ43" i="21" s="1"/>
  <c r="AN77" i="22"/>
  <c r="J59" i="20"/>
  <c r="AN106" i="22"/>
  <c r="X46" i="25"/>
  <c r="AI46" i="25" s="1"/>
  <c r="X50" i="25"/>
  <c r="AI50" i="25" s="1"/>
  <c r="X44" i="25"/>
  <c r="X48" i="25"/>
  <c r="AI48" i="25" s="1"/>
  <c r="X52" i="25"/>
  <c r="AI52" i="25" s="1"/>
  <c r="AB46" i="25"/>
  <c r="AM46" i="25" s="1"/>
  <c r="AB50" i="25"/>
  <c r="AM50" i="25" s="1"/>
  <c r="AB44" i="25"/>
  <c r="AB48" i="25"/>
  <c r="AM48" i="25" s="1"/>
  <c r="AB52" i="25"/>
  <c r="AM52" i="25" s="1"/>
  <c r="Z46" i="25"/>
  <c r="AK46" i="25" s="1"/>
  <c r="Z50" i="25"/>
  <c r="AK50" i="25" s="1"/>
  <c r="Z44" i="25"/>
  <c r="Z48" i="25"/>
  <c r="AK48" i="25" s="1"/>
  <c r="Z52" i="25"/>
  <c r="AK52" i="25" s="1"/>
  <c r="W44" i="25"/>
  <c r="W48" i="25"/>
  <c r="AH48" i="25" s="1"/>
  <c r="W52" i="25"/>
  <c r="AH52" i="25" s="1"/>
  <c r="W46" i="25"/>
  <c r="AH46" i="25" s="1"/>
  <c r="W50" i="25"/>
  <c r="AA46" i="25"/>
  <c r="AL46" i="25" s="1"/>
  <c r="AA50" i="25"/>
  <c r="AL50" i="25" s="1"/>
  <c r="AA44" i="25"/>
  <c r="AA48" i="25"/>
  <c r="AL48" i="25" s="1"/>
  <c r="AA52" i="25"/>
  <c r="AL52" i="25" s="1"/>
  <c r="V44" i="25"/>
  <c r="V48" i="25"/>
  <c r="V49" i="25" s="1"/>
  <c r="V52" i="25"/>
  <c r="V53" i="25" s="1"/>
  <c r="V46" i="25"/>
  <c r="V47" i="25" s="1"/>
  <c r="V50" i="25"/>
  <c r="V51" i="25" s="1"/>
  <c r="AC44" i="25"/>
  <c r="AC50" i="25"/>
  <c r="AN50" i="25" s="1"/>
  <c r="AC52" i="25"/>
  <c r="AN52" i="25" s="1"/>
  <c r="AC48" i="25"/>
  <c r="AN48" i="25" s="1"/>
  <c r="AC46" i="25"/>
  <c r="AN46" i="25" s="1"/>
  <c r="Y46" i="25"/>
  <c r="AJ46" i="25" s="1"/>
  <c r="Y44" i="25"/>
  <c r="Y50" i="25"/>
  <c r="AJ50" i="25" s="1"/>
  <c r="Y52" i="25"/>
  <c r="AJ52" i="25" s="1"/>
  <c r="Y48" i="25"/>
  <c r="AJ48" i="25" s="1"/>
  <c r="AN153" i="22"/>
  <c r="AN152" i="22"/>
  <c r="AN36" i="22"/>
  <c r="J35" i="22"/>
  <c r="AM35" i="22" s="1"/>
  <c r="J28" i="22"/>
  <c r="AM28" i="22" s="1"/>
  <c r="J113" i="20"/>
  <c r="K149" i="22"/>
  <c r="AN149" i="22" s="1"/>
  <c r="K22" i="22"/>
  <c r="AN22" i="22" s="1"/>
  <c r="K89" i="22"/>
  <c r="K157" i="22"/>
  <c r="AN134" i="22"/>
  <c r="AN142" i="22"/>
  <c r="K45" i="22"/>
  <c r="AN45" i="22" s="1"/>
  <c r="K14" i="22"/>
  <c r="AN138" i="22"/>
  <c r="AN139" i="22"/>
  <c r="AN30" i="22"/>
  <c r="AN28" i="22"/>
  <c r="AN113" i="22"/>
  <c r="AN32" i="22"/>
  <c r="K37" i="22"/>
  <c r="K29" i="22"/>
  <c r="AN29" i="22" s="1"/>
  <c r="J38" i="22"/>
  <c r="AM38" i="22" s="1"/>
  <c r="J34" i="22"/>
  <c r="AM34" i="22" s="1"/>
  <c r="K33" i="22"/>
  <c r="AN33" i="22" s="1"/>
  <c r="J36" i="22"/>
  <c r="AM36" i="22" s="1"/>
  <c r="J32" i="22"/>
  <c r="AM32" i="22" s="1"/>
  <c r="J31" i="22"/>
  <c r="AM31" i="22" s="1"/>
  <c r="I56" i="20"/>
  <c r="I178" i="20"/>
  <c r="I190" i="20" s="1"/>
  <c r="AN141" i="22"/>
  <c r="AN132" i="22"/>
  <c r="AN76" i="22"/>
  <c r="AN70" i="22"/>
  <c r="AN86" i="22"/>
  <c r="AN78" i="22"/>
  <c r="AN13" i="22"/>
  <c r="AN116" i="22"/>
  <c r="AN136" i="22"/>
  <c r="AN12" i="22"/>
  <c r="AN164" i="22"/>
  <c r="AN102" i="22"/>
  <c r="AN79" i="22"/>
  <c r="AN16" i="22"/>
  <c r="AN96" i="22"/>
  <c r="AN147" i="22"/>
  <c r="AN67" i="22"/>
  <c r="AN158" i="22"/>
  <c r="AN128" i="22"/>
  <c r="AN71" i="22"/>
  <c r="AN87" i="22"/>
  <c r="AN101" i="22"/>
  <c r="AN208" i="22"/>
  <c r="AN92" i="22"/>
  <c r="AN207" i="22"/>
  <c r="AN166" i="22"/>
  <c r="L64" i="22"/>
  <c r="K151" i="22"/>
  <c r="L119" i="22"/>
  <c r="K64" i="22"/>
  <c r="K119" i="22"/>
  <c r="L151" i="22"/>
  <c r="AN199" i="22"/>
  <c r="AN84" i="22"/>
  <c r="AN123" i="22"/>
  <c r="AN108" i="22"/>
  <c r="AN44" i="22"/>
  <c r="AN165" i="22"/>
  <c r="AN103" i="22"/>
  <c r="AN43" i="22"/>
  <c r="AN194" i="22"/>
  <c r="AN196" i="22"/>
  <c r="AN97" i="22"/>
  <c r="AN81" i="22"/>
  <c r="AN62" i="22"/>
  <c r="AN93" i="22"/>
  <c r="AN18" i="22"/>
  <c r="AN161" i="22"/>
  <c r="AN99" i="22"/>
  <c r="AN114" i="22"/>
  <c r="AN98" i="22"/>
  <c r="AN73" i="22"/>
  <c r="AN85" i="22"/>
  <c r="AN104" i="22"/>
  <c r="AN65" i="22"/>
  <c r="AN100" i="22"/>
  <c r="AN94" i="22"/>
  <c r="AN10" i="22"/>
  <c r="AN74" i="22"/>
  <c r="AN90" i="22"/>
  <c r="AN105" i="22"/>
  <c r="AN21" i="22"/>
  <c r="M217" i="20"/>
  <c r="M218" i="20" s="1"/>
  <c r="L217" i="20"/>
  <c r="L218" i="20" s="1"/>
  <c r="AR43" i="21"/>
  <c r="AR44" i="21" s="1"/>
  <c r="AR45" i="21" s="1"/>
  <c r="AJ33" i="21" s="1"/>
  <c r="J164" i="22"/>
  <c r="AM164" i="22" s="1"/>
  <c r="J142" i="22"/>
  <c r="AM142" i="22" s="1"/>
  <c r="J89" i="22"/>
  <c r="AM89" i="22" s="1"/>
  <c r="L193" i="22"/>
  <c r="L202" i="22" s="1"/>
  <c r="M202" i="20"/>
  <c r="K193" i="22"/>
  <c r="L202" i="20"/>
  <c r="J156" i="22"/>
  <c r="AM156" i="22" s="1"/>
  <c r="J27" i="22"/>
  <c r="AM27" i="22" s="1"/>
  <c r="K39" i="20"/>
  <c r="J200" i="22"/>
  <c r="AM200" i="22" s="1"/>
  <c r="BM200" i="27"/>
  <c r="J193" i="22"/>
  <c r="AM193" i="22" s="1"/>
  <c r="K202" i="20"/>
  <c r="J13" i="22"/>
  <c r="AM13" i="22" s="1"/>
  <c r="J20" i="22"/>
  <c r="AM20" i="22" s="1"/>
  <c r="J64" i="22"/>
  <c r="AM64" i="22" s="1"/>
  <c r="J18" i="22"/>
  <c r="AM18" i="22" s="1"/>
  <c r="H54" i="22"/>
  <c r="H212" i="22" s="1"/>
  <c r="H25" i="22"/>
  <c r="J152" i="22"/>
  <c r="AM152" i="22" s="1"/>
  <c r="K118" i="22"/>
  <c r="L144" i="20"/>
  <c r="L180" i="20" s="1"/>
  <c r="J141" i="22"/>
  <c r="AM141" i="22" s="1"/>
  <c r="J163" i="22"/>
  <c r="AM163" i="22" s="1"/>
  <c r="J62" i="22"/>
  <c r="AM62" i="22" s="1"/>
  <c r="J78" i="22"/>
  <c r="AM78" i="22" s="1"/>
  <c r="K206" i="22"/>
  <c r="L210" i="20"/>
  <c r="L75" i="22"/>
  <c r="L110" i="22" s="1"/>
  <c r="M110" i="20"/>
  <c r="J139" i="22"/>
  <c r="AM139" i="22" s="1"/>
  <c r="J117" i="22"/>
  <c r="AM117" i="22" s="1"/>
  <c r="K27" i="22"/>
  <c r="L39" i="20"/>
  <c r="J147" i="22"/>
  <c r="AM147" i="22" s="1"/>
  <c r="J122" i="22"/>
  <c r="AM122" i="22" s="1"/>
  <c r="J118" i="22"/>
  <c r="AM118" i="22" s="1"/>
  <c r="K144" i="20"/>
  <c r="K180" i="20" s="1"/>
  <c r="J69" i="22"/>
  <c r="AM69" i="22" s="1"/>
  <c r="J135" i="22"/>
  <c r="AM135" i="22" s="1"/>
  <c r="J129" i="22"/>
  <c r="AM129" i="22" s="1"/>
  <c r="J8" i="20"/>
  <c r="I8" i="27" s="1"/>
  <c r="BM8" i="27" s="1"/>
  <c r="K23" i="20"/>
  <c r="J8" i="22"/>
  <c r="J98" i="22"/>
  <c r="AM98" i="22" s="1"/>
  <c r="L23" i="20"/>
  <c r="K8" i="22"/>
  <c r="J60" i="22"/>
  <c r="AM60" i="22" s="1"/>
  <c r="J151" i="22"/>
  <c r="AM151" i="22" s="1"/>
  <c r="J100" i="22"/>
  <c r="AM100" i="22" s="1"/>
  <c r="AG44" i="21"/>
  <c r="J196" i="22"/>
  <c r="AM196" i="22" s="1"/>
  <c r="BM196" i="27"/>
  <c r="L118" i="22"/>
  <c r="L144" i="22" s="1"/>
  <c r="L180" i="22" s="1"/>
  <c r="M144" i="20"/>
  <c r="M180" i="20" s="1"/>
  <c r="J107" i="22"/>
  <c r="AM107" i="22" s="1"/>
  <c r="J127" i="22"/>
  <c r="AM127" i="22" s="1"/>
  <c r="J71" i="22"/>
  <c r="AM71" i="22" s="1"/>
  <c r="J17" i="22"/>
  <c r="AM17" i="22" s="1"/>
  <c r="K75" i="22"/>
  <c r="L110" i="20"/>
  <c r="J92" i="22"/>
  <c r="AM92" i="22" s="1"/>
  <c r="J93" i="22"/>
  <c r="AM93" i="22" s="1"/>
  <c r="J72" i="22"/>
  <c r="AM72" i="22" s="1"/>
  <c r="J95" i="22"/>
  <c r="AM95" i="22" s="1"/>
  <c r="K150" i="22"/>
  <c r="L168" i="20"/>
  <c r="L183" i="20" s="1"/>
  <c r="J85" i="22"/>
  <c r="AM85" i="22" s="1"/>
  <c r="J45" i="22"/>
  <c r="AM45" i="22" s="1"/>
  <c r="J12" i="22"/>
  <c r="AM12" i="22" s="1"/>
  <c r="J63" i="22"/>
  <c r="AM63" i="22" s="1"/>
  <c r="J79" i="22"/>
  <c r="AM79" i="22" s="1"/>
  <c r="J70" i="22"/>
  <c r="AM70" i="22" s="1"/>
  <c r="J208" i="22"/>
  <c r="AM208" i="22" s="1"/>
  <c r="BM208" i="27"/>
  <c r="S111" i="22"/>
  <c r="S175" i="22" s="1"/>
  <c r="S173" i="22"/>
  <c r="AS43" i="21"/>
  <c r="AS44" i="21" s="1"/>
  <c r="AS45" i="21" s="1"/>
  <c r="AJ34" i="21" s="1"/>
  <c r="S8" i="22"/>
  <c r="S23" i="22" s="1"/>
  <c r="S176" i="22" s="1"/>
  <c r="S188" i="22" s="1"/>
  <c r="N23" i="22"/>
  <c r="N176" i="22" s="1"/>
  <c r="N188" i="22" s="1"/>
  <c r="J148" i="22"/>
  <c r="AM148" i="22" s="1"/>
  <c r="K167" i="20"/>
  <c r="K182" i="20" s="1"/>
  <c r="J137" i="22"/>
  <c r="AM137" i="22" s="1"/>
  <c r="K205" i="22"/>
  <c r="L209" i="20"/>
  <c r="J159" i="22"/>
  <c r="AM159" i="22" s="1"/>
  <c r="J131" i="22"/>
  <c r="AM131" i="22" s="1"/>
  <c r="J155" i="22"/>
  <c r="AM155" i="22" s="1"/>
  <c r="J124" i="22"/>
  <c r="AM124" i="22" s="1"/>
  <c r="J47" i="22"/>
  <c r="AM47" i="22" s="1"/>
  <c r="J10" i="22"/>
  <c r="AM10" i="22" s="1"/>
  <c r="J94" i="22"/>
  <c r="AM94" i="22" s="1"/>
  <c r="J140" i="22"/>
  <c r="AM140" i="22" s="1"/>
  <c r="J61" i="22"/>
  <c r="AM61" i="22" s="1"/>
  <c r="J77" i="22"/>
  <c r="AM77" i="22" s="1"/>
  <c r="J165" i="22"/>
  <c r="AM165" i="22" s="1"/>
  <c r="K115" i="22"/>
  <c r="L143" i="20"/>
  <c r="J74" i="22"/>
  <c r="AM74" i="22" s="1"/>
  <c r="J90" i="22"/>
  <c r="AM90" i="22" s="1"/>
  <c r="J73" i="22"/>
  <c r="AM73" i="22" s="1"/>
  <c r="K192" i="22"/>
  <c r="L201" i="20"/>
  <c r="J161" i="22"/>
  <c r="AM161" i="22" s="1"/>
  <c r="J104" i="22"/>
  <c r="AM104" i="22" s="1"/>
  <c r="L59" i="22"/>
  <c r="L109" i="22" s="1"/>
  <c r="M109" i="20"/>
  <c r="J14" i="22"/>
  <c r="AM14" i="22" s="1"/>
  <c r="J76" i="22"/>
  <c r="AM76" i="22" s="1"/>
  <c r="J87" i="22"/>
  <c r="AM87" i="22" s="1"/>
  <c r="AG43" i="21"/>
  <c r="AW43" i="21"/>
  <c r="AW44" i="21" s="1"/>
  <c r="AW45" i="21" s="1"/>
  <c r="AJ38" i="21" s="1"/>
  <c r="J199" i="22"/>
  <c r="AM199" i="22" s="1"/>
  <c r="BM199" i="27"/>
  <c r="J153" i="22"/>
  <c r="AM153" i="22" s="1"/>
  <c r="J66" i="22"/>
  <c r="AM66" i="22" s="1"/>
  <c r="L206" i="22"/>
  <c r="L210" i="22" s="1"/>
  <c r="M210" i="20"/>
  <c r="J21" i="22"/>
  <c r="AM21" i="22" s="1"/>
  <c r="J132" i="22"/>
  <c r="AM132" i="22" s="1"/>
  <c r="J59" i="22"/>
  <c r="AM59" i="22" s="1"/>
  <c r="K109" i="20"/>
  <c r="J195" i="22"/>
  <c r="AM195" i="22" s="1"/>
  <c r="BM195" i="27"/>
  <c r="J130" i="22"/>
  <c r="AM130" i="22" s="1"/>
  <c r="J158" i="22"/>
  <c r="AM158" i="22" s="1"/>
  <c r="J123" i="22"/>
  <c r="AM123" i="22" s="1"/>
  <c r="J119" i="22"/>
  <c r="AM119" i="22" s="1"/>
  <c r="J103" i="22"/>
  <c r="AM103" i="22" s="1"/>
  <c r="J205" i="22"/>
  <c r="AM205" i="22" s="1"/>
  <c r="J205" i="20"/>
  <c r="K209" i="20"/>
  <c r="J138" i="22"/>
  <c r="AM138" i="22" s="1"/>
  <c r="J125" i="22"/>
  <c r="AM125" i="22" s="1"/>
  <c r="J43" i="22"/>
  <c r="AM43" i="22" s="1"/>
  <c r="N111" i="22"/>
  <c r="N175" i="22" s="1"/>
  <c r="N173" i="22"/>
  <c r="J207" i="22"/>
  <c r="AM207" i="22" s="1"/>
  <c r="BM207" i="27"/>
  <c r="J96" i="22"/>
  <c r="AM96" i="22" s="1"/>
  <c r="J108" i="22"/>
  <c r="AM108" i="22" s="1"/>
  <c r="J84" i="22"/>
  <c r="AM84" i="22" s="1"/>
  <c r="J68" i="22"/>
  <c r="AM68" i="22" s="1"/>
  <c r="J11" i="22"/>
  <c r="AM11" i="22" s="1"/>
  <c r="J206" i="22"/>
  <c r="AM206" i="22" s="1"/>
  <c r="K210" i="20"/>
  <c r="K148" i="22"/>
  <c r="L167" i="20"/>
  <c r="L182" i="20" s="1"/>
  <c r="J160" i="22"/>
  <c r="AM160" i="22" s="1"/>
  <c r="J44" i="22"/>
  <c r="AM44" i="22" s="1"/>
  <c r="L150" i="22"/>
  <c r="L168" i="22" s="1"/>
  <c r="L183" i="22" s="1"/>
  <c r="M168" i="20"/>
  <c r="M183" i="20" s="1"/>
  <c r="J120" i="22"/>
  <c r="AM120" i="22" s="1"/>
  <c r="J116" i="22"/>
  <c r="AM116" i="22" s="1"/>
  <c r="J67" i="22"/>
  <c r="AM67" i="22" s="1"/>
  <c r="L27" i="22"/>
  <c r="L39" i="22" s="1"/>
  <c r="M39" i="20"/>
  <c r="J80" i="22"/>
  <c r="AM80" i="22" s="1"/>
  <c r="J81" i="22"/>
  <c r="AM81" i="22" s="1"/>
  <c r="L205" i="22"/>
  <c r="L209" i="22" s="1"/>
  <c r="M209" i="20"/>
  <c r="J15" i="22"/>
  <c r="AM15" i="22" s="1"/>
  <c r="AU43" i="21"/>
  <c r="AU44" i="21" s="1"/>
  <c r="AU45" i="21" s="1"/>
  <c r="AJ36" i="21" s="1"/>
  <c r="AG46" i="21"/>
  <c r="J149" i="22"/>
  <c r="AM149" i="22" s="1"/>
  <c r="J86" i="22"/>
  <c r="AM86" i="22" s="1"/>
  <c r="J113" i="22"/>
  <c r="AM113" i="22" s="1"/>
  <c r="M24" i="20"/>
  <c r="L9" i="22"/>
  <c r="L24" i="22" s="1"/>
  <c r="J114" i="22"/>
  <c r="AM114" i="22" s="1"/>
  <c r="K59" i="22"/>
  <c r="L109" i="20"/>
  <c r="J134" i="22"/>
  <c r="AM134" i="22" s="1"/>
  <c r="J115" i="22"/>
  <c r="AM115" i="22" s="1"/>
  <c r="K143" i="20"/>
  <c r="J65" i="22"/>
  <c r="AM65" i="22" s="1"/>
  <c r="J154" i="22"/>
  <c r="AM154" i="22" s="1"/>
  <c r="J22" i="22"/>
  <c r="AM22" i="22" s="1"/>
  <c r="J150" i="22"/>
  <c r="AM150" i="22" s="1"/>
  <c r="K168" i="20"/>
  <c r="K183" i="20" s="1"/>
  <c r="K186" i="20" s="1"/>
  <c r="J19" i="22"/>
  <c r="AM19" i="22" s="1"/>
  <c r="J105" i="22"/>
  <c r="AM105" i="22" s="1"/>
  <c r="M23" i="20"/>
  <c r="L8" i="22"/>
  <c r="L23" i="22" s="1"/>
  <c r="J198" i="22"/>
  <c r="AM198" i="22" s="1"/>
  <c r="BM198" i="27"/>
  <c r="J126" i="22"/>
  <c r="AM126" i="22" s="1"/>
  <c r="L192" i="22"/>
  <c r="L201" i="22" s="1"/>
  <c r="M201" i="20"/>
  <c r="J102" i="22"/>
  <c r="AM102" i="22" s="1"/>
  <c r="J121" i="22"/>
  <c r="AM121" i="22" s="1"/>
  <c r="J88" i="22"/>
  <c r="AM88" i="22" s="1"/>
  <c r="J194" i="22"/>
  <c r="AM194" i="22" s="1"/>
  <c r="BM194" i="27"/>
  <c r="L148" i="22"/>
  <c r="M167" i="20"/>
  <c r="M182" i="20" s="1"/>
  <c r="J106" i="22"/>
  <c r="AM106" i="22" s="1"/>
  <c r="J82" i="22"/>
  <c r="AM82" i="22" s="1"/>
  <c r="L115" i="22"/>
  <c r="L143" i="22" s="1"/>
  <c r="M143" i="20"/>
  <c r="K216" i="20"/>
  <c r="J213" i="20"/>
  <c r="J157" i="22"/>
  <c r="AM157" i="22" s="1"/>
  <c r="J75" i="22"/>
  <c r="AM75" i="22" s="1"/>
  <c r="K110" i="20"/>
  <c r="J91" i="22"/>
  <c r="AM91" i="22" s="1"/>
  <c r="J16" i="22"/>
  <c r="AM16" i="22" s="1"/>
  <c r="J99" i="22"/>
  <c r="AM99" i="22" s="1"/>
  <c r="J192" i="22"/>
  <c r="AM192" i="22" s="1"/>
  <c r="J192" i="20"/>
  <c r="K201" i="20"/>
  <c r="AG45" i="21"/>
  <c r="J128" i="22"/>
  <c r="AM128" i="22" s="1"/>
  <c r="J162" i="22"/>
  <c r="AM162" i="22" s="1"/>
  <c r="J97" i="22"/>
  <c r="AM97" i="22" s="1"/>
  <c r="J83" i="22"/>
  <c r="AM83" i="22" s="1"/>
  <c r="K9" i="22"/>
  <c r="L24" i="20"/>
  <c r="J166" i="22"/>
  <c r="AM166" i="22" s="1"/>
  <c r="J136" i="22"/>
  <c r="AM136" i="22" s="1"/>
  <c r="J101" i="22"/>
  <c r="AM101" i="22" s="1"/>
  <c r="J46" i="22"/>
  <c r="AM46" i="22" s="1"/>
  <c r="J197" i="22"/>
  <c r="AM197" i="22" s="1"/>
  <c r="BM197" i="27"/>
  <c r="K217" i="20"/>
  <c r="K24" i="20"/>
  <c r="J9" i="22"/>
  <c r="AM9" i="22" s="1"/>
  <c r="AA48" i="18"/>
  <c r="AL48" i="18" s="1"/>
  <c r="AA46" i="18"/>
  <c r="AL46" i="18" s="1"/>
  <c r="AA47" i="18"/>
  <c r="AL47" i="18" s="1"/>
  <c r="AA44" i="18"/>
  <c r="AL44" i="18" s="1"/>
  <c r="AA45" i="18"/>
  <c r="AL45" i="18" s="1"/>
  <c r="Z46" i="18"/>
  <c r="AK46" i="18" s="1"/>
  <c r="Z45" i="18"/>
  <c r="AK45" i="18" s="1"/>
  <c r="Z44" i="18"/>
  <c r="AK44" i="18" s="1"/>
  <c r="Z47" i="18"/>
  <c r="AK47" i="18" s="1"/>
  <c r="Z48" i="18"/>
  <c r="AK48" i="18" s="1"/>
  <c r="AA43" i="19"/>
  <c r="AL43" i="19" s="1"/>
  <c r="AA47" i="19"/>
  <c r="AL47" i="19" s="1"/>
  <c r="AA49" i="19"/>
  <c r="AA45" i="19"/>
  <c r="X49" i="19"/>
  <c r="X45" i="19"/>
  <c r="X47" i="19"/>
  <c r="X43" i="19"/>
  <c r="V44" i="18"/>
  <c r="V46" i="18"/>
  <c r="V47" i="18"/>
  <c r="V48" i="18"/>
  <c r="V45" i="18"/>
  <c r="AC47" i="18"/>
  <c r="AN47" i="18" s="1"/>
  <c r="AC48" i="18"/>
  <c r="AN48" i="18" s="1"/>
  <c r="AC45" i="18"/>
  <c r="AN45" i="18" s="1"/>
  <c r="AC46" i="18"/>
  <c r="AN46" i="18" s="1"/>
  <c r="AC44" i="18"/>
  <c r="AN44" i="18" s="1"/>
  <c r="X48" i="18"/>
  <c r="AI48" i="18" s="1"/>
  <c r="X46" i="18"/>
  <c r="AI46" i="18" s="1"/>
  <c r="X47" i="18"/>
  <c r="AI47" i="18" s="1"/>
  <c r="X44" i="18"/>
  <c r="AI44" i="18" s="1"/>
  <c r="X45" i="18"/>
  <c r="AI45" i="18" s="1"/>
  <c r="W45" i="19"/>
  <c r="W43" i="19"/>
  <c r="W49" i="19"/>
  <c r="W47" i="19"/>
  <c r="Z43" i="19"/>
  <c r="Z49" i="19"/>
  <c r="Z45" i="19"/>
  <c r="Z47" i="19"/>
  <c r="Y48" i="18"/>
  <c r="AJ48" i="18" s="1"/>
  <c r="Y45" i="18"/>
  <c r="AJ45" i="18" s="1"/>
  <c r="Y46" i="18"/>
  <c r="AJ46" i="18" s="1"/>
  <c r="Y44" i="18"/>
  <c r="AJ44" i="18" s="1"/>
  <c r="Y47" i="18"/>
  <c r="AJ47" i="18" s="1"/>
  <c r="AB47" i="19"/>
  <c r="AB45" i="19"/>
  <c r="AB49" i="19"/>
  <c r="AB43" i="19"/>
  <c r="AB45" i="18"/>
  <c r="AM45" i="18" s="1"/>
  <c r="AB48" i="18"/>
  <c r="AM48" i="18" s="1"/>
  <c r="AB46" i="18"/>
  <c r="AM46" i="18" s="1"/>
  <c r="AB47" i="18"/>
  <c r="AM47" i="18" s="1"/>
  <c r="AB44" i="18"/>
  <c r="AM44" i="18" s="1"/>
  <c r="Y49" i="19"/>
  <c r="Y45" i="19"/>
  <c r="Y43" i="19"/>
  <c r="Y47" i="19"/>
  <c r="AC47" i="19"/>
  <c r="AC45" i="19"/>
  <c r="AC43" i="19"/>
  <c r="AC49" i="19"/>
  <c r="W48" i="18"/>
  <c r="AH48" i="18" s="1"/>
  <c r="W46" i="18"/>
  <c r="AH46" i="18" s="1"/>
  <c r="W47" i="18"/>
  <c r="AH47" i="18" s="1"/>
  <c r="W44" i="18"/>
  <c r="AH44" i="18" s="1"/>
  <c r="W45" i="18"/>
  <c r="AH45" i="18" s="1"/>
  <c r="V47" i="19"/>
  <c r="V48" i="19" s="1"/>
  <c r="AG48" i="19" s="1"/>
  <c r="V43" i="19"/>
  <c r="V49" i="19"/>
  <c r="V50" i="19" s="1"/>
  <c r="AG50" i="19" s="1"/>
  <c r="V45" i="19"/>
  <c r="V46" i="19" s="1"/>
  <c r="V44" i="13"/>
  <c r="V46" i="13"/>
  <c r="V47" i="13"/>
  <c r="V45" i="13"/>
  <c r="Y44" i="13"/>
  <c r="Y46" i="13"/>
  <c r="X45" i="13"/>
  <c r="X47" i="13"/>
  <c r="AA45" i="13"/>
  <c r="X48" i="13"/>
  <c r="X46" i="13"/>
  <c r="AA46" i="13"/>
  <c r="Y48" i="13"/>
  <c r="AA47" i="13"/>
  <c r="Y47" i="13"/>
  <c r="AA44" i="13"/>
  <c r="W44" i="13"/>
  <c r="W46" i="13"/>
  <c r="W48" i="13"/>
  <c r="W45" i="13"/>
  <c r="W47" i="13"/>
  <c r="Z44" i="13"/>
  <c r="Z48" i="13"/>
  <c r="Z45" i="13"/>
  <c r="Z47" i="13"/>
  <c r="Z46" i="13"/>
  <c r="AB44" i="13"/>
  <c r="AB46" i="13"/>
  <c r="AB47" i="13"/>
  <c r="AB48" i="13"/>
  <c r="AB45" i="13"/>
  <c r="AC44" i="13"/>
  <c r="AC45" i="13"/>
  <c r="AC46" i="13"/>
  <c r="AC47" i="13"/>
  <c r="AC48" i="13"/>
  <c r="AP38" i="15"/>
  <c r="AQ38" i="15"/>
  <c r="AR38" i="15"/>
  <c r="AP47" i="15"/>
  <c r="AQ47" i="15"/>
  <c r="AR47" i="15"/>
  <c r="AP48" i="15"/>
  <c r="AQ48" i="15"/>
  <c r="AR48" i="15"/>
  <c r="AP100" i="15"/>
  <c r="AQ100" i="15"/>
  <c r="AR100" i="15"/>
  <c r="AP132" i="15"/>
  <c r="AQ132" i="15"/>
  <c r="AR132" i="15"/>
  <c r="AP161" i="15"/>
  <c r="AQ161" i="15"/>
  <c r="AR161" i="15"/>
  <c r="AP172" i="15"/>
  <c r="AQ172" i="15"/>
  <c r="AR172" i="15"/>
  <c r="AP24" i="15"/>
  <c r="AQ24" i="15"/>
  <c r="AR24" i="15"/>
  <c r="BL132" i="3"/>
  <c r="BL172" i="3"/>
  <c r="BL178" i="3"/>
  <c r="BL47" i="3"/>
  <c r="BL48" i="3"/>
  <c r="BL100" i="3"/>
  <c r="BL38" i="3"/>
  <c r="BL24" i="3"/>
  <c r="BL3" i="3"/>
  <c r="BL2" i="3"/>
  <c r="BL196" i="27" l="1"/>
  <c r="BL135" i="27"/>
  <c r="BL120" i="27"/>
  <c r="AN131" i="22"/>
  <c r="AN163" i="22"/>
  <c r="AN60" i="22"/>
  <c r="AN63" i="22"/>
  <c r="AN80" i="22"/>
  <c r="AN61" i="22"/>
  <c r="AN34" i="22"/>
  <c r="AN107" i="22"/>
  <c r="AN95" i="22"/>
  <c r="AN135" i="22"/>
  <c r="AN82" i="22"/>
  <c r="AN83" i="22"/>
  <c r="BL124" i="27"/>
  <c r="AN120" i="22"/>
  <c r="BL79" i="27"/>
  <c r="BL163" i="27"/>
  <c r="AN31" i="22"/>
  <c r="AN88" i="22"/>
  <c r="BL61" i="27"/>
  <c r="AN35" i="22"/>
  <c r="BL137" i="27"/>
  <c r="BL103" i="27"/>
  <c r="AN37" i="22"/>
  <c r="BL116" i="27"/>
  <c r="AN47" i="22"/>
  <c r="BL133" i="27"/>
  <c r="BL162" i="27"/>
  <c r="BL166" i="27"/>
  <c r="BL36" i="27"/>
  <c r="AN162" i="22"/>
  <c r="AN125" i="22"/>
  <c r="BL11" i="27"/>
  <c r="BL96" i="27"/>
  <c r="BL88" i="27"/>
  <c r="BL208" i="27"/>
  <c r="L167" i="22"/>
  <c r="L182" i="22" s="1"/>
  <c r="AN89" i="22"/>
  <c r="BL129" i="27"/>
  <c r="BL46" i="27"/>
  <c r="BL195" i="27"/>
  <c r="AN140" i="22"/>
  <c r="BL35" i="27"/>
  <c r="L169" i="27"/>
  <c r="L184" i="27" s="1"/>
  <c r="L182" i="27"/>
  <c r="L185" i="27" s="1"/>
  <c r="L188" i="27" s="1"/>
  <c r="L170" i="27"/>
  <c r="L173" i="27" s="1"/>
  <c r="L212" i="27" s="1"/>
  <c r="BM137" i="27"/>
  <c r="BM77" i="27"/>
  <c r="BM122" i="27"/>
  <c r="BK110" i="27"/>
  <c r="J177" i="27"/>
  <c r="BL43" i="27"/>
  <c r="BL93" i="27"/>
  <c r="J51" i="27"/>
  <c r="J179" i="27"/>
  <c r="BK39" i="27"/>
  <c r="J41" i="27"/>
  <c r="K180" i="27"/>
  <c r="BL144" i="27"/>
  <c r="K171" i="27"/>
  <c r="BL171" i="27" s="1"/>
  <c r="BL80" i="27"/>
  <c r="BL39" i="27"/>
  <c r="K41" i="27"/>
  <c r="K51" i="27"/>
  <c r="K179" i="27"/>
  <c r="BM84" i="27"/>
  <c r="BL201" i="27"/>
  <c r="K203" i="27"/>
  <c r="BL203" i="27" s="1"/>
  <c r="K167" i="27"/>
  <c r="K170" i="27" s="1"/>
  <c r="BL109" i="27"/>
  <c r="K111" i="27"/>
  <c r="K176" i="27"/>
  <c r="BL176" i="27" s="1"/>
  <c r="BM89" i="27"/>
  <c r="BM132" i="27"/>
  <c r="BM45" i="27"/>
  <c r="BM193" i="27"/>
  <c r="I202" i="27"/>
  <c r="BM202" i="27" s="1"/>
  <c r="BM156" i="27"/>
  <c r="BM159" i="27"/>
  <c r="BM153" i="27"/>
  <c r="BM129" i="27"/>
  <c r="BM29" i="27"/>
  <c r="BM135" i="27"/>
  <c r="BM121" i="27"/>
  <c r="AN14" i="22"/>
  <c r="BM161" i="27"/>
  <c r="M39" i="27"/>
  <c r="M144" i="27"/>
  <c r="BM87" i="27"/>
  <c r="BM142" i="27"/>
  <c r="BM74" i="27"/>
  <c r="BM73" i="27"/>
  <c r="AN157" i="22"/>
  <c r="BM107" i="27"/>
  <c r="BM155" i="27"/>
  <c r="BM163" i="27"/>
  <c r="BM152" i="27"/>
  <c r="BM141" i="27"/>
  <c r="BM105" i="27"/>
  <c r="M168" i="27"/>
  <c r="M183" i="27" s="1"/>
  <c r="BM31" i="27"/>
  <c r="BM68" i="27"/>
  <c r="BM28" i="27"/>
  <c r="BM79" i="27"/>
  <c r="BM164" i="27"/>
  <c r="BM36" i="27"/>
  <c r="BM102" i="27"/>
  <c r="AN17" i="22"/>
  <c r="BL67" i="27"/>
  <c r="L181" i="27"/>
  <c r="L53" i="27"/>
  <c r="L56" i="27" s="1"/>
  <c r="J203" i="27"/>
  <c r="BK203" i="27" s="1"/>
  <c r="BK201" i="27"/>
  <c r="BL198" i="27"/>
  <c r="BL165" i="27"/>
  <c r="BL113" i="27"/>
  <c r="BL28" i="27"/>
  <c r="BL91" i="27"/>
  <c r="BM119" i="27"/>
  <c r="K211" i="27"/>
  <c r="BL211" i="27" s="1"/>
  <c r="BL209" i="27"/>
  <c r="BM82" i="27"/>
  <c r="BM97" i="27"/>
  <c r="BM46" i="27"/>
  <c r="BM133" i="27"/>
  <c r="BM66" i="27"/>
  <c r="BM124" i="27"/>
  <c r="BM71" i="27"/>
  <c r="BM166" i="27"/>
  <c r="BM100" i="27"/>
  <c r="BM149" i="27"/>
  <c r="BM116" i="27"/>
  <c r="BM157" i="27"/>
  <c r="BM90" i="27"/>
  <c r="BM98" i="27"/>
  <c r="BM192" i="27"/>
  <c r="I201" i="27"/>
  <c r="BM60" i="27"/>
  <c r="BM134" i="27"/>
  <c r="BM126" i="27"/>
  <c r="M110" i="27"/>
  <c r="M177" i="27" s="1"/>
  <c r="BM140" i="27"/>
  <c r="BM120" i="27"/>
  <c r="BM127" i="27"/>
  <c r="BM64" i="27"/>
  <c r="BM139" i="27"/>
  <c r="BM154" i="27"/>
  <c r="BM83" i="27"/>
  <c r="BM136" i="27"/>
  <c r="BM125" i="27"/>
  <c r="BM123" i="27"/>
  <c r="M143" i="27"/>
  <c r="BM106" i="27"/>
  <c r="N113" i="20"/>
  <c r="BM113" i="27"/>
  <c r="BM62" i="27"/>
  <c r="BM38" i="27"/>
  <c r="BM151" i="27"/>
  <c r="BM103" i="27"/>
  <c r="BM128" i="27"/>
  <c r="BM158" i="27"/>
  <c r="BM32" i="27"/>
  <c r="N59" i="20"/>
  <c r="M109" i="27" s="1"/>
  <c r="BM138" i="27"/>
  <c r="N147" i="20"/>
  <c r="BM76" i="27"/>
  <c r="N43" i="20"/>
  <c r="BM43" i="27"/>
  <c r="BL136" i="27"/>
  <c r="BL74" i="27"/>
  <c r="BK167" i="27"/>
  <c r="J169" i="27"/>
  <c r="J182" i="27"/>
  <c r="BK182" i="27" s="1"/>
  <c r="BK143" i="27"/>
  <c r="J145" i="27"/>
  <c r="J170" i="27"/>
  <c r="BK170" i="27" s="1"/>
  <c r="BL99" i="27"/>
  <c r="BK168" i="27"/>
  <c r="J183" i="27"/>
  <c r="BK183" i="27" s="1"/>
  <c r="BL104" i="27"/>
  <c r="BL31" i="27"/>
  <c r="BK109" i="27"/>
  <c r="J111" i="27"/>
  <c r="J176" i="27"/>
  <c r="BL102" i="27"/>
  <c r="BL197" i="27"/>
  <c r="BK209" i="27"/>
  <c r="J211" i="27"/>
  <c r="BK211" i="27" s="1"/>
  <c r="BL82" i="27"/>
  <c r="BL83" i="27"/>
  <c r="BL132" i="27"/>
  <c r="BL105" i="27"/>
  <c r="BM34" i="27"/>
  <c r="BM96" i="27"/>
  <c r="BM130" i="27"/>
  <c r="BM165" i="27"/>
  <c r="BM47" i="27"/>
  <c r="BM44" i="27"/>
  <c r="BM33" i="27"/>
  <c r="BM99" i="27"/>
  <c r="BM206" i="27"/>
  <c r="I210" i="27"/>
  <c r="BM210" i="27" s="1"/>
  <c r="BM205" i="27"/>
  <c r="I209" i="27"/>
  <c r="BM81" i="27"/>
  <c r="BM80" i="27"/>
  <c r="BM72" i="27"/>
  <c r="BM95" i="27"/>
  <c r="BM108" i="27"/>
  <c r="BM93" i="27"/>
  <c r="BM65" i="27"/>
  <c r="BM162" i="27"/>
  <c r="BM85" i="27"/>
  <c r="BM131" i="27"/>
  <c r="BM101" i="27"/>
  <c r="BM37" i="27"/>
  <c r="BM160" i="27"/>
  <c r="BM92" i="27"/>
  <c r="BM69" i="27"/>
  <c r="BM61" i="27"/>
  <c r="BM94" i="27"/>
  <c r="BM30" i="27"/>
  <c r="BM148" i="27"/>
  <c r="BM70" i="27"/>
  <c r="BM63" i="27"/>
  <c r="BM117" i="27"/>
  <c r="BM67" i="27"/>
  <c r="BM86" i="27"/>
  <c r="BM88" i="27"/>
  <c r="BM104" i="27"/>
  <c r="BM78" i="27"/>
  <c r="BM91" i="27"/>
  <c r="BM35" i="27"/>
  <c r="BL66" i="27"/>
  <c r="BM114" i="27"/>
  <c r="K177" i="27"/>
  <c r="BL110" i="27"/>
  <c r="BL94" i="27"/>
  <c r="BL47" i="27"/>
  <c r="BL199" i="27"/>
  <c r="BL140" i="27"/>
  <c r="BL200" i="27"/>
  <c r="BL60" i="27"/>
  <c r="J171" i="27"/>
  <c r="BK171" i="27" s="1"/>
  <c r="J180" i="27"/>
  <c r="BK144" i="27"/>
  <c r="BL34" i="27"/>
  <c r="K183" i="27"/>
  <c r="BL183" i="27" s="1"/>
  <c r="BL168" i="27"/>
  <c r="BL143" i="27"/>
  <c r="K145" i="27"/>
  <c r="AV43" i="21"/>
  <c r="AV44" i="21" s="1"/>
  <c r="AV45" i="21" s="1"/>
  <c r="AJ37" i="21" s="1"/>
  <c r="X54" i="26"/>
  <c r="AB54" i="26"/>
  <c r="AD53" i="26"/>
  <c r="R48" i="26" s="1"/>
  <c r="AA54" i="26"/>
  <c r="AS44" i="26"/>
  <c r="AS45" i="26" s="1"/>
  <c r="AS46" i="26" s="1"/>
  <c r="AJ35" i="26" s="1"/>
  <c r="AR44" i="26"/>
  <c r="AR45" i="26" s="1"/>
  <c r="AR46" i="26" s="1"/>
  <c r="AJ34" i="26" s="1"/>
  <c r="AD51" i="26"/>
  <c r="R47" i="26" s="1"/>
  <c r="I36" i="26" s="1"/>
  <c r="S36" i="26" s="1"/>
  <c r="Z54" i="26"/>
  <c r="AC54" i="26"/>
  <c r="AU44" i="26"/>
  <c r="AU45" i="26" s="1"/>
  <c r="AU46" i="26" s="1"/>
  <c r="AJ37" i="26" s="1"/>
  <c r="AX44" i="26"/>
  <c r="AX45" i="26" s="1"/>
  <c r="AX46" i="26" s="1"/>
  <c r="AJ40" i="26" s="1"/>
  <c r="AW44" i="26"/>
  <c r="AW45" i="26" s="1"/>
  <c r="AW46" i="26" s="1"/>
  <c r="AJ39" i="26" s="1"/>
  <c r="AG45" i="26"/>
  <c r="AD45" i="26"/>
  <c r="R44" i="26" s="1"/>
  <c r="I33" i="26" s="1"/>
  <c r="AV44" i="26"/>
  <c r="AV45" i="26" s="1"/>
  <c r="AV46" i="26" s="1"/>
  <c r="AJ38" i="26" s="1"/>
  <c r="Y54" i="26"/>
  <c r="AG47" i="26"/>
  <c r="AD47" i="26"/>
  <c r="R45" i="26" s="1"/>
  <c r="I34" i="26" s="1"/>
  <c r="S34" i="26" s="1"/>
  <c r="AD49" i="26"/>
  <c r="R46" i="26" s="1"/>
  <c r="I35" i="26" s="1"/>
  <c r="S35" i="26" s="1"/>
  <c r="AT44" i="26"/>
  <c r="AT45" i="26" s="1"/>
  <c r="AT46" i="26" s="1"/>
  <c r="AJ36" i="26" s="1"/>
  <c r="V54" i="26"/>
  <c r="W54" i="26"/>
  <c r="BL20" i="27"/>
  <c r="BL19" i="27"/>
  <c r="BM21" i="27"/>
  <c r="BM11" i="27"/>
  <c r="BM18" i="27"/>
  <c r="BM22" i="27"/>
  <c r="BM12" i="27"/>
  <c r="BM14" i="27"/>
  <c r="BM13" i="27"/>
  <c r="BM10" i="27"/>
  <c r="BM9" i="27"/>
  <c r="BM19" i="27"/>
  <c r="BM15" i="27"/>
  <c r="BL12" i="27"/>
  <c r="BL16" i="27"/>
  <c r="BL18" i="27"/>
  <c r="BM20" i="27"/>
  <c r="BM16" i="27"/>
  <c r="BM17" i="27"/>
  <c r="BL17" i="27"/>
  <c r="AX43" i="21"/>
  <c r="AX44" i="21" s="1"/>
  <c r="AX45" i="21" s="1"/>
  <c r="AJ39" i="21" s="1"/>
  <c r="AD46" i="21"/>
  <c r="I35" i="21" s="1"/>
  <c r="S35" i="21" s="1"/>
  <c r="AD44" i="21"/>
  <c r="I33" i="21" s="1"/>
  <c r="S33" i="21" s="1"/>
  <c r="AH50" i="25"/>
  <c r="C38" i="25"/>
  <c r="AJ44" i="25"/>
  <c r="AL44" i="25"/>
  <c r="X49" i="13"/>
  <c r="W49" i="13"/>
  <c r="V49" i="13"/>
  <c r="Z49" i="13"/>
  <c r="Y49" i="13"/>
  <c r="AB49" i="13"/>
  <c r="AC49" i="13"/>
  <c r="AA49" i="13"/>
  <c r="L111" i="20"/>
  <c r="AT43" i="21"/>
  <c r="AT44" i="21" s="1"/>
  <c r="AT45" i="21" s="1"/>
  <c r="AJ35" i="21" s="1"/>
  <c r="AD45" i="21"/>
  <c r="I34" i="21" s="1"/>
  <c r="S34" i="21" s="1"/>
  <c r="AD43" i="21"/>
  <c r="I32" i="21" s="1"/>
  <c r="S32" i="21" s="1"/>
  <c r="Y51" i="25"/>
  <c r="AJ51" i="25" s="1"/>
  <c r="AB47" i="25"/>
  <c r="AM47" i="25" s="1"/>
  <c r="X47" i="25"/>
  <c r="AI47" i="25" s="1"/>
  <c r="Y45" i="25"/>
  <c r="AJ45" i="25" s="1"/>
  <c r="W51" i="25"/>
  <c r="AH51" i="25" s="1"/>
  <c r="Z53" i="25"/>
  <c r="AK53" i="25" s="1"/>
  <c r="AB53" i="25"/>
  <c r="AM53" i="25" s="1"/>
  <c r="X49" i="25"/>
  <c r="AI49" i="25" s="1"/>
  <c r="AB51" i="25"/>
  <c r="AM51" i="25" s="1"/>
  <c r="X51" i="25"/>
  <c r="AI51" i="25" s="1"/>
  <c r="AA47" i="25"/>
  <c r="AL47" i="25" s="1"/>
  <c r="W53" i="25"/>
  <c r="AH53" i="25" s="1"/>
  <c r="AA49" i="25"/>
  <c r="AL49" i="25" s="1"/>
  <c r="W49" i="25"/>
  <c r="AH49" i="25" s="1"/>
  <c r="X53" i="25"/>
  <c r="AI53" i="25" s="1"/>
  <c r="W47" i="25"/>
  <c r="AH47" i="25" s="1"/>
  <c r="AA45" i="25"/>
  <c r="AL45" i="25" s="1"/>
  <c r="AA53" i="25"/>
  <c r="AL53" i="25" s="1"/>
  <c r="Y47" i="25"/>
  <c r="AJ47" i="25" s="1"/>
  <c r="AC53" i="25"/>
  <c r="AN53" i="25" s="1"/>
  <c r="Y49" i="25"/>
  <c r="AJ49" i="25" s="1"/>
  <c r="AC49" i="25"/>
  <c r="AN49" i="25" s="1"/>
  <c r="Z49" i="25"/>
  <c r="AK49" i="25" s="1"/>
  <c r="Z51" i="25"/>
  <c r="AK51" i="25" s="1"/>
  <c r="AC51" i="25"/>
  <c r="AN51" i="25" s="1"/>
  <c r="Z47" i="25"/>
  <c r="AK47" i="25" s="1"/>
  <c r="AB49" i="25"/>
  <c r="AM49" i="25" s="1"/>
  <c r="Y53" i="25"/>
  <c r="AJ53" i="25" s="1"/>
  <c r="AC47" i="25"/>
  <c r="AN47" i="25" s="1"/>
  <c r="AA51" i="25"/>
  <c r="AL51" i="25" s="1"/>
  <c r="AG51" i="25"/>
  <c r="AC45" i="25"/>
  <c r="AN45" i="25" s="1"/>
  <c r="AN44" i="25"/>
  <c r="AG49" i="25"/>
  <c r="AG46" i="25"/>
  <c r="AD46" i="25"/>
  <c r="AG48" i="25"/>
  <c r="AD48" i="25"/>
  <c r="W45" i="25"/>
  <c r="AH45" i="25" s="1"/>
  <c r="AH44" i="25"/>
  <c r="AB45" i="25"/>
  <c r="AM45" i="25" s="1"/>
  <c r="AM44" i="25"/>
  <c r="AG53" i="25"/>
  <c r="AG47" i="25"/>
  <c r="AG50" i="25"/>
  <c r="AD50" i="25"/>
  <c r="AG52" i="25"/>
  <c r="AD52" i="25"/>
  <c r="V45" i="25"/>
  <c r="V54" i="25" s="1"/>
  <c r="AG44" i="25"/>
  <c r="AD44" i="25"/>
  <c r="Z45" i="25"/>
  <c r="AK45" i="25" s="1"/>
  <c r="AK44" i="25"/>
  <c r="X45" i="25"/>
  <c r="AI45" i="25" s="1"/>
  <c r="AI44" i="25"/>
  <c r="L203" i="20"/>
  <c r="M176" i="20"/>
  <c r="I30" i="22"/>
  <c r="AO30" i="22" s="1"/>
  <c r="AN75" i="22"/>
  <c r="M186" i="20"/>
  <c r="L186" i="20"/>
  <c r="I32" i="22"/>
  <c r="AO32" i="22" s="1"/>
  <c r="M32" i="22"/>
  <c r="I33" i="22"/>
  <c r="AO33" i="22" s="1"/>
  <c r="M33" i="22"/>
  <c r="I29" i="22"/>
  <c r="AO29" i="22" s="1"/>
  <c r="M29" i="22"/>
  <c r="I28" i="22"/>
  <c r="AO28" i="22" s="1"/>
  <c r="I31" i="22"/>
  <c r="AO31" i="22" s="1"/>
  <c r="M31" i="22"/>
  <c r="I36" i="22"/>
  <c r="AO36" i="22" s="1"/>
  <c r="M36" i="22"/>
  <c r="I34" i="22"/>
  <c r="AO34" i="22" s="1"/>
  <c r="M34" i="22"/>
  <c r="I38" i="22"/>
  <c r="AO38" i="22" s="1"/>
  <c r="I37" i="22"/>
  <c r="AO37" i="22" s="1"/>
  <c r="M37" i="22"/>
  <c r="L176" i="22"/>
  <c r="L55" i="20"/>
  <c r="L177" i="20"/>
  <c r="M55" i="20"/>
  <c r="M177" i="20"/>
  <c r="L179" i="20"/>
  <c r="L185" i="20" s="1"/>
  <c r="K55" i="20"/>
  <c r="K177" i="20"/>
  <c r="K189" i="20" s="1"/>
  <c r="M179" i="20"/>
  <c r="M185" i="20" s="1"/>
  <c r="L176" i="20"/>
  <c r="K176" i="20"/>
  <c r="K179" i="20"/>
  <c r="K185" i="20" s="1"/>
  <c r="L55" i="22"/>
  <c r="L177" i="22"/>
  <c r="L186" i="22"/>
  <c r="L179" i="22"/>
  <c r="L185" i="22" s="1"/>
  <c r="H56" i="22"/>
  <c r="H216" i="22" s="1"/>
  <c r="H178" i="22"/>
  <c r="H190" i="22" s="1"/>
  <c r="AN64" i="22"/>
  <c r="M203" i="20"/>
  <c r="AN59" i="22"/>
  <c r="AN9" i="22"/>
  <c r="L169" i="20"/>
  <c r="L184" i="20" s="1"/>
  <c r="AN119" i="22"/>
  <c r="M169" i="20"/>
  <c r="M184" i="20" s="1"/>
  <c r="AN148" i="22"/>
  <c r="AN118" i="22"/>
  <c r="AN193" i="22"/>
  <c r="AN151" i="22"/>
  <c r="AN205" i="22"/>
  <c r="AN150" i="22"/>
  <c r="AN27" i="22"/>
  <c r="AN206" i="22"/>
  <c r="AN192" i="22"/>
  <c r="AN115" i="22"/>
  <c r="L211" i="20"/>
  <c r="L169" i="22"/>
  <c r="L184" i="22" s="1"/>
  <c r="K203" i="20"/>
  <c r="L203" i="22"/>
  <c r="L111" i="22"/>
  <c r="M111" i="20"/>
  <c r="M25" i="20"/>
  <c r="M211" i="20"/>
  <c r="I197" i="22"/>
  <c r="AO197" i="22" s="1"/>
  <c r="I97" i="22"/>
  <c r="AO97" i="22" s="1"/>
  <c r="J201" i="22"/>
  <c r="AM201" i="22" s="1"/>
  <c r="I16" i="22"/>
  <c r="AO16" i="22" s="1"/>
  <c r="I82" i="22"/>
  <c r="AO82" i="22" s="1"/>
  <c r="M82" i="22"/>
  <c r="I88" i="22"/>
  <c r="AO88" i="22" s="1"/>
  <c r="M88" i="22"/>
  <c r="I198" i="22"/>
  <c r="AO198" i="22" s="1"/>
  <c r="I105" i="22"/>
  <c r="AO105" i="22" s="1"/>
  <c r="M105" i="22"/>
  <c r="I134" i="22"/>
  <c r="AO134" i="22" s="1"/>
  <c r="M134" i="22"/>
  <c r="M113" i="22"/>
  <c r="I113" i="22"/>
  <c r="AO113" i="22" s="1"/>
  <c r="M120" i="22"/>
  <c r="I120" i="22"/>
  <c r="AO120" i="22" s="1"/>
  <c r="I44" i="22"/>
  <c r="AO44" i="22" s="1"/>
  <c r="I160" i="22"/>
  <c r="AO160" i="22" s="1"/>
  <c r="M160" i="22"/>
  <c r="K167" i="22"/>
  <c r="I11" i="22"/>
  <c r="AO11" i="22" s="1"/>
  <c r="M108" i="22"/>
  <c r="I108" i="22"/>
  <c r="AO108" i="22" s="1"/>
  <c r="I125" i="22"/>
  <c r="AO125" i="22" s="1"/>
  <c r="K211" i="20"/>
  <c r="I59" i="22"/>
  <c r="AO59" i="22" s="1"/>
  <c r="J109" i="20"/>
  <c r="I76" i="22"/>
  <c r="AO76" i="22" s="1"/>
  <c r="M76" i="22"/>
  <c r="I161" i="22"/>
  <c r="AO161" i="22" s="1"/>
  <c r="I73" i="22"/>
  <c r="AO73" i="22" s="1"/>
  <c r="I74" i="22"/>
  <c r="AO74" i="22" s="1"/>
  <c r="M74" i="22"/>
  <c r="I165" i="22"/>
  <c r="AO165" i="22" s="1"/>
  <c r="I61" i="22"/>
  <c r="AO61" i="22" s="1"/>
  <c r="M61" i="22"/>
  <c r="I131" i="22"/>
  <c r="AO131" i="22" s="1"/>
  <c r="I148" i="22"/>
  <c r="AO148" i="22" s="1"/>
  <c r="J167" i="20"/>
  <c r="J182" i="20" s="1"/>
  <c r="S54" i="22"/>
  <c r="S212" i="22" s="1"/>
  <c r="S25" i="22"/>
  <c r="I208" i="22"/>
  <c r="AO208" i="22" s="1"/>
  <c r="K168" i="22"/>
  <c r="I72" i="22"/>
  <c r="AO72" i="22" s="1"/>
  <c r="M72" i="22"/>
  <c r="I127" i="22"/>
  <c r="AO127" i="22" s="1"/>
  <c r="I98" i="22"/>
  <c r="AO98" i="22" s="1"/>
  <c r="I135" i="22"/>
  <c r="AO135" i="22" s="1"/>
  <c r="M135" i="22"/>
  <c r="I122" i="22"/>
  <c r="AO122" i="22" s="1"/>
  <c r="K39" i="22"/>
  <c r="K210" i="22"/>
  <c r="AN210" i="22" s="1"/>
  <c r="I141" i="22"/>
  <c r="AO141" i="22" s="1"/>
  <c r="M141" i="22"/>
  <c r="M152" i="22"/>
  <c r="I152" i="22"/>
  <c r="AO152" i="22" s="1"/>
  <c r="I18" i="22"/>
  <c r="AO18" i="22" s="1"/>
  <c r="M20" i="22"/>
  <c r="I20" i="22"/>
  <c r="AO20" i="22" s="1"/>
  <c r="I193" i="22"/>
  <c r="AO193" i="22" s="1"/>
  <c r="M202" i="27"/>
  <c r="J202" i="20"/>
  <c r="M156" i="22"/>
  <c r="I156" i="22"/>
  <c r="AO156" i="22" s="1"/>
  <c r="I142" i="22"/>
  <c r="AO142" i="22" s="1"/>
  <c r="M142" i="22"/>
  <c r="J217" i="20"/>
  <c r="I101" i="22"/>
  <c r="AO101" i="22" s="1"/>
  <c r="M101" i="22"/>
  <c r="I166" i="22"/>
  <c r="AO166" i="22" s="1"/>
  <c r="K24" i="22"/>
  <c r="M99" i="22"/>
  <c r="I99" i="22"/>
  <c r="AO99" i="22" s="1"/>
  <c r="I75" i="22"/>
  <c r="AO75" i="22" s="1"/>
  <c r="J110" i="20"/>
  <c r="I213" i="20"/>
  <c r="I216" i="20" s="1"/>
  <c r="J216" i="20"/>
  <c r="M102" i="22"/>
  <c r="I102" i="22"/>
  <c r="AO102" i="22" s="1"/>
  <c r="I150" i="22"/>
  <c r="AO150" i="22" s="1"/>
  <c r="J168" i="20"/>
  <c r="J183" i="20" s="1"/>
  <c r="M154" i="22"/>
  <c r="I154" i="22"/>
  <c r="AO154" i="22" s="1"/>
  <c r="I115" i="22"/>
  <c r="AO115" i="22" s="1"/>
  <c r="J143" i="20"/>
  <c r="K109" i="22"/>
  <c r="AN109" i="22" s="1"/>
  <c r="M15" i="22"/>
  <c r="I15" i="22"/>
  <c r="AO15" i="22" s="1"/>
  <c r="I81" i="22"/>
  <c r="AO81" i="22" s="1"/>
  <c r="M81" i="22"/>
  <c r="M41" i="20"/>
  <c r="M51" i="20"/>
  <c r="M54" i="20" s="1"/>
  <c r="I206" i="22"/>
  <c r="AO206" i="22" s="1"/>
  <c r="M210" i="27"/>
  <c r="J210" i="20"/>
  <c r="I84" i="22"/>
  <c r="AO84" i="22" s="1"/>
  <c r="I205" i="22"/>
  <c r="AO205" i="22" s="1"/>
  <c r="N205" i="20"/>
  <c r="M209" i="27" s="1"/>
  <c r="J209" i="20"/>
  <c r="I119" i="22"/>
  <c r="AO119" i="22" s="1"/>
  <c r="I158" i="22"/>
  <c r="AO158" i="22" s="1"/>
  <c r="I195" i="22"/>
  <c r="AO195" i="22" s="1"/>
  <c r="K111" i="20"/>
  <c r="I66" i="22"/>
  <c r="AO66" i="22" s="1"/>
  <c r="M66" i="22"/>
  <c r="I153" i="22"/>
  <c r="AO153" i="22" s="1"/>
  <c r="M153" i="22"/>
  <c r="I199" i="22"/>
  <c r="AO199" i="22" s="1"/>
  <c r="M87" i="22"/>
  <c r="I87" i="22"/>
  <c r="AO87" i="22" s="1"/>
  <c r="M94" i="22"/>
  <c r="I94" i="22"/>
  <c r="AO94" i="22" s="1"/>
  <c r="I47" i="22"/>
  <c r="AO47" i="22" s="1"/>
  <c r="M47" i="22"/>
  <c r="I155" i="22"/>
  <c r="AO155" i="22" s="1"/>
  <c r="M155" i="22"/>
  <c r="K209" i="22"/>
  <c r="AN209" i="22" s="1"/>
  <c r="K169" i="20"/>
  <c r="K184" i="20" s="1"/>
  <c r="I79" i="22"/>
  <c r="AO79" i="22" s="1"/>
  <c r="M79" i="22"/>
  <c r="I12" i="22"/>
  <c r="AO12" i="22" s="1"/>
  <c r="M12" i="22"/>
  <c r="I85" i="22"/>
  <c r="AO85" i="22" s="1"/>
  <c r="M85" i="22"/>
  <c r="M95" i="22"/>
  <c r="I95" i="22"/>
  <c r="AO95" i="22" s="1"/>
  <c r="I92" i="22"/>
  <c r="AO92" i="22" s="1"/>
  <c r="K110" i="22"/>
  <c r="AN110" i="22" s="1"/>
  <c r="I71" i="22"/>
  <c r="AO71" i="22" s="1"/>
  <c r="M71" i="22"/>
  <c r="M171" i="20"/>
  <c r="M174" i="20" s="1"/>
  <c r="I151" i="22"/>
  <c r="AO151" i="22" s="1"/>
  <c r="AN8" i="22"/>
  <c r="K23" i="22"/>
  <c r="I8" i="22"/>
  <c r="J23" i="20"/>
  <c r="N8" i="20"/>
  <c r="M8" i="27" s="1"/>
  <c r="I118" i="22"/>
  <c r="AO118" i="22" s="1"/>
  <c r="J144" i="20"/>
  <c r="J180" i="20" s="1"/>
  <c r="I117" i="22"/>
  <c r="AO117" i="22" s="1"/>
  <c r="M78" i="22"/>
  <c r="I78" i="22"/>
  <c r="AO78" i="22" s="1"/>
  <c r="I163" i="22"/>
  <c r="AO163" i="22" s="1"/>
  <c r="M163" i="22"/>
  <c r="K41" i="20"/>
  <c r="K51" i="20"/>
  <c r="K54" i="20" s="1"/>
  <c r="J24" i="22"/>
  <c r="M46" i="22"/>
  <c r="I46" i="22"/>
  <c r="AO46" i="22" s="1"/>
  <c r="I83" i="22"/>
  <c r="AO83" i="22" s="1"/>
  <c r="I128" i="22"/>
  <c r="AO128" i="22" s="1"/>
  <c r="M128" i="22"/>
  <c r="I91" i="22"/>
  <c r="AO91" i="22" s="1"/>
  <c r="J110" i="22"/>
  <c r="AM110" i="22" s="1"/>
  <c r="K218" i="20"/>
  <c r="M170" i="20"/>
  <c r="M173" i="20" s="1"/>
  <c r="M145" i="20"/>
  <c r="I106" i="22"/>
  <c r="AO106" i="22" s="1"/>
  <c r="M106" i="22"/>
  <c r="I194" i="22"/>
  <c r="AO194" i="22" s="1"/>
  <c r="I126" i="22"/>
  <c r="AO126" i="22" s="1"/>
  <c r="L25" i="22"/>
  <c r="I19" i="22"/>
  <c r="AO19" i="22" s="1"/>
  <c r="J168" i="22"/>
  <c r="K170" i="20"/>
  <c r="K173" i="20" s="1"/>
  <c r="K145" i="20"/>
  <c r="I133" i="22"/>
  <c r="AO133" i="22" s="1"/>
  <c r="M114" i="22"/>
  <c r="I114" i="22"/>
  <c r="AO114" i="22" s="1"/>
  <c r="L41" i="22"/>
  <c r="L51" i="22"/>
  <c r="L54" i="22" s="1"/>
  <c r="I116" i="22"/>
  <c r="AO116" i="22" s="1"/>
  <c r="M116" i="22"/>
  <c r="I68" i="22"/>
  <c r="AO68" i="22" s="1"/>
  <c r="I207" i="22"/>
  <c r="AO207" i="22" s="1"/>
  <c r="I43" i="22"/>
  <c r="AO43" i="22" s="1"/>
  <c r="M138" i="22"/>
  <c r="I138" i="22"/>
  <c r="AO138" i="22" s="1"/>
  <c r="J209" i="22"/>
  <c r="AM209" i="22" s="1"/>
  <c r="J109" i="22"/>
  <c r="AM109" i="22" s="1"/>
  <c r="I21" i="22"/>
  <c r="AO21" i="22" s="1"/>
  <c r="M21" i="22"/>
  <c r="AQ43" i="21"/>
  <c r="AQ44" i="21" s="1"/>
  <c r="AQ45" i="21" s="1"/>
  <c r="AJ32" i="21" s="1"/>
  <c r="I14" i="22"/>
  <c r="AO14" i="22" s="1"/>
  <c r="M14" i="22"/>
  <c r="M104" i="22"/>
  <c r="I104" i="22"/>
  <c r="AO104" i="22" s="1"/>
  <c r="I90" i="22"/>
  <c r="AO90" i="22" s="1"/>
  <c r="M90" i="22"/>
  <c r="L170" i="20"/>
  <c r="L173" i="20" s="1"/>
  <c r="L145" i="20"/>
  <c r="I77" i="22"/>
  <c r="AO77" i="22" s="1"/>
  <c r="M77" i="22"/>
  <c r="I159" i="22"/>
  <c r="AO159" i="22" s="1"/>
  <c r="I137" i="22"/>
  <c r="AO137" i="22" s="1"/>
  <c r="M137" i="22"/>
  <c r="J167" i="22"/>
  <c r="L171" i="22"/>
  <c r="L174" i="22" s="1"/>
  <c r="L25" i="20"/>
  <c r="I129" i="22"/>
  <c r="AO129" i="22" s="1"/>
  <c r="M129" i="22"/>
  <c r="M69" i="22"/>
  <c r="I69" i="22"/>
  <c r="AO69" i="22" s="1"/>
  <c r="K171" i="20"/>
  <c r="K174" i="20" s="1"/>
  <c r="L171" i="20"/>
  <c r="L174" i="20" s="1"/>
  <c r="I64" i="22"/>
  <c r="AO64" i="22" s="1"/>
  <c r="I13" i="22"/>
  <c r="AO13" i="22" s="1"/>
  <c r="M13" i="22"/>
  <c r="J202" i="22"/>
  <c r="AM202" i="22" s="1"/>
  <c r="I27" i="22"/>
  <c r="AO27" i="22" s="1"/>
  <c r="J39" i="20"/>
  <c r="M89" i="22"/>
  <c r="I89" i="22"/>
  <c r="AO89" i="22" s="1"/>
  <c r="I164" i="22"/>
  <c r="AO164" i="22" s="1"/>
  <c r="M164" i="22"/>
  <c r="J24" i="20"/>
  <c r="I9" i="22"/>
  <c r="AO9" i="22" s="1"/>
  <c r="M136" i="22"/>
  <c r="I136" i="22"/>
  <c r="AO136" i="22" s="1"/>
  <c r="M162" i="22"/>
  <c r="I162" i="22"/>
  <c r="AO162" i="22" s="1"/>
  <c r="I192" i="22"/>
  <c r="AO192" i="22" s="1"/>
  <c r="N192" i="20"/>
  <c r="M201" i="27" s="1"/>
  <c r="J201" i="20"/>
  <c r="I157" i="22"/>
  <c r="AO157" i="22" s="1"/>
  <c r="L145" i="22"/>
  <c r="L170" i="22"/>
  <c r="L173" i="22" s="1"/>
  <c r="M121" i="22"/>
  <c r="I121" i="22"/>
  <c r="AO121" i="22" s="1"/>
  <c r="I22" i="22"/>
  <c r="AO22" i="22" s="1"/>
  <c r="M65" i="22"/>
  <c r="I65" i="22"/>
  <c r="AO65" i="22" s="1"/>
  <c r="J143" i="22"/>
  <c r="AM143" i="22" s="1"/>
  <c r="I86" i="22"/>
  <c r="AO86" i="22" s="1"/>
  <c r="M149" i="22"/>
  <c r="I149" i="22"/>
  <c r="AO149" i="22" s="1"/>
  <c r="I80" i="22"/>
  <c r="AO80" i="22" s="1"/>
  <c r="M80" i="22"/>
  <c r="I67" i="22"/>
  <c r="AO67" i="22" s="1"/>
  <c r="M67" i="22"/>
  <c r="J210" i="22"/>
  <c r="AM210" i="22" s="1"/>
  <c r="I96" i="22"/>
  <c r="AO96" i="22" s="1"/>
  <c r="M96" i="22"/>
  <c r="I103" i="22"/>
  <c r="AO103" i="22" s="1"/>
  <c r="I123" i="22"/>
  <c r="AO123" i="22" s="1"/>
  <c r="M123" i="22"/>
  <c r="I130" i="22"/>
  <c r="AO130" i="22" s="1"/>
  <c r="M130" i="22"/>
  <c r="I132" i="22"/>
  <c r="AO132" i="22" s="1"/>
  <c r="M132" i="22"/>
  <c r="L211" i="22"/>
  <c r="K201" i="22"/>
  <c r="AN201" i="22" s="1"/>
  <c r="K143" i="22"/>
  <c r="AN143" i="22" s="1"/>
  <c r="I140" i="22"/>
  <c r="AO140" i="22" s="1"/>
  <c r="I10" i="22"/>
  <c r="AO10" i="22" s="1"/>
  <c r="M10" i="22"/>
  <c r="M124" i="22"/>
  <c r="I124" i="22"/>
  <c r="AO124" i="22" s="1"/>
  <c r="N54" i="22"/>
  <c r="N212" i="22" s="1"/>
  <c r="N25" i="22"/>
  <c r="I70" i="22"/>
  <c r="AO70" i="22" s="1"/>
  <c r="I63" i="22"/>
  <c r="AO63" i="22" s="1"/>
  <c r="M63" i="22"/>
  <c r="M45" i="22"/>
  <c r="I45" i="22"/>
  <c r="AO45" i="22" s="1"/>
  <c r="I93" i="22"/>
  <c r="AO93" i="22" s="1"/>
  <c r="I17" i="22"/>
  <c r="AO17" i="22" s="1"/>
  <c r="I107" i="22"/>
  <c r="AO107" i="22" s="1"/>
  <c r="I196" i="22"/>
  <c r="AO196" i="22" s="1"/>
  <c r="I100" i="22"/>
  <c r="AO100" i="22" s="1"/>
  <c r="M100" i="22"/>
  <c r="I60" i="22"/>
  <c r="AO60" i="22" s="1"/>
  <c r="M60" i="22"/>
  <c r="J23" i="22"/>
  <c r="AM8" i="22"/>
  <c r="J144" i="22"/>
  <c r="J180" i="22" s="1"/>
  <c r="AM180" i="22" s="1"/>
  <c r="I147" i="22"/>
  <c r="AO147" i="22" s="1"/>
  <c r="L41" i="20"/>
  <c r="L51" i="20"/>
  <c r="L54" i="20" s="1"/>
  <c r="M139" i="22"/>
  <c r="I139" i="22"/>
  <c r="AO139" i="22" s="1"/>
  <c r="M62" i="22"/>
  <c r="I62" i="22"/>
  <c r="AO62" i="22" s="1"/>
  <c r="K144" i="22"/>
  <c r="I200" i="22"/>
  <c r="AO200" i="22" s="1"/>
  <c r="J39" i="22"/>
  <c r="K202" i="22"/>
  <c r="AN202" i="22" s="1"/>
  <c r="AA44" i="19"/>
  <c r="AL44" i="19" s="1"/>
  <c r="AT44" i="18"/>
  <c r="AT45" i="18" s="1"/>
  <c r="AT46" i="18" s="1"/>
  <c r="AJ36" i="18" s="1"/>
  <c r="AA48" i="19"/>
  <c r="AL48" i="19" s="1"/>
  <c r="AG46" i="19"/>
  <c r="V44" i="19"/>
  <c r="AG43" i="19"/>
  <c r="AD43" i="19"/>
  <c r="AN43" i="19"/>
  <c r="AC44" i="19"/>
  <c r="AN44" i="19" s="1"/>
  <c r="Y44" i="19"/>
  <c r="AJ44" i="19" s="1"/>
  <c r="AJ43" i="19"/>
  <c r="AM43" i="19"/>
  <c r="AB44" i="19"/>
  <c r="AM44" i="19" s="1"/>
  <c r="AK43" i="19"/>
  <c r="Z44" i="19"/>
  <c r="AK44" i="19" s="1"/>
  <c r="AH45" i="19"/>
  <c r="W46" i="19"/>
  <c r="AH46" i="19" s="1"/>
  <c r="AX44" i="18"/>
  <c r="AX45" i="18" s="1"/>
  <c r="AX46" i="18" s="1"/>
  <c r="AJ40" i="18" s="1"/>
  <c r="AG46" i="18"/>
  <c r="AD46" i="18"/>
  <c r="I35" i="18" s="1"/>
  <c r="S35" i="18" s="1"/>
  <c r="AI45" i="19"/>
  <c r="X46" i="19"/>
  <c r="AI46" i="19" s="1"/>
  <c r="AU44" i="18"/>
  <c r="AU45" i="18" s="1"/>
  <c r="AU46" i="18" s="1"/>
  <c r="AJ37" i="18" s="1"/>
  <c r="AV44" i="18"/>
  <c r="AV45" i="18" s="1"/>
  <c r="AV46" i="18" s="1"/>
  <c r="AJ38" i="18" s="1"/>
  <c r="AG47" i="19"/>
  <c r="AD47" i="19"/>
  <c r="AN45" i="19"/>
  <c r="AC46" i="19"/>
  <c r="AN46" i="19" s="1"/>
  <c r="Y46" i="19"/>
  <c r="AJ46" i="19" s="1"/>
  <c r="AJ45" i="19"/>
  <c r="AM49" i="19"/>
  <c r="AB50" i="19"/>
  <c r="AM50" i="19" s="1"/>
  <c r="Z48" i="19"/>
  <c r="AK48" i="19" s="1"/>
  <c r="AK47" i="19"/>
  <c r="W48" i="19"/>
  <c r="AH47" i="19"/>
  <c r="AG45" i="18"/>
  <c r="AD45" i="18"/>
  <c r="I34" i="18" s="1"/>
  <c r="S34" i="18" s="1"/>
  <c r="AG44" i="18"/>
  <c r="AD44" i="18"/>
  <c r="I33" i="18" s="1"/>
  <c r="X50" i="19"/>
  <c r="AI50" i="19" s="1"/>
  <c r="AI49" i="19"/>
  <c r="AG45" i="19"/>
  <c r="AD45" i="19"/>
  <c r="AN47" i="19"/>
  <c r="AC48" i="19"/>
  <c r="AN48" i="19" s="1"/>
  <c r="AJ49" i="19"/>
  <c r="Y50" i="19"/>
  <c r="AJ50" i="19" s="1"/>
  <c r="AM45" i="19"/>
  <c r="AB46" i="19"/>
  <c r="AM46" i="19" s="1"/>
  <c r="Z46" i="19"/>
  <c r="AK46" i="19" s="1"/>
  <c r="AK45" i="19"/>
  <c r="W50" i="19"/>
  <c r="AH50" i="19" s="1"/>
  <c r="AH49" i="19"/>
  <c r="AS44" i="18"/>
  <c r="AS45" i="18" s="1"/>
  <c r="AS46" i="18" s="1"/>
  <c r="AJ35" i="18" s="1"/>
  <c r="AG48" i="18"/>
  <c r="AD48" i="18"/>
  <c r="I37" i="18" s="1"/>
  <c r="S37" i="18" s="1"/>
  <c r="X44" i="19"/>
  <c r="AI44" i="19" s="1"/>
  <c r="AI43" i="19"/>
  <c r="AA46" i="19"/>
  <c r="AL46" i="19" s="1"/>
  <c r="AL45" i="19"/>
  <c r="AG49" i="19"/>
  <c r="AD49" i="19"/>
  <c r="AR44" i="18"/>
  <c r="AR45" i="18" s="1"/>
  <c r="AR46" i="18" s="1"/>
  <c r="AJ34" i="18" s="1"/>
  <c r="AN49" i="19"/>
  <c r="AC50" i="19"/>
  <c r="AN50" i="19" s="1"/>
  <c r="AJ47" i="19"/>
  <c r="Y48" i="19"/>
  <c r="AJ48" i="19" s="1"/>
  <c r="AW44" i="18"/>
  <c r="AW45" i="18" s="1"/>
  <c r="AW46" i="18" s="1"/>
  <c r="AJ39" i="18" s="1"/>
  <c r="AB48" i="19"/>
  <c r="AM48" i="19" s="1"/>
  <c r="AM47" i="19"/>
  <c r="AK49" i="19"/>
  <c r="Z50" i="19"/>
  <c r="AK50" i="19" s="1"/>
  <c r="AH43" i="19"/>
  <c r="W44" i="19"/>
  <c r="AH44" i="19" s="1"/>
  <c r="AG47" i="18"/>
  <c r="AD47" i="18"/>
  <c r="I36" i="18" s="1"/>
  <c r="S36" i="18" s="1"/>
  <c r="AI47" i="19"/>
  <c r="X48" i="19"/>
  <c r="AI48" i="19" s="1"/>
  <c r="AA50" i="19"/>
  <c r="AL50" i="19" s="1"/>
  <c r="AL49" i="19"/>
  <c r="AD44" i="13"/>
  <c r="AD48" i="13"/>
  <c r="I37" i="13" s="1"/>
  <c r="S37" i="13" s="1"/>
  <c r="AD45" i="13"/>
  <c r="I34" i="13" s="1"/>
  <c r="AD47" i="13"/>
  <c r="I36" i="13" s="1"/>
  <c r="S36" i="13" s="1"/>
  <c r="AD46" i="13"/>
  <c r="I35" i="13" s="1"/>
  <c r="S177" i="15"/>
  <c r="T177" i="15"/>
  <c r="U177" i="15"/>
  <c r="V177" i="15"/>
  <c r="W177" i="15"/>
  <c r="X177" i="15"/>
  <c r="Y177" i="15"/>
  <c r="Z177" i="15"/>
  <c r="AA177" i="15"/>
  <c r="AB177" i="15"/>
  <c r="AC177" i="15"/>
  <c r="AD177" i="15"/>
  <c r="AE177" i="15"/>
  <c r="AF177" i="15"/>
  <c r="AG177" i="15"/>
  <c r="AH177" i="15"/>
  <c r="AI177" i="15"/>
  <c r="AJ177" i="15"/>
  <c r="AK177" i="15"/>
  <c r="AL177" i="15"/>
  <c r="K174" i="27" l="1"/>
  <c r="AQ44" i="26"/>
  <c r="AQ45" i="26" s="1"/>
  <c r="AQ46" i="26" s="1"/>
  <c r="AJ33" i="26" s="1"/>
  <c r="M44" i="22"/>
  <c r="M107" i="22"/>
  <c r="M93" i="22"/>
  <c r="M86" i="22"/>
  <c r="M203" i="27"/>
  <c r="M68" i="22"/>
  <c r="M133" i="22"/>
  <c r="M83" i="22"/>
  <c r="M147" i="22"/>
  <c r="M70" i="22"/>
  <c r="M140" i="22"/>
  <c r="M103" i="22"/>
  <c r="M157" i="22"/>
  <c r="M159" i="22"/>
  <c r="M19" i="22"/>
  <c r="M91" i="22"/>
  <c r="M84" i="22"/>
  <c r="M166" i="22"/>
  <c r="M98" i="22"/>
  <c r="M161" i="22"/>
  <c r="L187" i="27"/>
  <c r="L190" i="27" s="1"/>
  <c r="L172" i="27"/>
  <c r="L175" i="27" s="1"/>
  <c r="L216" i="27" s="1"/>
  <c r="M17" i="22"/>
  <c r="M22" i="22"/>
  <c r="M43" i="22"/>
  <c r="M126" i="22"/>
  <c r="M92" i="22"/>
  <c r="M122" i="22"/>
  <c r="M131" i="22"/>
  <c r="M165" i="22"/>
  <c r="M73" i="22"/>
  <c r="M117" i="22"/>
  <c r="M158" i="22"/>
  <c r="M127" i="22"/>
  <c r="M125" i="22"/>
  <c r="M11" i="22"/>
  <c r="M97" i="22"/>
  <c r="M38" i="22"/>
  <c r="M28" i="22"/>
  <c r="K173" i="27"/>
  <c r="BL173" i="27" s="1"/>
  <c r="BL170" i="27"/>
  <c r="M35" i="22"/>
  <c r="M167" i="27"/>
  <c r="M170" i="27" s="1"/>
  <c r="M173" i="27" s="1"/>
  <c r="M176" i="27"/>
  <c r="M111" i="27"/>
  <c r="M178" i="27" s="1"/>
  <c r="M145" i="27"/>
  <c r="BM150" i="27"/>
  <c r="I168" i="27"/>
  <c r="M171" i="27"/>
  <c r="M174" i="27" s="1"/>
  <c r="M214" i="27" s="1"/>
  <c r="M180" i="27"/>
  <c r="M186" i="27" s="1"/>
  <c r="M189" i="27" s="1"/>
  <c r="BL167" i="27"/>
  <c r="K169" i="27"/>
  <c r="K172" i="27" s="1"/>
  <c r="K182" i="27"/>
  <c r="BL182" i="27" s="1"/>
  <c r="BL180" i="27"/>
  <c r="K186" i="27"/>
  <c r="BL186" i="27" s="1"/>
  <c r="BK51" i="27"/>
  <c r="J54" i="27"/>
  <c r="BK177" i="27"/>
  <c r="M200" i="22"/>
  <c r="M207" i="22"/>
  <c r="M198" i="22"/>
  <c r="J186" i="27"/>
  <c r="BK186" i="27" s="1"/>
  <c r="BK180" i="27"/>
  <c r="BL174" i="27"/>
  <c r="K214" i="27"/>
  <c r="BL214" i="27" s="1"/>
  <c r="BM209" i="27"/>
  <c r="I211" i="27"/>
  <c r="BM211" i="27" s="1"/>
  <c r="J173" i="27"/>
  <c r="BK173" i="27" s="1"/>
  <c r="BM75" i="27"/>
  <c r="I110" i="27"/>
  <c r="I203" i="27"/>
  <c r="BM203" i="27" s="1"/>
  <c r="BM201" i="27"/>
  <c r="BM27" i="27"/>
  <c r="I39" i="27"/>
  <c r="BL111" i="27"/>
  <c r="K178" i="27"/>
  <c r="BL179" i="27"/>
  <c r="J181" i="27"/>
  <c r="BK41" i="27"/>
  <c r="J53" i="27"/>
  <c r="M194" i="22"/>
  <c r="M195" i="22"/>
  <c r="BL145" i="27"/>
  <c r="M30" i="22"/>
  <c r="BK176" i="27"/>
  <c r="M41" i="27"/>
  <c r="M51" i="27"/>
  <c r="M54" i="27" s="1"/>
  <c r="M179" i="27"/>
  <c r="BL51" i="27"/>
  <c r="K54" i="27"/>
  <c r="M196" i="22"/>
  <c r="M199" i="22"/>
  <c r="M211" i="27"/>
  <c r="M18" i="22"/>
  <c r="M208" i="22"/>
  <c r="M197" i="22"/>
  <c r="BL177" i="27"/>
  <c r="J178" i="27"/>
  <c r="BK111" i="27"/>
  <c r="J172" i="27"/>
  <c r="BK172" i="27" s="1"/>
  <c r="BK145" i="27"/>
  <c r="BK169" i="27"/>
  <c r="J184" i="27"/>
  <c r="BK184" i="27" s="1"/>
  <c r="BM147" i="27"/>
  <c r="I167" i="27"/>
  <c r="BM59" i="27"/>
  <c r="I109" i="27"/>
  <c r="BM115" i="27"/>
  <c r="I143" i="27"/>
  <c r="BM118" i="27"/>
  <c r="I144" i="27"/>
  <c r="K53" i="27"/>
  <c r="BL41" i="27"/>
  <c r="K181" i="27"/>
  <c r="BK179" i="27"/>
  <c r="J185" i="27"/>
  <c r="BK185" i="27" s="1"/>
  <c r="J174" i="27"/>
  <c r="AD54" i="26"/>
  <c r="I49" i="26" s="1"/>
  <c r="S33" i="26"/>
  <c r="I48" i="26"/>
  <c r="I37" i="26"/>
  <c r="S37" i="26" s="1"/>
  <c r="M16" i="22"/>
  <c r="AR44" i="25"/>
  <c r="AR45" i="25" s="1"/>
  <c r="AR46" i="25" s="1"/>
  <c r="AJ34" i="25" s="1"/>
  <c r="AU44" i="25"/>
  <c r="AU45" i="25" s="1"/>
  <c r="AU46" i="25" s="1"/>
  <c r="AJ37" i="25" s="1"/>
  <c r="AX44" i="25"/>
  <c r="AX45" i="25" s="1"/>
  <c r="AX46" i="25" s="1"/>
  <c r="AJ40" i="25" s="1"/>
  <c r="AV44" i="25"/>
  <c r="AV45" i="25" s="1"/>
  <c r="AV46" i="25" s="1"/>
  <c r="AJ38" i="25" s="1"/>
  <c r="AW44" i="25"/>
  <c r="AW45" i="25" s="1"/>
  <c r="AW46" i="25" s="1"/>
  <c r="AJ39" i="25" s="1"/>
  <c r="L178" i="20"/>
  <c r="W54" i="25"/>
  <c r="AB54" i="25"/>
  <c r="AC54" i="25"/>
  <c r="AA54" i="25"/>
  <c r="Z54" i="25"/>
  <c r="X54" i="25"/>
  <c r="Y54" i="25"/>
  <c r="I33" i="13"/>
  <c r="I38" i="13" s="1"/>
  <c r="AD49" i="13"/>
  <c r="M189" i="20"/>
  <c r="S36" i="21"/>
  <c r="I36" i="21"/>
  <c r="M172" i="20"/>
  <c r="M175" i="20" s="1"/>
  <c r="AD51" i="25"/>
  <c r="R47" i="25" s="1"/>
  <c r="I36" i="25" s="1"/>
  <c r="S36" i="25" s="1"/>
  <c r="AT44" i="25"/>
  <c r="AT45" i="25" s="1"/>
  <c r="AT46" i="25" s="1"/>
  <c r="AJ36" i="25" s="1"/>
  <c r="AD47" i="25"/>
  <c r="R45" i="25" s="1"/>
  <c r="I34" i="25" s="1"/>
  <c r="S34" i="25" s="1"/>
  <c r="AD53" i="25"/>
  <c r="R48" i="25" s="1"/>
  <c r="AD49" i="25"/>
  <c r="R46" i="25" s="1"/>
  <c r="I35" i="25" s="1"/>
  <c r="S35" i="25" s="1"/>
  <c r="AS44" i="25"/>
  <c r="AS45" i="25" s="1"/>
  <c r="AS46" i="25" s="1"/>
  <c r="AJ35" i="25" s="1"/>
  <c r="AG45" i="25"/>
  <c r="AQ44" i="25" s="1"/>
  <c r="AQ45" i="25" s="1"/>
  <c r="AQ46" i="25" s="1"/>
  <c r="AJ33" i="25" s="1"/>
  <c r="AD45" i="25"/>
  <c r="R44" i="25" s="1"/>
  <c r="I33" i="25" s="1"/>
  <c r="M188" i="20"/>
  <c r="K221" i="20"/>
  <c r="J179" i="20"/>
  <c r="J185" i="20" s="1"/>
  <c r="L178" i="22"/>
  <c r="J176" i="20"/>
  <c r="L189" i="20"/>
  <c r="L221" i="20"/>
  <c r="M221" i="20"/>
  <c r="L188" i="22"/>
  <c r="L214" i="22"/>
  <c r="M178" i="20"/>
  <c r="K188" i="20"/>
  <c r="L188" i="20"/>
  <c r="K53" i="20"/>
  <c r="K181" i="20"/>
  <c r="K187" i="20" s="1"/>
  <c r="J186" i="20"/>
  <c r="L53" i="20"/>
  <c r="L56" i="20" s="1"/>
  <c r="L181" i="20"/>
  <c r="L187" i="20" s="1"/>
  <c r="J55" i="20"/>
  <c r="J177" i="20"/>
  <c r="M53" i="20"/>
  <c r="M56" i="20" s="1"/>
  <c r="M181" i="20"/>
  <c r="M187" i="20" s="1"/>
  <c r="AM23" i="22"/>
  <c r="J176" i="22"/>
  <c r="AM176" i="22" s="1"/>
  <c r="AM167" i="22"/>
  <c r="J182" i="22"/>
  <c r="AM182" i="22" s="1"/>
  <c r="AM168" i="22"/>
  <c r="J183" i="22"/>
  <c r="AM183" i="22" s="1"/>
  <c r="AN168" i="22"/>
  <c r="K183" i="22"/>
  <c r="AN183" i="22" s="1"/>
  <c r="AN167" i="22"/>
  <c r="K182" i="22"/>
  <c r="AN182" i="22" s="1"/>
  <c r="AN144" i="22"/>
  <c r="K180" i="22"/>
  <c r="L53" i="22"/>
  <c r="L56" i="22" s="1"/>
  <c r="L181" i="22"/>
  <c r="L187" i="22" s="1"/>
  <c r="AN39" i="22"/>
  <c r="K179" i="22"/>
  <c r="AM39" i="22"/>
  <c r="J179" i="22"/>
  <c r="AM179" i="22" s="1"/>
  <c r="J177" i="22"/>
  <c r="AM177" i="22" s="1"/>
  <c r="K177" i="22"/>
  <c r="AN177" i="22" s="1"/>
  <c r="L189" i="22"/>
  <c r="N56" i="22"/>
  <c r="N216" i="22" s="1"/>
  <c r="N178" i="22"/>
  <c r="N190" i="22" s="1"/>
  <c r="AN23" i="22"/>
  <c r="K176" i="22"/>
  <c r="AN176" i="22" s="1"/>
  <c r="S56" i="22"/>
  <c r="S216" i="22" s="1"/>
  <c r="S178" i="22"/>
  <c r="S190" i="22" s="1"/>
  <c r="L219" i="20"/>
  <c r="L172" i="22"/>
  <c r="L175" i="22" s="1"/>
  <c r="L172" i="20"/>
  <c r="L175" i="20" s="1"/>
  <c r="M64" i="22"/>
  <c r="M119" i="22"/>
  <c r="M151" i="22"/>
  <c r="J171" i="22"/>
  <c r="AM171" i="22" s="1"/>
  <c r="AM144" i="22"/>
  <c r="J55" i="22"/>
  <c r="AM55" i="22" s="1"/>
  <c r="AM24" i="22"/>
  <c r="K55" i="22"/>
  <c r="AN55" i="22" s="1"/>
  <c r="AN24" i="22"/>
  <c r="J171" i="20"/>
  <c r="J174" i="20" s="1"/>
  <c r="J221" i="20" s="1"/>
  <c r="K171" i="22"/>
  <c r="AN171" i="22" s="1"/>
  <c r="J203" i="20"/>
  <c r="K172" i="20"/>
  <c r="K175" i="20" s="1"/>
  <c r="I217" i="20"/>
  <c r="I218" i="20" s="1"/>
  <c r="J169" i="22"/>
  <c r="J111" i="22"/>
  <c r="AM111" i="22" s="1"/>
  <c r="K211" i="22"/>
  <c r="AN211" i="22" s="1"/>
  <c r="J218" i="20"/>
  <c r="L212" i="22"/>
  <c r="J145" i="22"/>
  <c r="AM145" i="22" s="1"/>
  <c r="J170" i="22"/>
  <c r="N24" i="20"/>
  <c r="M9" i="22"/>
  <c r="M24" i="22" s="1"/>
  <c r="J41" i="20"/>
  <c r="J51" i="20"/>
  <c r="J54" i="20" s="1"/>
  <c r="K219" i="20"/>
  <c r="J25" i="20"/>
  <c r="M205" i="22"/>
  <c r="M209" i="22" s="1"/>
  <c r="N209" i="20"/>
  <c r="J170" i="20"/>
  <c r="J173" i="20" s="1"/>
  <c r="J145" i="20"/>
  <c r="J169" i="20"/>
  <c r="J184" i="20" s="1"/>
  <c r="J111" i="20"/>
  <c r="J41" i="22"/>
  <c r="J51" i="22"/>
  <c r="J25" i="22"/>
  <c r="K145" i="22"/>
  <c r="AN145" i="22" s="1"/>
  <c r="K170" i="22"/>
  <c r="I24" i="22"/>
  <c r="I39" i="22"/>
  <c r="M118" i="22"/>
  <c r="M144" i="22" s="1"/>
  <c r="M180" i="22" s="1"/>
  <c r="N144" i="20"/>
  <c r="N180" i="20" s="1"/>
  <c r="AO8" i="22"/>
  <c r="I23" i="22"/>
  <c r="I209" i="22"/>
  <c r="AO209" i="22" s="1"/>
  <c r="M206" i="22"/>
  <c r="M210" i="22" s="1"/>
  <c r="N210" i="20"/>
  <c r="I143" i="22"/>
  <c r="AO143" i="22" s="1"/>
  <c r="M150" i="22"/>
  <c r="M168" i="22" s="1"/>
  <c r="M183" i="22" s="1"/>
  <c r="N168" i="20"/>
  <c r="N183" i="20" s="1"/>
  <c r="I110" i="22"/>
  <c r="AO110" i="22" s="1"/>
  <c r="M193" i="22"/>
  <c r="M202" i="22" s="1"/>
  <c r="N202" i="20"/>
  <c r="K51" i="22"/>
  <c r="K41" i="22"/>
  <c r="I167" i="22"/>
  <c r="M59" i="22"/>
  <c r="M109" i="22" s="1"/>
  <c r="N109" i="20"/>
  <c r="M192" i="22"/>
  <c r="M201" i="22" s="1"/>
  <c r="N201" i="20"/>
  <c r="J211" i="22"/>
  <c r="AM211" i="22" s="1"/>
  <c r="I144" i="22"/>
  <c r="K25" i="22"/>
  <c r="I210" i="22"/>
  <c r="AO210" i="22" s="1"/>
  <c r="K111" i="22"/>
  <c r="AN111" i="22" s="1"/>
  <c r="I168" i="22"/>
  <c r="I202" i="22"/>
  <c r="AO202" i="22" s="1"/>
  <c r="I109" i="22"/>
  <c r="K203" i="22"/>
  <c r="AN203" i="22" s="1"/>
  <c r="I201" i="22"/>
  <c r="AO201" i="22" s="1"/>
  <c r="M27" i="22"/>
  <c r="M39" i="22" s="1"/>
  <c r="N39" i="20"/>
  <c r="N23" i="20"/>
  <c r="M8" i="22"/>
  <c r="M23" i="22" s="1"/>
  <c r="J211" i="20"/>
  <c r="M219" i="20"/>
  <c r="M115" i="22"/>
  <c r="M143" i="22" s="1"/>
  <c r="N143" i="20"/>
  <c r="M75" i="22"/>
  <c r="M110" i="22" s="1"/>
  <c r="N110" i="20"/>
  <c r="M148" i="22"/>
  <c r="M167" i="22" s="1"/>
  <c r="M182" i="22" s="1"/>
  <c r="N167" i="20"/>
  <c r="N182" i="20" s="1"/>
  <c r="K169" i="22"/>
  <c r="J203" i="22"/>
  <c r="AM203" i="22" s="1"/>
  <c r="AV43" i="19"/>
  <c r="AV44" i="19" s="1"/>
  <c r="AV45" i="19" s="1"/>
  <c r="AJ37" i="19" s="1"/>
  <c r="AQ44" i="18"/>
  <c r="AQ45" i="18" s="1"/>
  <c r="AQ46" i="18" s="1"/>
  <c r="AJ33" i="18" s="1"/>
  <c r="AS43" i="19"/>
  <c r="AS44" i="19" s="1"/>
  <c r="AS45" i="19" s="1"/>
  <c r="AJ34" i="19" s="1"/>
  <c r="S33" i="18"/>
  <c r="S38" i="18" s="1"/>
  <c r="I38" i="18"/>
  <c r="AX43" i="19"/>
  <c r="AX44" i="19" s="1"/>
  <c r="AX45" i="19" s="1"/>
  <c r="AJ39" i="19" s="1"/>
  <c r="AG44" i="19"/>
  <c r="AQ43" i="19" s="1"/>
  <c r="AQ44" i="19" s="1"/>
  <c r="AQ45" i="19" s="1"/>
  <c r="AJ32" i="19" s="1"/>
  <c r="AD44" i="19"/>
  <c r="AH48" i="19"/>
  <c r="AR43" i="19" s="1"/>
  <c r="AR44" i="19" s="1"/>
  <c r="AR45" i="19" s="1"/>
  <c r="AJ33" i="19" s="1"/>
  <c r="AD48" i="19"/>
  <c r="R45" i="19" s="1"/>
  <c r="I34" i="19" s="1"/>
  <c r="AW43" i="19"/>
  <c r="AW44" i="19" s="1"/>
  <c r="AW45" i="19" s="1"/>
  <c r="AJ38" i="19" s="1"/>
  <c r="AD50" i="19"/>
  <c r="R46" i="19" s="1"/>
  <c r="I35" i="19" s="1"/>
  <c r="S35" i="19" s="1"/>
  <c r="AT43" i="19"/>
  <c r="AT44" i="19" s="1"/>
  <c r="AT45" i="19" s="1"/>
  <c r="AJ35" i="19" s="1"/>
  <c r="AD46" i="19"/>
  <c r="AU43" i="19"/>
  <c r="AU44" i="19" s="1"/>
  <c r="AU45" i="19" s="1"/>
  <c r="AJ36" i="19" s="1"/>
  <c r="AO32" i="13"/>
  <c r="W32" i="13"/>
  <c r="A153" i="16"/>
  <c r="A131" i="16"/>
  <c r="A44" i="16"/>
  <c r="A37" i="16"/>
  <c r="A183" i="16"/>
  <c r="A182" i="16"/>
  <c r="A177" i="16"/>
  <c r="A171" i="16"/>
  <c r="A154" i="16"/>
  <c r="A100" i="16"/>
  <c r="A99" i="16"/>
  <c r="A48" i="16"/>
  <c r="A46" i="16"/>
  <c r="A45" i="16"/>
  <c r="A178" i="16"/>
  <c r="A172" i="16"/>
  <c r="A161" i="16"/>
  <c r="A132" i="16"/>
  <c r="B146" i="27" s="1"/>
  <c r="A47" i="16"/>
  <c r="A38" i="16"/>
  <c r="A24" i="16"/>
  <c r="A23" i="16"/>
  <c r="A7" i="16"/>
  <c r="A6" i="16"/>
  <c r="A178" i="15"/>
  <c r="A177" i="15"/>
  <c r="A174" i="15"/>
  <c r="B174" i="15"/>
  <c r="F174" i="15"/>
  <c r="O174" i="15"/>
  <c r="P174" i="15"/>
  <c r="Q174" i="15"/>
  <c r="A175" i="15"/>
  <c r="B175" i="15"/>
  <c r="F175" i="15"/>
  <c r="O175" i="15"/>
  <c r="P175" i="15"/>
  <c r="Q175" i="15"/>
  <c r="A176" i="15"/>
  <c r="B176" i="15"/>
  <c r="F176" i="15"/>
  <c r="O176" i="15"/>
  <c r="P176" i="15"/>
  <c r="Q176" i="15"/>
  <c r="Q173" i="15"/>
  <c r="P173" i="15"/>
  <c r="O173" i="15"/>
  <c r="F173" i="15"/>
  <c r="B173" i="15"/>
  <c r="A173" i="15"/>
  <c r="A171" i="15"/>
  <c r="A155" i="15"/>
  <c r="A154" i="15"/>
  <c r="A153" i="15"/>
  <c r="A131" i="15"/>
  <c r="A100" i="15"/>
  <c r="A99" i="15"/>
  <c r="A48" i="15"/>
  <c r="A46" i="15"/>
  <c r="A45" i="15"/>
  <c r="A44" i="15"/>
  <c r="A37" i="15"/>
  <c r="A23" i="15"/>
  <c r="A47" i="15"/>
  <c r="A38" i="15"/>
  <c r="S171" i="15"/>
  <c r="T171" i="15"/>
  <c r="U171" i="15"/>
  <c r="V171" i="15"/>
  <c r="W171" i="15"/>
  <c r="X171" i="15"/>
  <c r="Y171" i="15"/>
  <c r="Z171" i="15"/>
  <c r="AA171" i="15"/>
  <c r="AB171" i="15"/>
  <c r="AC171" i="15"/>
  <c r="AD171" i="15"/>
  <c r="AE171" i="15"/>
  <c r="AF171" i="15"/>
  <c r="AG171" i="15"/>
  <c r="AH171" i="15"/>
  <c r="AI171" i="15"/>
  <c r="AJ171" i="15"/>
  <c r="AK171" i="15"/>
  <c r="AL171" i="15"/>
  <c r="A163" i="15"/>
  <c r="B163" i="15"/>
  <c r="F163" i="15"/>
  <c r="O163" i="15"/>
  <c r="P163" i="15"/>
  <c r="Q163" i="15"/>
  <c r="A164" i="15"/>
  <c r="B164" i="15"/>
  <c r="F164" i="15"/>
  <c r="O164" i="15"/>
  <c r="P164" i="15"/>
  <c r="Q164" i="15"/>
  <c r="A165" i="15"/>
  <c r="B165" i="15"/>
  <c r="F165" i="15"/>
  <c r="O165" i="15"/>
  <c r="P165" i="15"/>
  <c r="Q165" i="15"/>
  <c r="A166" i="15"/>
  <c r="B166" i="15"/>
  <c r="F166" i="15"/>
  <c r="O166" i="15"/>
  <c r="P166" i="15"/>
  <c r="Q166" i="15"/>
  <c r="A167" i="15"/>
  <c r="B167" i="15"/>
  <c r="F167" i="15"/>
  <c r="O167" i="15"/>
  <c r="P167" i="15"/>
  <c r="Q167" i="15"/>
  <c r="A168" i="15"/>
  <c r="B168" i="15"/>
  <c r="F168" i="15"/>
  <c r="O168" i="15"/>
  <c r="P168" i="15"/>
  <c r="Q168" i="15"/>
  <c r="A169" i="15"/>
  <c r="B169" i="15"/>
  <c r="F169" i="15"/>
  <c r="O169" i="15"/>
  <c r="P169" i="15"/>
  <c r="Q169" i="15"/>
  <c r="A170" i="15"/>
  <c r="B170" i="15"/>
  <c r="F170" i="15"/>
  <c r="O170" i="15"/>
  <c r="P170" i="15"/>
  <c r="Q170" i="15"/>
  <c r="Q162" i="15"/>
  <c r="P162" i="15"/>
  <c r="O162" i="15"/>
  <c r="F162" i="15"/>
  <c r="B162" i="15"/>
  <c r="A162" i="15"/>
  <c r="D154" i="15"/>
  <c r="D155" i="15" s="1"/>
  <c r="C154" i="15"/>
  <c r="C155" i="15" s="1"/>
  <c r="S153" i="15"/>
  <c r="T153" i="15"/>
  <c r="U153" i="15"/>
  <c r="V153" i="15"/>
  <c r="W153" i="15"/>
  <c r="X153" i="15"/>
  <c r="Y153" i="15"/>
  <c r="Z153" i="15"/>
  <c r="AA153" i="15"/>
  <c r="AB153" i="15"/>
  <c r="AC153" i="15"/>
  <c r="AD153" i="15"/>
  <c r="AE153" i="15"/>
  <c r="AF153" i="15"/>
  <c r="AG153" i="15"/>
  <c r="AH153" i="15"/>
  <c r="AI153" i="15"/>
  <c r="AJ153" i="15"/>
  <c r="AK153" i="15"/>
  <c r="AL153" i="15"/>
  <c r="A134" i="15"/>
  <c r="B134" i="15"/>
  <c r="F134" i="15"/>
  <c r="O134" i="15"/>
  <c r="P134" i="15"/>
  <c r="Q134" i="15"/>
  <c r="A135" i="15"/>
  <c r="B135" i="15"/>
  <c r="F135" i="15"/>
  <c r="O135" i="15"/>
  <c r="P135" i="15"/>
  <c r="Q135" i="15"/>
  <c r="A136" i="15"/>
  <c r="B136" i="15"/>
  <c r="F136" i="15"/>
  <c r="O136" i="15"/>
  <c r="P136" i="15"/>
  <c r="Q136" i="15"/>
  <c r="A137" i="15"/>
  <c r="B137" i="15"/>
  <c r="F137" i="15"/>
  <c r="O137" i="15"/>
  <c r="P137" i="15"/>
  <c r="Q137" i="15"/>
  <c r="A138" i="15"/>
  <c r="B138" i="15"/>
  <c r="F138" i="15"/>
  <c r="O138" i="15"/>
  <c r="P138" i="15"/>
  <c r="Q138" i="15"/>
  <c r="A139" i="15"/>
  <c r="B139" i="15"/>
  <c r="F139" i="15"/>
  <c r="O139" i="15"/>
  <c r="P139" i="15"/>
  <c r="Q139" i="15"/>
  <c r="A140" i="15"/>
  <c r="B140" i="15"/>
  <c r="F140" i="15"/>
  <c r="O140" i="15"/>
  <c r="P140" i="15"/>
  <c r="Q140" i="15"/>
  <c r="A141" i="15"/>
  <c r="B141" i="15"/>
  <c r="F141" i="15"/>
  <c r="O141" i="15"/>
  <c r="P141" i="15"/>
  <c r="Q141" i="15"/>
  <c r="A142" i="15"/>
  <c r="B142" i="15"/>
  <c r="F142" i="15"/>
  <c r="O142" i="15"/>
  <c r="P142" i="15"/>
  <c r="Q142" i="15"/>
  <c r="A143" i="15"/>
  <c r="B143" i="15"/>
  <c r="F143" i="15"/>
  <c r="O143" i="15"/>
  <c r="P143" i="15"/>
  <c r="Q143" i="15"/>
  <c r="A144" i="15"/>
  <c r="B144" i="15"/>
  <c r="F144" i="15"/>
  <c r="O144" i="15"/>
  <c r="P144" i="15"/>
  <c r="Q144" i="15"/>
  <c r="A145" i="15"/>
  <c r="B145" i="15"/>
  <c r="F145" i="15"/>
  <c r="O145" i="15"/>
  <c r="P145" i="15"/>
  <c r="Q145" i="15"/>
  <c r="A146" i="15"/>
  <c r="B146" i="15"/>
  <c r="F146" i="15"/>
  <c r="O146" i="15"/>
  <c r="P146" i="15"/>
  <c r="Q146" i="15"/>
  <c r="A147" i="15"/>
  <c r="B147" i="15"/>
  <c r="F147" i="15"/>
  <c r="O147" i="15"/>
  <c r="P147" i="15"/>
  <c r="Q147" i="15"/>
  <c r="A148" i="15"/>
  <c r="B148" i="15"/>
  <c r="F148" i="15"/>
  <c r="O148" i="15"/>
  <c r="P148" i="15"/>
  <c r="Q148" i="15"/>
  <c r="A149" i="15"/>
  <c r="B149" i="15"/>
  <c r="F149" i="15"/>
  <c r="O149" i="15"/>
  <c r="P149" i="15"/>
  <c r="Q149" i="15"/>
  <c r="A150" i="15"/>
  <c r="B150" i="15"/>
  <c r="F150" i="15"/>
  <c r="O150" i="15"/>
  <c r="P150" i="15"/>
  <c r="Q150" i="15"/>
  <c r="A151" i="15"/>
  <c r="B151" i="15"/>
  <c r="F151" i="15"/>
  <c r="O151" i="15"/>
  <c r="P151" i="15"/>
  <c r="Q151" i="15"/>
  <c r="A152" i="15"/>
  <c r="B152" i="15"/>
  <c r="F152" i="15"/>
  <c r="O152" i="15"/>
  <c r="P152" i="15"/>
  <c r="Q152" i="15"/>
  <c r="Q133" i="15"/>
  <c r="P133" i="15"/>
  <c r="O133" i="15"/>
  <c r="F133" i="15"/>
  <c r="B133" i="15"/>
  <c r="A133" i="15"/>
  <c r="S131" i="15"/>
  <c r="T131" i="15"/>
  <c r="T154" i="15" s="1"/>
  <c r="U131" i="15"/>
  <c r="U154" i="15" s="1"/>
  <c r="V131" i="15"/>
  <c r="W131" i="15"/>
  <c r="X131" i="15"/>
  <c r="Y131" i="15"/>
  <c r="Z131" i="15"/>
  <c r="AA131" i="15"/>
  <c r="AB131" i="15"/>
  <c r="AB154" i="15" s="1"/>
  <c r="AC131" i="15"/>
  <c r="AD131" i="15"/>
  <c r="AE131" i="15"/>
  <c r="AF131" i="15"/>
  <c r="AG131" i="15"/>
  <c r="AH131" i="15"/>
  <c r="AI131" i="15"/>
  <c r="AJ131" i="15"/>
  <c r="AJ154" i="15" s="1"/>
  <c r="AK131" i="15"/>
  <c r="AK154" i="15" s="1"/>
  <c r="AL131" i="15"/>
  <c r="A102" i="15"/>
  <c r="B102" i="15"/>
  <c r="F102" i="15"/>
  <c r="O102" i="15"/>
  <c r="P102" i="15"/>
  <c r="Q102" i="15"/>
  <c r="A103" i="15"/>
  <c r="B103" i="15"/>
  <c r="F103" i="15"/>
  <c r="O103" i="15"/>
  <c r="P103" i="15"/>
  <c r="Q103" i="15"/>
  <c r="A104" i="15"/>
  <c r="B104" i="15"/>
  <c r="F104" i="15"/>
  <c r="O104" i="15"/>
  <c r="P104" i="15"/>
  <c r="Q104" i="15"/>
  <c r="A105" i="15"/>
  <c r="B105" i="15"/>
  <c r="F105" i="15"/>
  <c r="O105" i="15"/>
  <c r="P105" i="15"/>
  <c r="Q105" i="15"/>
  <c r="A106" i="15"/>
  <c r="B106" i="15"/>
  <c r="F106" i="15"/>
  <c r="O106" i="15"/>
  <c r="P106" i="15"/>
  <c r="Q106" i="15"/>
  <c r="A107" i="15"/>
  <c r="B107" i="15"/>
  <c r="F107" i="15"/>
  <c r="O107" i="15"/>
  <c r="P107" i="15"/>
  <c r="Q107" i="15"/>
  <c r="A108" i="15"/>
  <c r="B108" i="15"/>
  <c r="F108" i="15"/>
  <c r="O108" i="15"/>
  <c r="P108" i="15"/>
  <c r="Q108" i="15"/>
  <c r="A109" i="15"/>
  <c r="B109" i="15"/>
  <c r="F109" i="15"/>
  <c r="O109" i="15"/>
  <c r="P109" i="15"/>
  <c r="Q109" i="15"/>
  <c r="A110" i="15"/>
  <c r="B110" i="15"/>
  <c r="F110" i="15"/>
  <c r="O110" i="15"/>
  <c r="P110" i="15"/>
  <c r="Q110" i="15"/>
  <c r="A111" i="15"/>
  <c r="B111" i="15"/>
  <c r="F111" i="15"/>
  <c r="O111" i="15"/>
  <c r="P111" i="15"/>
  <c r="Q111" i="15"/>
  <c r="A112" i="15"/>
  <c r="B112" i="15"/>
  <c r="F112" i="15"/>
  <c r="O112" i="15"/>
  <c r="P112" i="15"/>
  <c r="Q112" i="15"/>
  <c r="A113" i="15"/>
  <c r="B113" i="15"/>
  <c r="F113" i="15"/>
  <c r="O113" i="15"/>
  <c r="P113" i="15"/>
  <c r="Q113" i="15"/>
  <c r="A114" i="15"/>
  <c r="B114" i="15"/>
  <c r="F114" i="15"/>
  <c r="O114" i="15"/>
  <c r="P114" i="15"/>
  <c r="Q114" i="15"/>
  <c r="A115" i="15"/>
  <c r="B115" i="15"/>
  <c r="F115" i="15"/>
  <c r="O115" i="15"/>
  <c r="P115" i="15"/>
  <c r="Q115" i="15"/>
  <c r="A116" i="15"/>
  <c r="B116" i="15"/>
  <c r="F116" i="15"/>
  <c r="O116" i="15"/>
  <c r="P116" i="15"/>
  <c r="Q116" i="15"/>
  <c r="A117" i="15"/>
  <c r="B117" i="15"/>
  <c r="F117" i="15"/>
  <c r="O117" i="15"/>
  <c r="P117" i="15"/>
  <c r="Q117" i="15"/>
  <c r="A118" i="15"/>
  <c r="B118" i="15"/>
  <c r="F118" i="15"/>
  <c r="O118" i="15"/>
  <c r="P118" i="15"/>
  <c r="Q118" i="15"/>
  <c r="A119" i="15"/>
  <c r="B119" i="15"/>
  <c r="F119" i="15"/>
  <c r="O119" i="15"/>
  <c r="P119" i="15"/>
  <c r="Q119" i="15"/>
  <c r="A120" i="15"/>
  <c r="B120" i="15"/>
  <c r="F120" i="15"/>
  <c r="O120" i="15"/>
  <c r="P120" i="15"/>
  <c r="Q120" i="15"/>
  <c r="A121" i="15"/>
  <c r="B121" i="15"/>
  <c r="F121" i="15"/>
  <c r="O121" i="15"/>
  <c r="P121" i="15"/>
  <c r="Q121" i="15"/>
  <c r="A122" i="15"/>
  <c r="B122" i="15"/>
  <c r="F122" i="15"/>
  <c r="O122" i="15"/>
  <c r="P122" i="15"/>
  <c r="Q122" i="15"/>
  <c r="A123" i="15"/>
  <c r="B123" i="15"/>
  <c r="F123" i="15"/>
  <c r="O123" i="15"/>
  <c r="P123" i="15"/>
  <c r="Q123" i="15"/>
  <c r="A124" i="15"/>
  <c r="B124" i="15"/>
  <c r="F124" i="15"/>
  <c r="O124" i="15"/>
  <c r="P124" i="15"/>
  <c r="Q124" i="15"/>
  <c r="A125" i="15"/>
  <c r="B125" i="15"/>
  <c r="F125" i="15"/>
  <c r="O125" i="15"/>
  <c r="P125" i="15"/>
  <c r="Q125" i="15"/>
  <c r="A126" i="15"/>
  <c r="B126" i="15"/>
  <c r="F126" i="15"/>
  <c r="O126" i="15"/>
  <c r="P126" i="15"/>
  <c r="Q126" i="15"/>
  <c r="A127" i="15"/>
  <c r="B127" i="15"/>
  <c r="F127" i="15"/>
  <c r="O127" i="15"/>
  <c r="P127" i="15"/>
  <c r="Q127" i="15"/>
  <c r="A128" i="15"/>
  <c r="B128" i="15"/>
  <c r="F128" i="15"/>
  <c r="O128" i="15"/>
  <c r="P128" i="15"/>
  <c r="Q128" i="15"/>
  <c r="A129" i="15"/>
  <c r="B129" i="15"/>
  <c r="F129" i="15"/>
  <c r="O129" i="15"/>
  <c r="P129" i="15"/>
  <c r="Q129" i="15"/>
  <c r="A130" i="15"/>
  <c r="B130" i="15"/>
  <c r="F130" i="15"/>
  <c r="O130" i="15"/>
  <c r="P130" i="15"/>
  <c r="Q130" i="15"/>
  <c r="Q101" i="15"/>
  <c r="P101" i="15"/>
  <c r="O101" i="15"/>
  <c r="F101" i="15"/>
  <c r="B101" i="15"/>
  <c r="A101" i="15"/>
  <c r="S99" i="15"/>
  <c r="T99" i="15"/>
  <c r="U99" i="15"/>
  <c r="V99" i="15"/>
  <c r="W99" i="15"/>
  <c r="X99" i="15"/>
  <c r="Y99" i="15"/>
  <c r="Z99" i="15"/>
  <c r="AA99" i="15"/>
  <c r="AB99" i="15"/>
  <c r="AC99" i="15"/>
  <c r="AD99" i="15"/>
  <c r="AE99" i="15"/>
  <c r="AF99" i="15"/>
  <c r="AG99" i="15"/>
  <c r="AH99" i="15"/>
  <c r="AI99" i="15"/>
  <c r="AJ99" i="15"/>
  <c r="AK99" i="15"/>
  <c r="AL99" i="15"/>
  <c r="A50" i="15"/>
  <c r="B50" i="15"/>
  <c r="F50" i="15"/>
  <c r="O50" i="15"/>
  <c r="P50" i="15"/>
  <c r="Q50" i="15"/>
  <c r="A51" i="15"/>
  <c r="B51" i="15"/>
  <c r="F51" i="15"/>
  <c r="O51" i="15"/>
  <c r="P51" i="15"/>
  <c r="Q51" i="15"/>
  <c r="A52" i="15"/>
  <c r="B52" i="15"/>
  <c r="F52" i="15"/>
  <c r="O52" i="15"/>
  <c r="P52" i="15"/>
  <c r="Q52" i="15"/>
  <c r="A53" i="15"/>
  <c r="B53" i="15"/>
  <c r="F53" i="15"/>
  <c r="O53" i="15"/>
  <c r="P53" i="15"/>
  <c r="Q53" i="15"/>
  <c r="A54" i="15"/>
  <c r="B54" i="15"/>
  <c r="F54" i="15"/>
  <c r="O54" i="15"/>
  <c r="P54" i="15"/>
  <c r="Q54" i="15"/>
  <c r="A55" i="15"/>
  <c r="B55" i="15"/>
  <c r="F55" i="15"/>
  <c r="O55" i="15"/>
  <c r="P55" i="15"/>
  <c r="Q55" i="15"/>
  <c r="A56" i="15"/>
  <c r="B56" i="15"/>
  <c r="F56" i="15"/>
  <c r="O56" i="15"/>
  <c r="P56" i="15"/>
  <c r="Q56" i="15"/>
  <c r="A57" i="15"/>
  <c r="B57" i="15"/>
  <c r="F57" i="15"/>
  <c r="O57" i="15"/>
  <c r="P57" i="15"/>
  <c r="Q57" i="15"/>
  <c r="A58" i="15"/>
  <c r="B58" i="15"/>
  <c r="F58" i="15"/>
  <c r="O58" i="15"/>
  <c r="P58" i="15"/>
  <c r="Q58" i="15"/>
  <c r="A59" i="15"/>
  <c r="B59" i="15"/>
  <c r="F59" i="15"/>
  <c r="O59" i="15"/>
  <c r="P59" i="15"/>
  <c r="Q59" i="15"/>
  <c r="A60" i="15"/>
  <c r="B60" i="15"/>
  <c r="F60" i="15"/>
  <c r="O60" i="15"/>
  <c r="P60" i="15"/>
  <c r="Q60" i="15"/>
  <c r="A61" i="15"/>
  <c r="B61" i="15"/>
  <c r="F61" i="15"/>
  <c r="O61" i="15"/>
  <c r="P61" i="15"/>
  <c r="Q61" i="15"/>
  <c r="A62" i="15"/>
  <c r="B62" i="15"/>
  <c r="F62" i="15"/>
  <c r="O62" i="15"/>
  <c r="P62" i="15"/>
  <c r="Q62" i="15"/>
  <c r="A63" i="15"/>
  <c r="B63" i="15"/>
  <c r="F63" i="15"/>
  <c r="O63" i="15"/>
  <c r="P63" i="15"/>
  <c r="Q63" i="15"/>
  <c r="A64" i="15"/>
  <c r="B64" i="15"/>
  <c r="F64" i="15"/>
  <c r="O64" i="15"/>
  <c r="P64" i="15"/>
  <c r="Q64" i="15"/>
  <c r="A65" i="15"/>
  <c r="B65" i="15"/>
  <c r="F65" i="15"/>
  <c r="O65" i="15"/>
  <c r="P65" i="15"/>
  <c r="Q65" i="15"/>
  <c r="A66" i="15"/>
  <c r="B66" i="15"/>
  <c r="F66" i="15"/>
  <c r="O66" i="15"/>
  <c r="P66" i="15"/>
  <c r="Q66" i="15"/>
  <c r="A67" i="15"/>
  <c r="B67" i="15"/>
  <c r="F67" i="15"/>
  <c r="O67" i="15"/>
  <c r="P67" i="15"/>
  <c r="Q67" i="15"/>
  <c r="A68" i="15"/>
  <c r="B68" i="15"/>
  <c r="F68" i="15"/>
  <c r="O68" i="15"/>
  <c r="P68" i="15"/>
  <c r="Q68" i="15"/>
  <c r="A69" i="15"/>
  <c r="B69" i="15"/>
  <c r="F69" i="15"/>
  <c r="O69" i="15"/>
  <c r="P69" i="15"/>
  <c r="Q69" i="15"/>
  <c r="A70" i="15"/>
  <c r="B70" i="15"/>
  <c r="F70" i="15"/>
  <c r="O70" i="15"/>
  <c r="P70" i="15"/>
  <c r="Q70" i="15"/>
  <c r="A71" i="15"/>
  <c r="B71" i="15"/>
  <c r="F71" i="15"/>
  <c r="O71" i="15"/>
  <c r="P71" i="15"/>
  <c r="Q71" i="15"/>
  <c r="A72" i="15"/>
  <c r="B72" i="15"/>
  <c r="F72" i="15"/>
  <c r="O72" i="15"/>
  <c r="P72" i="15"/>
  <c r="Q72" i="15"/>
  <c r="A73" i="15"/>
  <c r="B73" i="15"/>
  <c r="F73" i="15"/>
  <c r="O73" i="15"/>
  <c r="P73" i="15"/>
  <c r="Q73" i="15"/>
  <c r="A74" i="15"/>
  <c r="B74" i="15"/>
  <c r="F74" i="15"/>
  <c r="O74" i="15"/>
  <c r="P74" i="15"/>
  <c r="Q74" i="15"/>
  <c r="A75" i="15"/>
  <c r="B75" i="15"/>
  <c r="F75" i="15"/>
  <c r="O75" i="15"/>
  <c r="P75" i="15"/>
  <c r="Q75" i="15"/>
  <c r="A76" i="15"/>
  <c r="B76" i="15"/>
  <c r="F76" i="15"/>
  <c r="O76" i="15"/>
  <c r="P76" i="15"/>
  <c r="Q76" i="15"/>
  <c r="A77" i="15"/>
  <c r="B77" i="15"/>
  <c r="F77" i="15"/>
  <c r="O77" i="15"/>
  <c r="P77" i="15"/>
  <c r="Q77" i="15"/>
  <c r="A78" i="15"/>
  <c r="B78" i="15"/>
  <c r="F78" i="15"/>
  <c r="O78" i="15"/>
  <c r="P78" i="15"/>
  <c r="Q78" i="15"/>
  <c r="A79" i="15"/>
  <c r="B79" i="15"/>
  <c r="F79" i="15"/>
  <c r="O79" i="15"/>
  <c r="P79" i="15"/>
  <c r="Q79" i="15"/>
  <c r="A80" i="15"/>
  <c r="B80" i="15"/>
  <c r="F80" i="15"/>
  <c r="O80" i="15"/>
  <c r="P80" i="15"/>
  <c r="Q80" i="15"/>
  <c r="A81" i="15"/>
  <c r="B81" i="15"/>
  <c r="F81" i="15"/>
  <c r="O81" i="15"/>
  <c r="P81" i="15"/>
  <c r="Q81" i="15"/>
  <c r="A82" i="15"/>
  <c r="B82" i="15"/>
  <c r="F82" i="15"/>
  <c r="O82" i="15"/>
  <c r="P82" i="15"/>
  <c r="Q82" i="15"/>
  <c r="A83" i="15"/>
  <c r="B83" i="15"/>
  <c r="F83" i="15"/>
  <c r="O83" i="15"/>
  <c r="P83" i="15"/>
  <c r="Q83" i="15"/>
  <c r="A84" i="15"/>
  <c r="B84" i="15"/>
  <c r="F84" i="15"/>
  <c r="O84" i="15"/>
  <c r="P84" i="15"/>
  <c r="Q84" i="15"/>
  <c r="A85" i="15"/>
  <c r="B85" i="15"/>
  <c r="F85" i="15"/>
  <c r="O85" i="15"/>
  <c r="P85" i="15"/>
  <c r="Q85" i="15"/>
  <c r="A86" i="15"/>
  <c r="B86" i="15"/>
  <c r="F86" i="15"/>
  <c r="O86" i="15"/>
  <c r="P86" i="15"/>
  <c r="Q86" i="15"/>
  <c r="A87" i="15"/>
  <c r="B87" i="15"/>
  <c r="F87" i="15"/>
  <c r="O87" i="15"/>
  <c r="P87" i="15"/>
  <c r="Q87" i="15"/>
  <c r="A88" i="15"/>
  <c r="B88" i="15"/>
  <c r="F88" i="15"/>
  <c r="O88" i="15"/>
  <c r="P88" i="15"/>
  <c r="Q88" i="15"/>
  <c r="A89" i="15"/>
  <c r="Q49" i="15"/>
  <c r="P49" i="15"/>
  <c r="O49" i="15"/>
  <c r="F49" i="15"/>
  <c r="B49" i="15"/>
  <c r="A49" i="15"/>
  <c r="D45" i="15"/>
  <c r="D46" i="15" s="1"/>
  <c r="E45" i="15"/>
  <c r="E46" i="15" s="1"/>
  <c r="C45" i="15"/>
  <c r="C46" i="15" s="1"/>
  <c r="S44" i="15"/>
  <c r="T44" i="15"/>
  <c r="T158" i="15" s="1"/>
  <c r="U44" i="15"/>
  <c r="U158" i="15" s="1"/>
  <c r="V44" i="15"/>
  <c r="W44" i="15"/>
  <c r="X44" i="15"/>
  <c r="Y44" i="15"/>
  <c r="Z44" i="15"/>
  <c r="AA44" i="15"/>
  <c r="AB44" i="15"/>
  <c r="AB158" i="15" s="1"/>
  <c r="AC44" i="15"/>
  <c r="AC158" i="15" s="1"/>
  <c r="AD44" i="15"/>
  <c r="AE44" i="15"/>
  <c r="AF44" i="15"/>
  <c r="AG44" i="15"/>
  <c r="AH44" i="15"/>
  <c r="AI44" i="15"/>
  <c r="AJ44" i="15"/>
  <c r="AJ158" i="15" s="1"/>
  <c r="AK44" i="15"/>
  <c r="AK158" i="15" s="1"/>
  <c r="AL44" i="15"/>
  <c r="A40" i="15"/>
  <c r="B40" i="15"/>
  <c r="F40" i="15"/>
  <c r="O40" i="15"/>
  <c r="P40" i="15"/>
  <c r="Q40" i="15"/>
  <c r="A41" i="15"/>
  <c r="B41" i="15"/>
  <c r="F41" i="15"/>
  <c r="O41" i="15"/>
  <c r="P41" i="15"/>
  <c r="Q41" i="15"/>
  <c r="A42" i="15"/>
  <c r="B42" i="15"/>
  <c r="F42" i="15"/>
  <c r="O42" i="15"/>
  <c r="P42" i="15"/>
  <c r="Q42" i="15"/>
  <c r="A43" i="15"/>
  <c r="B43" i="15"/>
  <c r="F43" i="15"/>
  <c r="O43" i="15"/>
  <c r="P43" i="15"/>
  <c r="Q43" i="15"/>
  <c r="Q39" i="15"/>
  <c r="P39" i="15"/>
  <c r="O39" i="15"/>
  <c r="F39" i="15"/>
  <c r="B39" i="15"/>
  <c r="A39" i="15"/>
  <c r="F25" i="15"/>
  <c r="S37" i="15"/>
  <c r="T37" i="15"/>
  <c r="U37" i="15"/>
  <c r="V37" i="15"/>
  <c r="W37" i="15"/>
  <c r="X37" i="15"/>
  <c r="Y37" i="15"/>
  <c r="Z37" i="15"/>
  <c r="AA37" i="15"/>
  <c r="AB37" i="15"/>
  <c r="AC37" i="15"/>
  <c r="AD37" i="15"/>
  <c r="AE37" i="15"/>
  <c r="AF37" i="15"/>
  <c r="AG37" i="15"/>
  <c r="AH37" i="15"/>
  <c r="AI37" i="15"/>
  <c r="AJ37" i="15"/>
  <c r="AK37" i="15"/>
  <c r="AL37" i="15"/>
  <c r="BL172" i="27" l="1"/>
  <c r="AO32" i="26"/>
  <c r="AO31" i="19"/>
  <c r="K185" i="27"/>
  <c r="BL185" i="27" s="1"/>
  <c r="L190" i="20"/>
  <c r="K189" i="27"/>
  <c r="BL189" i="27" s="1"/>
  <c r="M212" i="27"/>
  <c r="K175" i="27"/>
  <c r="BL175" i="27" s="1"/>
  <c r="BL53" i="27"/>
  <c r="K56" i="27"/>
  <c r="K212" i="27"/>
  <c r="BL212" i="27" s="1"/>
  <c r="BL54" i="27"/>
  <c r="M53" i="27"/>
  <c r="M56" i="27" s="1"/>
  <c r="M181" i="27"/>
  <c r="J212" i="27"/>
  <c r="BK212" i="27" s="1"/>
  <c r="BK54" i="27"/>
  <c r="I171" i="27"/>
  <c r="BM171" i="27" s="1"/>
  <c r="I180" i="27"/>
  <c r="BM144" i="27"/>
  <c r="I176" i="27"/>
  <c r="BM109" i="27"/>
  <c r="I111" i="27"/>
  <c r="J175" i="27"/>
  <c r="BK175" i="27" s="1"/>
  <c r="J188" i="27"/>
  <c r="BK188" i="27" s="1"/>
  <c r="J187" i="27"/>
  <c r="BK187" i="27" s="1"/>
  <c r="BK181" i="27"/>
  <c r="BL178" i="27"/>
  <c r="K184" i="27"/>
  <c r="BL184" i="27" s="1"/>
  <c r="BL169" i="27"/>
  <c r="BM168" i="27"/>
  <c r="I183" i="27"/>
  <c r="BM183" i="27" s="1"/>
  <c r="K187" i="27"/>
  <c r="BL187" i="27" s="1"/>
  <c r="BL181" i="27"/>
  <c r="J189" i="27"/>
  <c r="BK189" i="27" s="1"/>
  <c r="BK174" i="27"/>
  <c r="J214" i="27"/>
  <c r="BK214" i="27" s="1"/>
  <c r="I170" i="27"/>
  <c r="BM170" i="27" s="1"/>
  <c r="I145" i="27"/>
  <c r="BM143" i="27"/>
  <c r="BM167" i="27"/>
  <c r="I182" i="27"/>
  <c r="BM182" i="27" s="1"/>
  <c r="I169" i="27"/>
  <c r="BK178" i="27"/>
  <c r="BK53" i="27"/>
  <c r="J56" i="27"/>
  <c r="I41" i="27"/>
  <c r="I179" i="27"/>
  <c r="BM39" i="27"/>
  <c r="I51" i="27"/>
  <c r="I177" i="27"/>
  <c r="BM110" i="27"/>
  <c r="M182" i="27"/>
  <c r="M185" i="27" s="1"/>
  <c r="M188" i="27" s="1"/>
  <c r="M169" i="27"/>
  <c r="M184" i="27" s="1"/>
  <c r="I38" i="26"/>
  <c r="S38" i="26"/>
  <c r="I48" i="25"/>
  <c r="I37" i="25"/>
  <c r="S37" i="25" s="1"/>
  <c r="N186" i="20"/>
  <c r="AF157" i="15"/>
  <c r="X157" i="15"/>
  <c r="AH157" i="15"/>
  <c r="Z157" i="15"/>
  <c r="AD54" i="25"/>
  <c r="AB157" i="15"/>
  <c r="AB159" i="15" s="1"/>
  <c r="T157" i="15"/>
  <c r="T159" i="15" s="1"/>
  <c r="AE158" i="15"/>
  <c r="W158" i="15"/>
  <c r="AE154" i="15"/>
  <c r="AE155" i="15" s="1"/>
  <c r="W154" i="15"/>
  <c r="W155" i="15" s="1"/>
  <c r="AJ157" i="15"/>
  <c r="AJ159" i="15" s="1"/>
  <c r="AL158" i="15"/>
  <c r="AD158" i="15"/>
  <c r="V158" i="15"/>
  <c r="AL154" i="15"/>
  <c r="AL155" i="15" s="1"/>
  <c r="AD154" i="15"/>
  <c r="AD155" i="15" s="1"/>
  <c r="V154" i="15"/>
  <c r="V155" i="15" s="1"/>
  <c r="AI158" i="15"/>
  <c r="AI154" i="15"/>
  <c r="AI155" i="15" s="1"/>
  <c r="AH158" i="15"/>
  <c r="Z158" i="15"/>
  <c r="AH154" i="15"/>
  <c r="AH155" i="15" s="1"/>
  <c r="Z154" i="15"/>
  <c r="Z155" i="15" s="1"/>
  <c r="AA158" i="15"/>
  <c r="S154" i="15"/>
  <c r="S155" i="15" s="1"/>
  <c r="AD157" i="15"/>
  <c r="V157" i="15"/>
  <c r="AG158" i="15"/>
  <c r="Y158" i="15"/>
  <c r="AG154" i="15"/>
  <c r="AG155" i="15" s="1"/>
  <c r="Y154" i="15"/>
  <c r="Y155" i="15" s="1"/>
  <c r="AL157" i="15"/>
  <c r="AF158" i="15"/>
  <c r="X158" i="15"/>
  <c r="X159" i="15" s="1"/>
  <c r="AF154" i="15"/>
  <c r="AF155" i="15" s="1"/>
  <c r="X154" i="15"/>
  <c r="X155" i="15" s="1"/>
  <c r="AK157" i="15"/>
  <c r="AK159" i="15" s="1"/>
  <c r="AI157" i="15"/>
  <c r="AG157" i="15"/>
  <c r="AE157" i="15"/>
  <c r="AC157" i="15"/>
  <c r="AC159" i="15" s="1"/>
  <c r="AA157" i="15"/>
  <c r="Y157" i="15"/>
  <c r="W157" i="15"/>
  <c r="U157" i="15"/>
  <c r="U159" i="15" s="1"/>
  <c r="S157" i="15"/>
  <c r="S33" i="25"/>
  <c r="AO32" i="18"/>
  <c r="AO32" i="25"/>
  <c r="M190" i="20"/>
  <c r="K223" i="20"/>
  <c r="J188" i="20"/>
  <c r="L223" i="20"/>
  <c r="L190" i="22"/>
  <c r="M223" i="20"/>
  <c r="M176" i="22"/>
  <c r="N179" i="20"/>
  <c r="N185" i="20" s="1"/>
  <c r="J178" i="20"/>
  <c r="N176" i="20"/>
  <c r="S158" i="15"/>
  <c r="J53" i="20"/>
  <c r="J56" i="20" s="1"/>
  <c r="J181" i="20"/>
  <c r="J187" i="20" s="1"/>
  <c r="N55" i="20"/>
  <c r="N177" i="20"/>
  <c r="J189" i="20"/>
  <c r="K185" i="22"/>
  <c r="AN185" i="22" s="1"/>
  <c r="AN179" i="22"/>
  <c r="M179" i="22"/>
  <c r="M185" i="22" s="1"/>
  <c r="K186" i="22"/>
  <c r="AN186" i="22" s="1"/>
  <c r="AN180" i="22"/>
  <c r="J186" i="22"/>
  <c r="AM186" i="22" s="1"/>
  <c r="AO144" i="22"/>
  <c r="I180" i="22"/>
  <c r="AO180" i="22" s="1"/>
  <c r="AM41" i="22"/>
  <c r="J181" i="22"/>
  <c r="AM181" i="22" s="1"/>
  <c r="M55" i="22"/>
  <c r="M177" i="22"/>
  <c r="AM169" i="22"/>
  <c r="J184" i="22"/>
  <c r="AM184" i="22" s="1"/>
  <c r="AO168" i="22"/>
  <c r="I183" i="22"/>
  <c r="AO183" i="22" s="1"/>
  <c r="M186" i="22"/>
  <c r="AO167" i="22"/>
  <c r="I182" i="22"/>
  <c r="AO182" i="22" s="1"/>
  <c r="AO23" i="22"/>
  <c r="I176" i="22"/>
  <c r="AO176" i="22" s="1"/>
  <c r="AO39" i="22"/>
  <c r="I179" i="22"/>
  <c r="AM25" i="22"/>
  <c r="J178" i="22"/>
  <c r="AM178" i="22" s="1"/>
  <c r="J185" i="22"/>
  <c r="AN169" i="22"/>
  <c r="K184" i="22"/>
  <c r="AN184" i="22" s="1"/>
  <c r="AN25" i="22"/>
  <c r="K178" i="22"/>
  <c r="AN178" i="22" s="1"/>
  <c r="AN41" i="22"/>
  <c r="K181" i="22"/>
  <c r="I177" i="22"/>
  <c r="AO177" i="22" s="1"/>
  <c r="J174" i="22"/>
  <c r="J214" i="22" s="1"/>
  <c r="AM214" i="22" s="1"/>
  <c r="K54" i="22"/>
  <c r="AN54" i="22" s="1"/>
  <c r="AN51" i="22"/>
  <c r="K173" i="22"/>
  <c r="AN173" i="22" s="1"/>
  <c r="AN170" i="22"/>
  <c r="N162" i="15"/>
  <c r="I111" i="22"/>
  <c r="AO111" i="22" s="1"/>
  <c r="AO109" i="22"/>
  <c r="N203" i="20"/>
  <c r="K174" i="22"/>
  <c r="I55" i="22"/>
  <c r="AO55" i="22" s="1"/>
  <c r="AO24" i="22"/>
  <c r="J54" i="22"/>
  <c r="AM54" i="22" s="1"/>
  <c r="AM51" i="22"/>
  <c r="J173" i="22"/>
  <c r="AM173" i="22" s="1"/>
  <c r="AM170" i="22"/>
  <c r="L216" i="22"/>
  <c r="N25" i="20"/>
  <c r="M203" i="22"/>
  <c r="M169" i="22"/>
  <c r="M184" i="22" s="1"/>
  <c r="I203" i="22"/>
  <c r="AO203" i="22" s="1"/>
  <c r="I169" i="22"/>
  <c r="M171" i="22"/>
  <c r="M174" i="22" s="1"/>
  <c r="N211" i="20"/>
  <c r="N41" i="20"/>
  <c r="N51" i="20"/>
  <c r="N54" i="20" s="1"/>
  <c r="I211" i="22"/>
  <c r="AO211" i="22" s="1"/>
  <c r="A132" i="15"/>
  <c r="B146" i="22"/>
  <c r="N169" i="20"/>
  <c r="N184" i="20" s="1"/>
  <c r="N170" i="20"/>
  <c r="N173" i="20" s="1"/>
  <c r="N145" i="20"/>
  <c r="M25" i="22"/>
  <c r="M41" i="22"/>
  <c r="M51" i="22"/>
  <c r="M54" i="22" s="1"/>
  <c r="I25" i="22"/>
  <c r="M211" i="22"/>
  <c r="J219" i="20"/>
  <c r="J223" i="20" s="1"/>
  <c r="M170" i="22"/>
  <c r="M173" i="22" s="1"/>
  <c r="M145" i="22"/>
  <c r="I171" i="22"/>
  <c r="N111" i="20"/>
  <c r="K53" i="22"/>
  <c r="AN53" i="22" s="1"/>
  <c r="I145" i="22"/>
  <c r="AO145" i="22" s="1"/>
  <c r="I170" i="22"/>
  <c r="I41" i="22"/>
  <c r="I51" i="22"/>
  <c r="K172" i="22"/>
  <c r="AN172" i="22" s="1"/>
  <c r="J53" i="22"/>
  <c r="AM53" i="22" s="1"/>
  <c r="J172" i="20"/>
  <c r="J175" i="20" s="1"/>
  <c r="J172" i="22"/>
  <c r="AM172" i="22" s="1"/>
  <c r="AJ45" i="15"/>
  <c r="AB45" i="15"/>
  <c r="T45" i="15"/>
  <c r="M111" i="22"/>
  <c r="N171" i="20"/>
  <c r="N174" i="20" s="1"/>
  <c r="S34" i="19"/>
  <c r="R44" i="19"/>
  <c r="I33" i="19" s="1"/>
  <c r="S33" i="19" s="1"/>
  <c r="R43" i="19"/>
  <c r="I32" i="19" s="1"/>
  <c r="S32" i="19" s="1"/>
  <c r="AK155" i="15"/>
  <c r="AJ155" i="15"/>
  <c r="X45" i="15"/>
  <c r="Y45" i="15"/>
  <c r="AG45" i="15"/>
  <c r="AF45" i="15"/>
  <c r="AK45" i="15"/>
  <c r="AC45" i="15"/>
  <c r="U45" i="15"/>
  <c r="C178" i="15"/>
  <c r="AC154" i="15"/>
  <c r="AC155" i="15" s="1"/>
  <c r="N173" i="15"/>
  <c r="N174" i="15"/>
  <c r="N175" i="15"/>
  <c r="AI45" i="15"/>
  <c r="AE45" i="15"/>
  <c r="AA45" i="15"/>
  <c r="W45" i="15"/>
  <c r="S45" i="15"/>
  <c r="N176" i="15"/>
  <c r="D178" i="15"/>
  <c r="N133" i="15"/>
  <c r="AB155" i="15"/>
  <c r="T155" i="15"/>
  <c r="U155" i="15"/>
  <c r="AA154" i="15"/>
  <c r="AA155" i="15" s="1"/>
  <c r="Q171" i="15"/>
  <c r="N168" i="15"/>
  <c r="N164" i="15"/>
  <c r="P171" i="15"/>
  <c r="F171" i="15"/>
  <c r="N167" i="15"/>
  <c r="N163" i="15"/>
  <c r="N170" i="15"/>
  <c r="N166" i="15"/>
  <c r="N169" i="15"/>
  <c r="N165" i="15"/>
  <c r="O171" i="15"/>
  <c r="N152" i="15"/>
  <c r="N148" i="15"/>
  <c r="N144" i="15"/>
  <c r="N140" i="15"/>
  <c r="N136" i="15"/>
  <c r="Q153" i="15"/>
  <c r="N151" i="15"/>
  <c r="N147" i="15"/>
  <c r="N143" i="15"/>
  <c r="N139" i="15"/>
  <c r="N135" i="15"/>
  <c r="P153" i="15"/>
  <c r="F153" i="15"/>
  <c r="N150" i="15"/>
  <c r="N146" i="15"/>
  <c r="N142" i="15"/>
  <c r="N138" i="15"/>
  <c r="N134" i="15"/>
  <c r="F131" i="15"/>
  <c r="P131" i="15"/>
  <c r="N112" i="15"/>
  <c r="N108" i="15"/>
  <c r="N104" i="15"/>
  <c r="N149" i="15"/>
  <c r="N145" i="15"/>
  <c r="N141" i="15"/>
  <c r="N137" i="15"/>
  <c r="O153" i="15"/>
  <c r="AL45" i="15"/>
  <c r="AH45" i="15"/>
  <c r="AD45" i="15"/>
  <c r="Z45" i="15"/>
  <c r="V45" i="15"/>
  <c r="N39" i="15"/>
  <c r="Q131" i="15"/>
  <c r="N127" i="15"/>
  <c r="N123" i="15"/>
  <c r="N119" i="15"/>
  <c r="N115" i="15"/>
  <c r="N111" i="15"/>
  <c r="N107" i="15"/>
  <c r="N103" i="15"/>
  <c r="O131" i="15"/>
  <c r="N101" i="15"/>
  <c r="N130" i="15"/>
  <c r="N126" i="15"/>
  <c r="N122" i="15"/>
  <c r="N118" i="15"/>
  <c r="N114" i="15"/>
  <c r="N110" i="15"/>
  <c r="N106" i="15"/>
  <c r="N102" i="15"/>
  <c r="N78" i="15"/>
  <c r="N66" i="15"/>
  <c r="N62" i="15"/>
  <c r="N58" i="15"/>
  <c r="N54" i="15"/>
  <c r="N50" i="15"/>
  <c r="N129" i="15"/>
  <c r="N125" i="15"/>
  <c r="N121" i="15"/>
  <c r="N117" i="15"/>
  <c r="N113" i="15"/>
  <c r="N109" i="15"/>
  <c r="N105" i="15"/>
  <c r="N49" i="15"/>
  <c r="N128" i="15"/>
  <c r="N124" i="15"/>
  <c r="N120" i="15"/>
  <c r="N116" i="15"/>
  <c r="N85" i="15"/>
  <c r="N77" i="15"/>
  <c r="N69" i="15"/>
  <c r="N65" i="15"/>
  <c r="N61" i="15"/>
  <c r="N57" i="15"/>
  <c r="N53" i="15"/>
  <c r="P99" i="15"/>
  <c r="Q99" i="15"/>
  <c r="N81" i="15"/>
  <c r="N73" i="15"/>
  <c r="F99" i="15"/>
  <c r="N88" i="15"/>
  <c r="N84" i="15"/>
  <c r="N80" i="15"/>
  <c r="N76" i="15"/>
  <c r="N72" i="15"/>
  <c r="N68" i="15"/>
  <c r="N64" i="15"/>
  <c r="N60" i="15"/>
  <c r="N56" i="15"/>
  <c r="N52" i="15"/>
  <c r="O99" i="15"/>
  <c r="N87" i="15"/>
  <c r="N83" i="15"/>
  <c r="N79" i="15"/>
  <c r="N75" i="15"/>
  <c r="N71" i="15"/>
  <c r="N67" i="15"/>
  <c r="N63" i="15"/>
  <c r="N59" i="15"/>
  <c r="N55" i="15"/>
  <c r="N51" i="15"/>
  <c r="N86" i="15"/>
  <c r="N82" i="15"/>
  <c r="N74" i="15"/>
  <c r="N70" i="15"/>
  <c r="P44" i="15"/>
  <c r="P158" i="15" s="1"/>
  <c r="O44" i="15"/>
  <c r="F44" i="15"/>
  <c r="Q44" i="15"/>
  <c r="N42" i="15"/>
  <c r="N43" i="15"/>
  <c r="N41" i="15"/>
  <c r="N40" i="15"/>
  <c r="Q25" i="15"/>
  <c r="P25" i="15"/>
  <c r="O25" i="15"/>
  <c r="S23" i="15"/>
  <c r="T23" i="15"/>
  <c r="T156" i="15" s="1"/>
  <c r="U23" i="15"/>
  <c r="U156" i="15" s="1"/>
  <c r="V23" i="15"/>
  <c r="V156" i="15" s="1"/>
  <c r="W23" i="15"/>
  <c r="W156" i="15" s="1"/>
  <c r="X23" i="15"/>
  <c r="X156" i="15" s="1"/>
  <c r="Y23" i="15"/>
  <c r="Y156" i="15" s="1"/>
  <c r="Z23" i="15"/>
  <c r="Z156" i="15" s="1"/>
  <c r="AA23" i="15"/>
  <c r="AA156" i="15" s="1"/>
  <c r="AB23" i="15"/>
  <c r="AB156" i="15" s="1"/>
  <c r="AC23" i="15"/>
  <c r="AC156" i="15" s="1"/>
  <c r="AD23" i="15"/>
  <c r="AD156" i="15" s="1"/>
  <c r="AE23" i="15"/>
  <c r="AE156" i="15" s="1"/>
  <c r="AF23" i="15"/>
  <c r="AF156" i="15" s="1"/>
  <c r="AG23" i="15"/>
  <c r="AG156" i="15" s="1"/>
  <c r="AH23" i="15"/>
  <c r="AH156" i="15" s="1"/>
  <c r="AI23" i="15"/>
  <c r="AI156" i="15" s="1"/>
  <c r="AJ23" i="15"/>
  <c r="AJ156" i="15" s="1"/>
  <c r="AK23" i="15"/>
  <c r="AK156" i="15" s="1"/>
  <c r="AL23" i="15"/>
  <c r="AL156" i="15" s="1"/>
  <c r="F9" i="15"/>
  <c r="O9" i="15"/>
  <c r="P9" i="15"/>
  <c r="Q9" i="15"/>
  <c r="F10" i="15"/>
  <c r="O10" i="15"/>
  <c r="P10" i="15"/>
  <c r="Q10" i="15"/>
  <c r="F11" i="15"/>
  <c r="O11" i="15"/>
  <c r="P11" i="15"/>
  <c r="Q11" i="15"/>
  <c r="F12" i="15"/>
  <c r="O12" i="15"/>
  <c r="P12" i="15"/>
  <c r="Q12" i="15"/>
  <c r="F13" i="15"/>
  <c r="O13" i="15"/>
  <c r="P13" i="15"/>
  <c r="Q13" i="15"/>
  <c r="F14" i="15"/>
  <c r="O14" i="15"/>
  <c r="P14" i="15"/>
  <c r="Q14" i="15"/>
  <c r="F15" i="15"/>
  <c r="O15" i="15"/>
  <c r="P15" i="15"/>
  <c r="Q15" i="15"/>
  <c r="F16" i="15"/>
  <c r="O16" i="15"/>
  <c r="P16" i="15"/>
  <c r="Q16" i="15"/>
  <c r="F8" i="15"/>
  <c r="P8" i="15"/>
  <c r="Q8" i="15"/>
  <c r="O8" i="15"/>
  <c r="A9" i="15"/>
  <c r="B9" i="15"/>
  <c r="A10" i="15"/>
  <c r="B10" i="15"/>
  <c r="A11" i="15"/>
  <c r="B11" i="15"/>
  <c r="A12" i="15"/>
  <c r="B12" i="15"/>
  <c r="A13" i="15"/>
  <c r="B13" i="15"/>
  <c r="A14" i="15"/>
  <c r="B14" i="15"/>
  <c r="A15" i="15"/>
  <c r="B15" i="15"/>
  <c r="A16" i="15"/>
  <c r="B16" i="15"/>
  <c r="X4" i="15"/>
  <c r="AB4" i="15" s="1"/>
  <c r="AF4" i="15" s="1"/>
  <c r="AJ4" i="15" s="1"/>
  <c r="Y4" i="15"/>
  <c r="AC4" i="15" s="1"/>
  <c r="AG4" i="15" s="1"/>
  <c r="AK4" i="15" s="1"/>
  <c r="Z4" i="15"/>
  <c r="AD4" i="15" s="1"/>
  <c r="AH4" i="15" s="1"/>
  <c r="AL4" i="15" s="1"/>
  <c r="W4" i="15"/>
  <c r="AA4" i="15" s="1"/>
  <c r="AE4" i="15" s="1"/>
  <c r="AI4" i="15" s="1"/>
  <c r="K188" i="27" l="1"/>
  <c r="BL188" i="27" s="1"/>
  <c r="J190" i="27"/>
  <c r="BK190" i="27" s="1"/>
  <c r="K190" i="27"/>
  <c r="BL190" i="27" s="1"/>
  <c r="BM177" i="27"/>
  <c r="M172" i="27"/>
  <c r="M175" i="27" s="1"/>
  <c r="BM51" i="27"/>
  <c r="I54" i="27"/>
  <c r="I173" i="27"/>
  <c r="BM173" i="27" s="1"/>
  <c r="BM41" i="27"/>
  <c r="I53" i="27"/>
  <c r="I181" i="27"/>
  <c r="I174" i="27"/>
  <c r="I178" i="27"/>
  <c r="BM111" i="27"/>
  <c r="I186" i="27"/>
  <c r="BM186" i="27" s="1"/>
  <c r="BM180" i="27"/>
  <c r="M187" i="27"/>
  <c r="M190" i="27" s="1"/>
  <c r="BL56" i="27"/>
  <c r="K216" i="27"/>
  <c r="BL216" i="27" s="1"/>
  <c r="BM176" i="27"/>
  <c r="I185" i="27"/>
  <c r="BM185" i="27" s="1"/>
  <c r="BM179" i="27"/>
  <c r="J216" i="27"/>
  <c r="BK216" i="27" s="1"/>
  <c r="BK56" i="27"/>
  <c r="BM169" i="27"/>
  <c r="I184" i="27"/>
  <c r="BM184" i="27" s="1"/>
  <c r="BM145" i="27"/>
  <c r="I172" i="27"/>
  <c r="BM172" i="27" s="1"/>
  <c r="M216" i="27"/>
  <c r="I38" i="25"/>
  <c r="I49" i="25"/>
  <c r="N189" i="20"/>
  <c r="S159" i="15"/>
  <c r="AE159" i="15"/>
  <c r="AE160" i="15" s="1"/>
  <c r="V159" i="15"/>
  <c r="V160" i="15" s="1"/>
  <c r="AB160" i="15"/>
  <c r="AH159" i="15"/>
  <c r="AH160" i="15" s="1"/>
  <c r="AF159" i="15"/>
  <c r="Z159" i="15"/>
  <c r="Z160" i="15" s="1"/>
  <c r="W159" i="15"/>
  <c r="W160" i="15" s="1"/>
  <c r="AA159" i="15"/>
  <c r="AA160" i="15" s="1"/>
  <c r="AD159" i="15"/>
  <c r="AD160" i="15" s="1"/>
  <c r="S38" i="25"/>
  <c r="AJ160" i="15"/>
  <c r="T160" i="15"/>
  <c r="AL159" i="15"/>
  <c r="AL160" i="15" s="1"/>
  <c r="F226" i="20"/>
  <c r="J190" i="20"/>
  <c r="Y159" i="15"/>
  <c r="Y160" i="15" s="1"/>
  <c r="X160" i="15"/>
  <c r="AG159" i="15"/>
  <c r="AG160" i="15" s="1"/>
  <c r="AF160" i="15"/>
  <c r="AK160" i="15"/>
  <c r="AC160" i="15"/>
  <c r="U160" i="15"/>
  <c r="N221" i="20"/>
  <c r="AI159" i="15"/>
  <c r="AI160" i="15" s="1"/>
  <c r="F158" i="15"/>
  <c r="N188" i="20"/>
  <c r="Q158" i="15"/>
  <c r="O158" i="15"/>
  <c r="K188" i="22"/>
  <c r="AN188" i="22" s="1"/>
  <c r="K189" i="22"/>
  <c r="AN189" i="22" s="1"/>
  <c r="M188" i="22"/>
  <c r="N178" i="20"/>
  <c r="N53" i="20"/>
  <c r="N56" i="20" s="1"/>
  <c r="N181" i="20"/>
  <c r="N187" i="20" s="1"/>
  <c r="S46" i="15"/>
  <c r="S178" i="15" s="1"/>
  <c r="I19" i="17" s="1"/>
  <c r="S156" i="15"/>
  <c r="AA46" i="15"/>
  <c r="AA178" i="15" s="1"/>
  <c r="K19" i="17" s="1"/>
  <c r="V46" i="15"/>
  <c r="V178" i="15" s="1"/>
  <c r="J189" i="22"/>
  <c r="AM189" i="22" s="1"/>
  <c r="M178" i="22"/>
  <c r="K187" i="22"/>
  <c r="AN187" i="22" s="1"/>
  <c r="AN181" i="22"/>
  <c r="I185" i="22"/>
  <c r="AO185" i="22" s="1"/>
  <c r="AO179" i="22"/>
  <c r="J188" i="22"/>
  <c r="AM188" i="22" s="1"/>
  <c r="AM185" i="22"/>
  <c r="AO25" i="22"/>
  <c r="I178" i="22"/>
  <c r="AO178" i="22" s="1"/>
  <c r="J187" i="22"/>
  <c r="M214" i="22"/>
  <c r="M189" i="22"/>
  <c r="I186" i="22"/>
  <c r="AO41" i="22"/>
  <c r="I181" i="22"/>
  <c r="AO181" i="22" s="1"/>
  <c r="M53" i="22"/>
  <c r="M56" i="22" s="1"/>
  <c r="M181" i="22"/>
  <c r="M187" i="22" s="1"/>
  <c r="AO169" i="22"/>
  <c r="I184" i="22"/>
  <c r="AO184" i="22" s="1"/>
  <c r="N172" i="20"/>
  <c r="N175" i="20" s="1"/>
  <c r="K212" i="22"/>
  <c r="AN212" i="22" s="1"/>
  <c r="AM174" i="22"/>
  <c r="Y46" i="15"/>
  <c r="Y178" i="15" s="1"/>
  <c r="K214" i="22"/>
  <c r="AN214" i="22" s="1"/>
  <c r="AN174" i="22"/>
  <c r="I173" i="22"/>
  <c r="AO173" i="22" s="1"/>
  <c r="AO170" i="22"/>
  <c r="AJ46" i="15"/>
  <c r="AJ178" i="15" s="1"/>
  <c r="I54" i="22"/>
  <c r="AO54" i="22" s="1"/>
  <c r="AO51" i="22"/>
  <c r="I174" i="22"/>
  <c r="AO171" i="22"/>
  <c r="W46" i="15"/>
  <c r="W178" i="15" s="1"/>
  <c r="J19" i="17" s="1"/>
  <c r="J212" i="22"/>
  <c r="AM212" i="22" s="1"/>
  <c r="T46" i="15"/>
  <c r="T178" i="15" s="1"/>
  <c r="AG46" i="15"/>
  <c r="AG178" i="15" s="1"/>
  <c r="AB46" i="15"/>
  <c r="AB178" i="15" s="1"/>
  <c r="X46" i="15"/>
  <c r="X178" i="15" s="1"/>
  <c r="AH46" i="15"/>
  <c r="AH178" i="15" s="1"/>
  <c r="AF46" i="15"/>
  <c r="AF178" i="15" s="1"/>
  <c r="AL46" i="15"/>
  <c r="AL178" i="15" s="1"/>
  <c r="M172" i="22"/>
  <c r="M175" i="22" s="1"/>
  <c r="K175" i="22"/>
  <c r="AN175" i="22" s="1"/>
  <c r="M212" i="22"/>
  <c r="J56" i="22"/>
  <c r="AM56" i="22" s="1"/>
  <c r="J175" i="22"/>
  <c r="AM175" i="22" s="1"/>
  <c r="I172" i="22"/>
  <c r="AO172" i="22" s="1"/>
  <c r="K56" i="22"/>
  <c r="AN56" i="22" s="1"/>
  <c r="I53" i="22"/>
  <c r="AO53" i="22" s="1"/>
  <c r="N219" i="20"/>
  <c r="I36" i="19"/>
  <c r="S36" i="19"/>
  <c r="AK46" i="15"/>
  <c r="AK178" i="15" s="1"/>
  <c r="AI46" i="15"/>
  <c r="AI178" i="15" s="1"/>
  <c r="M19" i="17" s="1"/>
  <c r="U46" i="15"/>
  <c r="U178" i="15" s="1"/>
  <c r="AC46" i="15"/>
  <c r="AC178" i="15" s="1"/>
  <c r="AE46" i="15"/>
  <c r="AE178" i="15" s="1"/>
  <c r="L19" i="17" s="1"/>
  <c r="AD46" i="15"/>
  <c r="AD178" i="15" s="1"/>
  <c r="O154" i="15"/>
  <c r="O155" i="15" s="1"/>
  <c r="N171" i="15"/>
  <c r="Q154" i="15"/>
  <c r="Q155" i="15" s="1"/>
  <c r="F154" i="15"/>
  <c r="F155" i="15" s="1"/>
  <c r="P154" i="15"/>
  <c r="P155" i="15" s="1"/>
  <c r="N153" i="15"/>
  <c r="Z46" i="15"/>
  <c r="Z178" i="15" s="1"/>
  <c r="N131" i="15"/>
  <c r="N25" i="15"/>
  <c r="N99" i="15"/>
  <c r="N44" i="15"/>
  <c r="F37" i="15"/>
  <c r="Q37" i="15"/>
  <c r="P37" i="15"/>
  <c r="O37" i="15"/>
  <c r="N8" i="15"/>
  <c r="N12" i="15"/>
  <c r="Q23" i="15"/>
  <c r="Q156" i="15" s="1"/>
  <c r="P23" i="15"/>
  <c r="P156" i="15" s="1"/>
  <c r="F23" i="15"/>
  <c r="F156" i="15" s="1"/>
  <c r="N15" i="15"/>
  <c r="N13" i="15"/>
  <c r="N14" i="15"/>
  <c r="N11" i="15"/>
  <c r="N10" i="15"/>
  <c r="N16" i="15"/>
  <c r="N9" i="15"/>
  <c r="O23" i="15"/>
  <c r="O156" i="15" s="1"/>
  <c r="Q34" i="13"/>
  <c r="Q35" i="13"/>
  <c r="Q33" i="13"/>
  <c r="K34" i="13"/>
  <c r="K35" i="13"/>
  <c r="F34" i="13"/>
  <c r="F35" i="13"/>
  <c r="C34" i="13"/>
  <c r="C35" i="13"/>
  <c r="AZ3" i="3"/>
  <c r="BE3" i="3" s="1"/>
  <c r="I188" i="27" l="1"/>
  <c r="BM188" i="27" s="1"/>
  <c r="I56" i="27"/>
  <c r="BM53" i="27"/>
  <c r="BM178" i="27"/>
  <c r="BM174" i="27"/>
  <c r="I214" i="27"/>
  <c r="BM214" i="27" s="1"/>
  <c r="I189" i="27"/>
  <c r="BM189" i="27" s="1"/>
  <c r="I175" i="27"/>
  <c r="BM175" i="27" s="1"/>
  <c r="I187" i="27"/>
  <c r="BM187" i="27" s="1"/>
  <c r="BM181" i="27"/>
  <c r="I212" i="27"/>
  <c r="BM212" i="27" s="1"/>
  <c r="BM54" i="27"/>
  <c r="S160" i="15"/>
  <c r="N223" i="20"/>
  <c r="N190" i="20"/>
  <c r="K190" i="22"/>
  <c r="AN190" i="22" s="1"/>
  <c r="M190" i="22"/>
  <c r="I188" i="22"/>
  <c r="AO188" i="22" s="1"/>
  <c r="I189" i="22"/>
  <c r="AO189" i="22" s="1"/>
  <c r="AO186" i="22"/>
  <c r="J190" i="22"/>
  <c r="AM190" i="22" s="1"/>
  <c r="AM187" i="22"/>
  <c r="I187" i="22"/>
  <c r="AO187" i="22" s="1"/>
  <c r="F45" i="15"/>
  <c r="F157" i="15"/>
  <c r="F159" i="15" s="1"/>
  <c r="D180" i="15" s="1"/>
  <c r="O45" i="15"/>
  <c r="O46" i="15" s="1"/>
  <c r="O157" i="15"/>
  <c r="O159" i="15" s="1"/>
  <c r="O160" i="15" s="1"/>
  <c r="N158" i="15"/>
  <c r="P45" i="15"/>
  <c r="P46" i="15" s="1"/>
  <c r="P157" i="15"/>
  <c r="P159" i="15" s="1"/>
  <c r="P160" i="15" s="1"/>
  <c r="Q45" i="15"/>
  <c r="Q46" i="15" s="1"/>
  <c r="Q157" i="15"/>
  <c r="Q159" i="15" s="1"/>
  <c r="Q160" i="15" s="1"/>
  <c r="I212" i="22"/>
  <c r="AO212" i="22" s="1"/>
  <c r="I214" i="22"/>
  <c r="AO214" i="22" s="1"/>
  <c r="AO174" i="22"/>
  <c r="AJ179" i="15"/>
  <c r="K216" i="22"/>
  <c r="AN216" i="22" s="1"/>
  <c r="M216" i="22"/>
  <c r="I56" i="22"/>
  <c r="AO56" i="22" s="1"/>
  <c r="I175" i="22"/>
  <c r="AO175" i="22" s="1"/>
  <c r="J216" i="22"/>
  <c r="AM216" i="22" s="1"/>
  <c r="AF179" i="15"/>
  <c r="X179" i="15"/>
  <c r="AB179" i="15"/>
  <c r="T179" i="15"/>
  <c r="S35" i="13"/>
  <c r="Q38" i="13"/>
  <c r="S34" i="13"/>
  <c r="N154" i="15"/>
  <c r="N155" i="15" s="1"/>
  <c r="N37" i="15"/>
  <c r="N23" i="15"/>
  <c r="N156" i="15" s="1"/>
  <c r="AF3" i="3"/>
  <c r="AK3" i="3" s="1"/>
  <c r="V3" i="3"/>
  <c r="AA3" i="3" s="1"/>
  <c r="L3" i="3"/>
  <c r="I190" i="27" l="1"/>
  <c r="BM190" i="27" s="1"/>
  <c r="BM56" i="27"/>
  <c r="I216" i="27"/>
  <c r="BM216" i="27" s="1"/>
  <c r="F160" i="15"/>
  <c r="Q3" i="3"/>
  <c r="I190" i="22"/>
  <c r="AO190" i="22" s="1"/>
  <c r="N45" i="15"/>
  <c r="N157" i="15"/>
  <c r="N159" i="15" s="1"/>
  <c r="N160" i="15" s="1"/>
  <c r="F46" i="15"/>
  <c r="I216" i="22"/>
  <c r="AO216" i="22" s="1"/>
  <c r="N46" i="15"/>
  <c r="BQ8" i="3"/>
  <c r="DU8" i="3"/>
  <c r="BE182" i="3" l="1"/>
  <c r="AZ182" i="3"/>
  <c r="AU182" i="3"/>
  <c r="AP182" i="3"/>
  <c r="AK182" i="3"/>
  <c r="AF182" i="3"/>
  <c r="AA182" i="3"/>
  <c r="V182" i="3"/>
  <c r="Q182" i="3"/>
  <c r="L182" i="3"/>
  <c r="BE177" i="3"/>
  <c r="AZ177" i="3"/>
  <c r="EQ177" i="3" s="1"/>
  <c r="AU177" i="3"/>
  <c r="AP177" i="3"/>
  <c r="AK177" i="3"/>
  <c r="AF177" i="3"/>
  <c r="AA177" i="3"/>
  <c r="V177" i="3"/>
  <c r="Q177" i="3"/>
  <c r="L177" i="3"/>
  <c r="EI177" i="3" s="1"/>
  <c r="BE171" i="3"/>
  <c r="ER171" i="3" s="1"/>
  <c r="AZ171" i="3"/>
  <c r="AU171" i="3"/>
  <c r="AP171" i="3"/>
  <c r="AK171" i="3"/>
  <c r="AF171" i="3"/>
  <c r="AA171" i="3"/>
  <c r="V171" i="3"/>
  <c r="EK171" i="3" s="1"/>
  <c r="Q171" i="3"/>
  <c r="L171" i="3"/>
  <c r="BE153" i="3"/>
  <c r="AZ153" i="3"/>
  <c r="AU153" i="3"/>
  <c r="AP153" i="3"/>
  <c r="AK153" i="3"/>
  <c r="AF153" i="3"/>
  <c r="AA153" i="3"/>
  <c r="EL153" i="3" s="1"/>
  <c r="V153" i="3"/>
  <c r="Q153" i="3"/>
  <c r="L153" i="3"/>
  <c r="BE131" i="3"/>
  <c r="AZ131" i="3"/>
  <c r="AU131" i="3"/>
  <c r="AP131" i="3"/>
  <c r="AK131" i="3"/>
  <c r="AF131" i="3"/>
  <c r="AA131" i="3"/>
  <c r="V131" i="3"/>
  <c r="Q131" i="3"/>
  <c r="L131" i="3"/>
  <c r="BE99" i="3"/>
  <c r="AZ99" i="3"/>
  <c r="AU99" i="3"/>
  <c r="AP99" i="3"/>
  <c r="AK99" i="3"/>
  <c r="AF99" i="3"/>
  <c r="AA99" i="3"/>
  <c r="V99" i="3"/>
  <c r="Q99" i="3"/>
  <c r="L99" i="3"/>
  <c r="BE44" i="3"/>
  <c r="AZ44" i="3"/>
  <c r="AU44" i="3"/>
  <c r="AP44" i="3"/>
  <c r="AK44" i="3"/>
  <c r="AF44" i="3"/>
  <c r="AA44" i="3"/>
  <c r="V44" i="3"/>
  <c r="Q44" i="3"/>
  <c r="EJ44" i="3" s="1"/>
  <c r="L44" i="3"/>
  <c r="BE37" i="3"/>
  <c r="AZ37" i="3"/>
  <c r="AU37" i="3"/>
  <c r="AP37" i="3"/>
  <c r="AK37" i="3"/>
  <c r="AF37" i="3"/>
  <c r="AA37" i="3"/>
  <c r="V37" i="3"/>
  <c r="Q37" i="3"/>
  <c r="L37" i="3"/>
  <c r="BE23" i="3"/>
  <c r="ER23" i="3" s="1"/>
  <c r="AZ23" i="3"/>
  <c r="AU23" i="3"/>
  <c r="AP23" i="3"/>
  <c r="AK23" i="3"/>
  <c r="AF23" i="3"/>
  <c r="AA23" i="3"/>
  <c r="V23" i="3"/>
  <c r="Q23" i="3"/>
  <c r="L23" i="3"/>
  <c r="EI9" i="3"/>
  <c r="EJ9" i="3"/>
  <c r="EK9" i="3"/>
  <c r="EL9" i="3"/>
  <c r="EM9" i="3"/>
  <c r="EN9" i="3"/>
  <c r="EO9" i="3"/>
  <c r="EP9" i="3"/>
  <c r="EQ9" i="3"/>
  <c r="ER9" i="3"/>
  <c r="EI10" i="3"/>
  <c r="EJ10" i="3"/>
  <c r="EK10" i="3"/>
  <c r="EL10" i="3"/>
  <c r="EM10" i="3"/>
  <c r="EN10" i="3"/>
  <c r="EO10" i="3"/>
  <c r="EP10" i="3"/>
  <c r="EQ10" i="3"/>
  <c r="ER10" i="3"/>
  <c r="EI11" i="3"/>
  <c r="EJ11" i="3"/>
  <c r="EK11" i="3"/>
  <c r="EL11" i="3"/>
  <c r="EM11" i="3"/>
  <c r="EN11" i="3"/>
  <c r="EO11" i="3"/>
  <c r="EP11" i="3"/>
  <c r="EQ11" i="3"/>
  <c r="ER11" i="3"/>
  <c r="EI12" i="3"/>
  <c r="EJ12" i="3"/>
  <c r="EK12" i="3"/>
  <c r="EL12" i="3"/>
  <c r="EM12" i="3"/>
  <c r="EN12" i="3"/>
  <c r="EO12" i="3"/>
  <c r="EP12" i="3"/>
  <c r="EQ12" i="3"/>
  <c r="ER12" i="3"/>
  <c r="EI13" i="3"/>
  <c r="EJ13" i="3"/>
  <c r="EK13" i="3"/>
  <c r="EL13" i="3"/>
  <c r="EM13" i="3"/>
  <c r="EN13" i="3"/>
  <c r="EO13" i="3"/>
  <c r="EP13" i="3"/>
  <c r="EQ13" i="3"/>
  <c r="ER13" i="3"/>
  <c r="EI14" i="3"/>
  <c r="EJ14" i="3"/>
  <c r="EK14" i="3"/>
  <c r="EL14" i="3"/>
  <c r="EM14" i="3"/>
  <c r="EN14" i="3"/>
  <c r="EO14" i="3"/>
  <c r="EP14" i="3"/>
  <c r="EQ14" i="3"/>
  <c r="ER14" i="3"/>
  <c r="EI15" i="3"/>
  <c r="EJ15" i="3"/>
  <c r="EK15" i="3"/>
  <c r="EL15" i="3"/>
  <c r="EM15" i="3"/>
  <c r="EN15" i="3"/>
  <c r="EO15" i="3"/>
  <c r="EP15" i="3"/>
  <c r="EQ15" i="3"/>
  <c r="ER15" i="3"/>
  <c r="EJ23" i="3"/>
  <c r="EI24" i="3"/>
  <c r="EJ24" i="3"/>
  <c r="EK24" i="3"/>
  <c r="EL24" i="3"/>
  <c r="EM24" i="3"/>
  <c r="EN24" i="3"/>
  <c r="EO24" i="3"/>
  <c r="EP24" i="3"/>
  <c r="EQ24" i="3"/>
  <c r="ER24" i="3"/>
  <c r="EI25" i="3"/>
  <c r="EJ25" i="3"/>
  <c r="EK25" i="3"/>
  <c r="EL25" i="3"/>
  <c r="EM25" i="3"/>
  <c r="EN25" i="3"/>
  <c r="EO25" i="3"/>
  <c r="EP25" i="3"/>
  <c r="EQ25" i="3"/>
  <c r="ER25" i="3"/>
  <c r="EP37" i="3"/>
  <c r="EI38" i="3"/>
  <c r="EJ38" i="3"/>
  <c r="EK38" i="3"/>
  <c r="EL38" i="3"/>
  <c r="EM38" i="3"/>
  <c r="EN38" i="3"/>
  <c r="EO38" i="3"/>
  <c r="EP38" i="3"/>
  <c r="EQ38" i="3"/>
  <c r="ER38" i="3"/>
  <c r="EI39" i="3"/>
  <c r="EJ39" i="3"/>
  <c r="EK39" i="3"/>
  <c r="EL39" i="3"/>
  <c r="EM39" i="3"/>
  <c r="EN39" i="3"/>
  <c r="EO39" i="3"/>
  <c r="EP39" i="3"/>
  <c r="EQ39" i="3"/>
  <c r="ER39" i="3"/>
  <c r="EI40" i="3"/>
  <c r="EJ40" i="3"/>
  <c r="EK40" i="3"/>
  <c r="EL40" i="3"/>
  <c r="EM40" i="3"/>
  <c r="EN40" i="3"/>
  <c r="EO40" i="3"/>
  <c r="EP40" i="3"/>
  <c r="EQ40" i="3"/>
  <c r="ER40" i="3"/>
  <c r="EI41" i="3"/>
  <c r="EJ41" i="3"/>
  <c r="EK41" i="3"/>
  <c r="EL41" i="3"/>
  <c r="EM41" i="3"/>
  <c r="EN41" i="3"/>
  <c r="EO41" i="3"/>
  <c r="EP41" i="3"/>
  <c r="EQ41" i="3"/>
  <c r="ER41" i="3"/>
  <c r="EI42" i="3"/>
  <c r="EJ42" i="3"/>
  <c r="EK42" i="3"/>
  <c r="EL42" i="3"/>
  <c r="EM42" i="3"/>
  <c r="EN42" i="3"/>
  <c r="EO42" i="3"/>
  <c r="EP42" i="3"/>
  <c r="EQ42" i="3"/>
  <c r="ER42" i="3"/>
  <c r="EI43" i="3"/>
  <c r="EJ43" i="3"/>
  <c r="EK43" i="3"/>
  <c r="EL43" i="3"/>
  <c r="EM43" i="3"/>
  <c r="EN43" i="3"/>
  <c r="EO43" i="3"/>
  <c r="EP43" i="3"/>
  <c r="EQ43" i="3"/>
  <c r="ER43" i="3"/>
  <c r="EN44" i="3"/>
  <c r="ER44" i="3"/>
  <c r="EI47" i="3"/>
  <c r="EJ47" i="3"/>
  <c r="EK47" i="3"/>
  <c r="EL47" i="3"/>
  <c r="EM47" i="3"/>
  <c r="EN47" i="3"/>
  <c r="EO47" i="3"/>
  <c r="EP47" i="3"/>
  <c r="EQ47" i="3"/>
  <c r="ER47" i="3"/>
  <c r="EI48" i="3"/>
  <c r="EJ48" i="3"/>
  <c r="EK48" i="3"/>
  <c r="EL48" i="3"/>
  <c r="EM48" i="3"/>
  <c r="EN48" i="3"/>
  <c r="EO48" i="3"/>
  <c r="EP48" i="3"/>
  <c r="EQ48" i="3"/>
  <c r="ER48" i="3"/>
  <c r="EI49" i="3"/>
  <c r="EJ49" i="3"/>
  <c r="EK49" i="3"/>
  <c r="EL49" i="3"/>
  <c r="EM49" i="3"/>
  <c r="EN49" i="3"/>
  <c r="EO49" i="3"/>
  <c r="EP49" i="3"/>
  <c r="EQ49" i="3"/>
  <c r="ER49" i="3"/>
  <c r="EI50" i="3"/>
  <c r="EJ50" i="3"/>
  <c r="EK50" i="3"/>
  <c r="EL50" i="3"/>
  <c r="EM50" i="3"/>
  <c r="EN50" i="3"/>
  <c r="EO50" i="3"/>
  <c r="EP50" i="3"/>
  <c r="EQ50" i="3"/>
  <c r="ER50" i="3"/>
  <c r="EI51" i="3"/>
  <c r="EJ51" i="3"/>
  <c r="EK51" i="3"/>
  <c r="EL51" i="3"/>
  <c r="EM51" i="3"/>
  <c r="EN51" i="3"/>
  <c r="EO51" i="3"/>
  <c r="EP51" i="3"/>
  <c r="EQ51" i="3"/>
  <c r="ER51" i="3"/>
  <c r="EI52" i="3"/>
  <c r="EJ52" i="3"/>
  <c r="EK52" i="3"/>
  <c r="EL52" i="3"/>
  <c r="EM52" i="3"/>
  <c r="EN52" i="3"/>
  <c r="EO52" i="3"/>
  <c r="EP52" i="3"/>
  <c r="EQ52" i="3"/>
  <c r="ER52" i="3"/>
  <c r="EI53" i="3"/>
  <c r="EJ53" i="3"/>
  <c r="EK53" i="3"/>
  <c r="EL53" i="3"/>
  <c r="EM53" i="3"/>
  <c r="EN53" i="3"/>
  <c r="EO53" i="3"/>
  <c r="EP53" i="3"/>
  <c r="EQ53" i="3"/>
  <c r="ER53" i="3"/>
  <c r="EI54" i="3"/>
  <c r="EJ54" i="3"/>
  <c r="EK54" i="3"/>
  <c r="EL54" i="3"/>
  <c r="EM54" i="3"/>
  <c r="EN54" i="3"/>
  <c r="EO54" i="3"/>
  <c r="EP54" i="3"/>
  <c r="EQ54" i="3"/>
  <c r="ER54" i="3"/>
  <c r="EI55" i="3"/>
  <c r="EJ55" i="3"/>
  <c r="EK55" i="3"/>
  <c r="EL55" i="3"/>
  <c r="EM55" i="3"/>
  <c r="EN55" i="3"/>
  <c r="EO55" i="3"/>
  <c r="EP55" i="3"/>
  <c r="EQ55" i="3"/>
  <c r="ER55" i="3"/>
  <c r="EI56" i="3"/>
  <c r="EJ56" i="3"/>
  <c r="EK56" i="3"/>
  <c r="EL56" i="3"/>
  <c r="EM56" i="3"/>
  <c r="EN56" i="3"/>
  <c r="EO56" i="3"/>
  <c r="EP56" i="3"/>
  <c r="EQ56" i="3"/>
  <c r="ER56" i="3"/>
  <c r="EI57" i="3"/>
  <c r="EJ57" i="3"/>
  <c r="EK57" i="3"/>
  <c r="EL57" i="3"/>
  <c r="EM57" i="3"/>
  <c r="EN57" i="3"/>
  <c r="EO57" i="3"/>
  <c r="EP57" i="3"/>
  <c r="EQ57" i="3"/>
  <c r="ER57" i="3"/>
  <c r="EI58" i="3"/>
  <c r="EJ58" i="3"/>
  <c r="EK58" i="3"/>
  <c r="EL58" i="3"/>
  <c r="EM58" i="3"/>
  <c r="EN58" i="3"/>
  <c r="EO58" i="3"/>
  <c r="EP58" i="3"/>
  <c r="EQ58" i="3"/>
  <c r="ER58" i="3"/>
  <c r="EI59" i="3"/>
  <c r="EJ59" i="3"/>
  <c r="EK59" i="3"/>
  <c r="EL59" i="3"/>
  <c r="EM59" i="3"/>
  <c r="EN59" i="3"/>
  <c r="EO59" i="3"/>
  <c r="EP59" i="3"/>
  <c r="EQ59" i="3"/>
  <c r="ER59" i="3"/>
  <c r="EI60" i="3"/>
  <c r="EJ60" i="3"/>
  <c r="EK60" i="3"/>
  <c r="EL60" i="3"/>
  <c r="EM60" i="3"/>
  <c r="EN60" i="3"/>
  <c r="EO60" i="3"/>
  <c r="EP60" i="3"/>
  <c r="EQ60" i="3"/>
  <c r="ER60" i="3"/>
  <c r="EI61" i="3"/>
  <c r="EJ61" i="3"/>
  <c r="EK61" i="3"/>
  <c r="EL61" i="3"/>
  <c r="EM61" i="3"/>
  <c r="EN61" i="3"/>
  <c r="EO61" i="3"/>
  <c r="EP61" i="3"/>
  <c r="EQ61" i="3"/>
  <c r="ER61" i="3"/>
  <c r="EI62" i="3"/>
  <c r="EJ62" i="3"/>
  <c r="EK62" i="3"/>
  <c r="EL62" i="3"/>
  <c r="EM62" i="3"/>
  <c r="EN62" i="3"/>
  <c r="EO62" i="3"/>
  <c r="EP62" i="3"/>
  <c r="EQ62" i="3"/>
  <c r="ER62" i="3"/>
  <c r="EI63" i="3"/>
  <c r="EJ63" i="3"/>
  <c r="EK63" i="3"/>
  <c r="EL63" i="3"/>
  <c r="EM63" i="3"/>
  <c r="EN63" i="3"/>
  <c r="EO63" i="3"/>
  <c r="EP63" i="3"/>
  <c r="EQ63" i="3"/>
  <c r="ER63" i="3"/>
  <c r="EI64" i="3"/>
  <c r="EJ64" i="3"/>
  <c r="EK64" i="3"/>
  <c r="EL64" i="3"/>
  <c r="EM64" i="3"/>
  <c r="EN64" i="3"/>
  <c r="EO64" i="3"/>
  <c r="EP64" i="3"/>
  <c r="EQ64" i="3"/>
  <c r="ER64" i="3"/>
  <c r="EI65" i="3"/>
  <c r="EJ65" i="3"/>
  <c r="EK65" i="3"/>
  <c r="EL65" i="3"/>
  <c r="EM65" i="3"/>
  <c r="EN65" i="3"/>
  <c r="EO65" i="3"/>
  <c r="EP65" i="3"/>
  <c r="EQ65" i="3"/>
  <c r="ER65" i="3"/>
  <c r="EI66" i="3"/>
  <c r="EJ66" i="3"/>
  <c r="EK66" i="3"/>
  <c r="EL66" i="3"/>
  <c r="EM66" i="3"/>
  <c r="EN66" i="3"/>
  <c r="EO66" i="3"/>
  <c r="EP66" i="3"/>
  <c r="EQ66" i="3"/>
  <c r="ER66" i="3"/>
  <c r="EI67" i="3"/>
  <c r="EJ67" i="3"/>
  <c r="EK67" i="3"/>
  <c r="EL67" i="3"/>
  <c r="EM67" i="3"/>
  <c r="EN67" i="3"/>
  <c r="EO67" i="3"/>
  <c r="EP67" i="3"/>
  <c r="EQ67" i="3"/>
  <c r="ER67" i="3"/>
  <c r="EI68" i="3"/>
  <c r="EJ68" i="3"/>
  <c r="EK68" i="3"/>
  <c r="EL68" i="3"/>
  <c r="EM68" i="3"/>
  <c r="EN68" i="3"/>
  <c r="EO68" i="3"/>
  <c r="EP68" i="3"/>
  <c r="EQ68" i="3"/>
  <c r="ER68" i="3"/>
  <c r="EI69" i="3"/>
  <c r="EJ69" i="3"/>
  <c r="EK69" i="3"/>
  <c r="EL69" i="3"/>
  <c r="EM69" i="3"/>
  <c r="EN69" i="3"/>
  <c r="EO69" i="3"/>
  <c r="EP69" i="3"/>
  <c r="EQ69" i="3"/>
  <c r="ER69" i="3"/>
  <c r="EI70" i="3"/>
  <c r="EJ70" i="3"/>
  <c r="EK70" i="3"/>
  <c r="EL70" i="3"/>
  <c r="EM70" i="3"/>
  <c r="EN70" i="3"/>
  <c r="EO70" i="3"/>
  <c r="EP70" i="3"/>
  <c r="EQ70" i="3"/>
  <c r="ER70" i="3"/>
  <c r="EI71" i="3"/>
  <c r="EJ71" i="3"/>
  <c r="EK71" i="3"/>
  <c r="EL71" i="3"/>
  <c r="EM71" i="3"/>
  <c r="EN71" i="3"/>
  <c r="EO71" i="3"/>
  <c r="EP71" i="3"/>
  <c r="EQ71" i="3"/>
  <c r="ER71" i="3"/>
  <c r="EI72" i="3"/>
  <c r="EJ72" i="3"/>
  <c r="EK72" i="3"/>
  <c r="EL72" i="3"/>
  <c r="EM72" i="3"/>
  <c r="EN72" i="3"/>
  <c r="EO72" i="3"/>
  <c r="EP72" i="3"/>
  <c r="EQ72" i="3"/>
  <c r="ER72" i="3"/>
  <c r="EI73" i="3"/>
  <c r="EJ73" i="3"/>
  <c r="EK73" i="3"/>
  <c r="EL73" i="3"/>
  <c r="EM73" i="3"/>
  <c r="EN73" i="3"/>
  <c r="EO73" i="3"/>
  <c r="EP73" i="3"/>
  <c r="EQ73" i="3"/>
  <c r="ER73" i="3"/>
  <c r="EI74" i="3"/>
  <c r="EJ74" i="3"/>
  <c r="EK74" i="3"/>
  <c r="EL74" i="3"/>
  <c r="EM74" i="3"/>
  <c r="EN74" i="3"/>
  <c r="EO74" i="3"/>
  <c r="EP74" i="3"/>
  <c r="EQ74" i="3"/>
  <c r="ER74" i="3"/>
  <c r="EI75" i="3"/>
  <c r="EJ75" i="3"/>
  <c r="EK75" i="3"/>
  <c r="EL75" i="3"/>
  <c r="EM75" i="3"/>
  <c r="EN75" i="3"/>
  <c r="EO75" i="3"/>
  <c r="EP75" i="3"/>
  <c r="EQ75" i="3"/>
  <c r="ER75" i="3"/>
  <c r="EI76" i="3"/>
  <c r="EJ76" i="3"/>
  <c r="EK76" i="3"/>
  <c r="EL76" i="3"/>
  <c r="EM76" i="3"/>
  <c r="EN76" i="3"/>
  <c r="EO76" i="3"/>
  <c r="EP76" i="3"/>
  <c r="EQ76" i="3"/>
  <c r="ER76" i="3"/>
  <c r="EI77" i="3"/>
  <c r="EJ77" i="3"/>
  <c r="EK77" i="3"/>
  <c r="EL77" i="3"/>
  <c r="EM77" i="3"/>
  <c r="EN77" i="3"/>
  <c r="EO77" i="3"/>
  <c r="EP77" i="3"/>
  <c r="EQ77" i="3"/>
  <c r="ER77" i="3"/>
  <c r="EI78" i="3"/>
  <c r="EJ78" i="3"/>
  <c r="EK78" i="3"/>
  <c r="EL78" i="3"/>
  <c r="EM78" i="3"/>
  <c r="EN78" i="3"/>
  <c r="EO78" i="3"/>
  <c r="EP78" i="3"/>
  <c r="EQ78" i="3"/>
  <c r="ER78" i="3"/>
  <c r="EI79" i="3"/>
  <c r="EJ79" i="3"/>
  <c r="EK79" i="3"/>
  <c r="EL79" i="3"/>
  <c r="EM79" i="3"/>
  <c r="EN79" i="3"/>
  <c r="EO79" i="3"/>
  <c r="EP79" i="3"/>
  <c r="EQ79" i="3"/>
  <c r="ER79" i="3"/>
  <c r="EI80" i="3"/>
  <c r="EJ80" i="3"/>
  <c r="EK80" i="3"/>
  <c r="EL80" i="3"/>
  <c r="EM80" i="3"/>
  <c r="EN80" i="3"/>
  <c r="EO80" i="3"/>
  <c r="EP80" i="3"/>
  <c r="EQ80" i="3"/>
  <c r="ER80" i="3"/>
  <c r="EI81" i="3"/>
  <c r="EJ81" i="3"/>
  <c r="EK81" i="3"/>
  <c r="EL81" i="3"/>
  <c r="EM81" i="3"/>
  <c r="EN81" i="3"/>
  <c r="EO81" i="3"/>
  <c r="EP81" i="3"/>
  <c r="EQ81" i="3"/>
  <c r="ER81" i="3"/>
  <c r="EI82" i="3"/>
  <c r="EJ82" i="3"/>
  <c r="EK82" i="3"/>
  <c r="EL82" i="3"/>
  <c r="EM82" i="3"/>
  <c r="EN82" i="3"/>
  <c r="EO82" i="3"/>
  <c r="EP82" i="3"/>
  <c r="EQ82" i="3"/>
  <c r="ER82" i="3"/>
  <c r="EI83" i="3"/>
  <c r="EJ83" i="3"/>
  <c r="EK83" i="3"/>
  <c r="EL83" i="3"/>
  <c r="EM83" i="3"/>
  <c r="EN83" i="3"/>
  <c r="EO83" i="3"/>
  <c r="EP83" i="3"/>
  <c r="EQ83" i="3"/>
  <c r="ER83" i="3"/>
  <c r="EI84" i="3"/>
  <c r="EJ84" i="3"/>
  <c r="EK84" i="3"/>
  <c r="EL84" i="3"/>
  <c r="EM84" i="3"/>
  <c r="EN84" i="3"/>
  <c r="EO84" i="3"/>
  <c r="EP84" i="3"/>
  <c r="EQ84" i="3"/>
  <c r="ER84" i="3"/>
  <c r="EI85" i="3"/>
  <c r="EJ85" i="3"/>
  <c r="EK85" i="3"/>
  <c r="EL85" i="3"/>
  <c r="EM85" i="3"/>
  <c r="EN85" i="3"/>
  <c r="EO85" i="3"/>
  <c r="EP85" i="3"/>
  <c r="EQ85" i="3"/>
  <c r="ER85" i="3"/>
  <c r="EI86" i="3"/>
  <c r="EJ86" i="3"/>
  <c r="EK86" i="3"/>
  <c r="EL86" i="3"/>
  <c r="EM86" i="3"/>
  <c r="EN86" i="3"/>
  <c r="EO86" i="3"/>
  <c r="EP86" i="3"/>
  <c r="EQ86" i="3"/>
  <c r="ER86" i="3"/>
  <c r="EI87" i="3"/>
  <c r="EJ87" i="3"/>
  <c r="EK87" i="3"/>
  <c r="EL87" i="3"/>
  <c r="EM87" i="3"/>
  <c r="EN87" i="3"/>
  <c r="EO87" i="3"/>
  <c r="EP87" i="3"/>
  <c r="EQ87" i="3"/>
  <c r="ER87" i="3"/>
  <c r="EI100" i="3"/>
  <c r="EJ100" i="3"/>
  <c r="EK100" i="3"/>
  <c r="EL100" i="3"/>
  <c r="EM100" i="3"/>
  <c r="EN100" i="3"/>
  <c r="EO100" i="3"/>
  <c r="EP100" i="3"/>
  <c r="EQ100" i="3"/>
  <c r="ER100" i="3"/>
  <c r="EI101" i="3"/>
  <c r="EJ101" i="3"/>
  <c r="EK101" i="3"/>
  <c r="EL101" i="3"/>
  <c r="EM101" i="3"/>
  <c r="EN101" i="3"/>
  <c r="EO101" i="3"/>
  <c r="EP101" i="3"/>
  <c r="EQ101" i="3"/>
  <c r="ER101" i="3"/>
  <c r="EI102" i="3"/>
  <c r="EJ102" i="3"/>
  <c r="EK102" i="3"/>
  <c r="EL102" i="3"/>
  <c r="EM102" i="3"/>
  <c r="EN102" i="3"/>
  <c r="EO102" i="3"/>
  <c r="EP102" i="3"/>
  <c r="EQ102" i="3"/>
  <c r="ER102" i="3"/>
  <c r="EI103" i="3"/>
  <c r="EJ103" i="3"/>
  <c r="EK103" i="3"/>
  <c r="EL103" i="3"/>
  <c r="EM103" i="3"/>
  <c r="EN103" i="3"/>
  <c r="EO103" i="3"/>
  <c r="EP103" i="3"/>
  <c r="EQ103" i="3"/>
  <c r="ER103" i="3"/>
  <c r="EI104" i="3"/>
  <c r="EJ104" i="3"/>
  <c r="EK104" i="3"/>
  <c r="EL104" i="3"/>
  <c r="EM104" i="3"/>
  <c r="EN104" i="3"/>
  <c r="EO104" i="3"/>
  <c r="EP104" i="3"/>
  <c r="EQ104" i="3"/>
  <c r="ER104" i="3"/>
  <c r="EI105" i="3"/>
  <c r="EJ105" i="3"/>
  <c r="EK105" i="3"/>
  <c r="EL105" i="3"/>
  <c r="EM105" i="3"/>
  <c r="EN105" i="3"/>
  <c r="EO105" i="3"/>
  <c r="EP105" i="3"/>
  <c r="EQ105" i="3"/>
  <c r="ER105" i="3"/>
  <c r="EI106" i="3"/>
  <c r="EJ106" i="3"/>
  <c r="EK106" i="3"/>
  <c r="EL106" i="3"/>
  <c r="EM106" i="3"/>
  <c r="EN106" i="3"/>
  <c r="EO106" i="3"/>
  <c r="EP106" i="3"/>
  <c r="EQ106" i="3"/>
  <c r="ER106" i="3"/>
  <c r="EI107" i="3"/>
  <c r="EJ107" i="3"/>
  <c r="EK107" i="3"/>
  <c r="EL107" i="3"/>
  <c r="EM107" i="3"/>
  <c r="EN107" i="3"/>
  <c r="EO107" i="3"/>
  <c r="EP107" i="3"/>
  <c r="EQ107" i="3"/>
  <c r="ER107" i="3"/>
  <c r="EI108" i="3"/>
  <c r="EJ108" i="3"/>
  <c r="EK108" i="3"/>
  <c r="EL108" i="3"/>
  <c r="EM108" i="3"/>
  <c r="EN108" i="3"/>
  <c r="EO108" i="3"/>
  <c r="EP108" i="3"/>
  <c r="EQ108" i="3"/>
  <c r="ER108" i="3"/>
  <c r="EI109" i="3"/>
  <c r="EJ109" i="3"/>
  <c r="EK109" i="3"/>
  <c r="EL109" i="3"/>
  <c r="EM109" i="3"/>
  <c r="EN109" i="3"/>
  <c r="EO109" i="3"/>
  <c r="EP109" i="3"/>
  <c r="EQ109" i="3"/>
  <c r="ER109" i="3"/>
  <c r="EI110" i="3"/>
  <c r="EJ110" i="3"/>
  <c r="EK110" i="3"/>
  <c r="EL110" i="3"/>
  <c r="EM110" i="3"/>
  <c r="EN110" i="3"/>
  <c r="EO110" i="3"/>
  <c r="EP110" i="3"/>
  <c r="EQ110" i="3"/>
  <c r="ER110" i="3"/>
  <c r="EI111" i="3"/>
  <c r="EJ111" i="3"/>
  <c r="EK111" i="3"/>
  <c r="EL111" i="3"/>
  <c r="EM111" i="3"/>
  <c r="EN111" i="3"/>
  <c r="EO111" i="3"/>
  <c r="EP111" i="3"/>
  <c r="EQ111" i="3"/>
  <c r="ER111" i="3"/>
  <c r="EI112" i="3"/>
  <c r="EJ112" i="3"/>
  <c r="EK112" i="3"/>
  <c r="EL112" i="3"/>
  <c r="EM112" i="3"/>
  <c r="EN112" i="3"/>
  <c r="EO112" i="3"/>
  <c r="EP112" i="3"/>
  <c r="EQ112" i="3"/>
  <c r="ER112" i="3"/>
  <c r="EI113" i="3"/>
  <c r="EJ113" i="3"/>
  <c r="EK113" i="3"/>
  <c r="EL113" i="3"/>
  <c r="EM113" i="3"/>
  <c r="EN113" i="3"/>
  <c r="EO113" i="3"/>
  <c r="EP113" i="3"/>
  <c r="EQ113" i="3"/>
  <c r="ER113" i="3"/>
  <c r="EI114" i="3"/>
  <c r="EJ114" i="3"/>
  <c r="EK114" i="3"/>
  <c r="EL114" i="3"/>
  <c r="EM114" i="3"/>
  <c r="EN114" i="3"/>
  <c r="EO114" i="3"/>
  <c r="EP114" i="3"/>
  <c r="EQ114" i="3"/>
  <c r="ER114" i="3"/>
  <c r="EI115" i="3"/>
  <c r="EJ115" i="3"/>
  <c r="EK115" i="3"/>
  <c r="EL115" i="3"/>
  <c r="EM115" i="3"/>
  <c r="EN115" i="3"/>
  <c r="EO115" i="3"/>
  <c r="EP115" i="3"/>
  <c r="EQ115" i="3"/>
  <c r="ER115" i="3"/>
  <c r="EI116" i="3"/>
  <c r="EJ116" i="3"/>
  <c r="EK116" i="3"/>
  <c r="EL116" i="3"/>
  <c r="EM116" i="3"/>
  <c r="EN116" i="3"/>
  <c r="EO116" i="3"/>
  <c r="EP116" i="3"/>
  <c r="EQ116" i="3"/>
  <c r="ER116" i="3"/>
  <c r="EI117" i="3"/>
  <c r="EJ117" i="3"/>
  <c r="EK117" i="3"/>
  <c r="EL117" i="3"/>
  <c r="EM117" i="3"/>
  <c r="EN117" i="3"/>
  <c r="EO117" i="3"/>
  <c r="EP117" i="3"/>
  <c r="EQ117" i="3"/>
  <c r="ER117" i="3"/>
  <c r="EI118" i="3"/>
  <c r="EJ118" i="3"/>
  <c r="EK118" i="3"/>
  <c r="EL118" i="3"/>
  <c r="EM118" i="3"/>
  <c r="EN118" i="3"/>
  <c r="EO118" i="3"/>
  <c r="EP118" i="3"/>
  <c r="EQ118" i="3"/>
  <c r="ER118" i="3"/>
  <c r="EI119" i="3"/>
  <c r="EJ119" i="3"/>
  <c r="EK119" i="3"/>
  <c r="EL119" i="3"/>
  <c r="EM119" i="3"/>
  <c r="EN119" i="3"/>
  <c r="EO119" i="3"/>
  <c r="EP119" i="3"/>
  <c r="EQ119" i="3"/>
  <c r="ER119" i="3"/>
  <c r="EI120" i="3"/>
  <c r="EJ120" i="3"/>
  <c r="EK120" i="3"/>
  <c r="EL120" i="3"/>
  <c r="EM120" i="3"/>
  <c r="EN120" i="3"/>
  <c r="EO120" i="3"/>
  <c r="EP120" i="3"/>
  <c r="EQ120" i="3"/>
  <c r="ER120" i="3"/>
  <c r="EI121" i="3"/>
  <c r="EJ121" i="3"/>
  <c r="EK121" i="3"/>
  <c r="EL121" i="3"/>
  <c r="EM121" i="3"/>
  <c r="EN121" i="3"/>
  <c r="EO121" i="3"/>
  <c r="EP121" i="3"/>
  <c r="EQ121" i="3"/>
  <c r="ER121" i="3"/>
  <c r="EI122" i="3"/>
  <c r="EJ122" i="3"/>
  <c r="EK122" i="3"/>
  <c r="EL122" i="3"/>
  <c r="EM122" i="3"/>
  <c r="EN122" i="3"/>
  <c r="EO122" i="3"/>
  <c r="EP122" i="3"/>
  <c r="EQ122" i="3"/>
  <c r="ER122" i="3"/>
  <c r="EI123" i="3"/>
  <c r="EJ123" i="3"/>
  <c r="EK123" i="3"/>
  <c r="EL123" i="3"/>
  <c r="EM123" i="3"/>
  <c r="EN123" i="3"/>
  <c r="EO123" i="3"/>
  <c r="EP123" i="3"/>
  <c r="EQ123" i="3"/>
  <c r="ER123" i="3"/>
  <c r="EI124" i="3"/>
  <c r="EJ124" i="3"/>
  <c r="EK124" i="3"/>
  <c r="EL124" i="3"/>
  <c r="EM124" i="3"/>
  <c r="EN124" i="3"/>
  <c r="EO124" i="3"/>
  <c r="EP124" i="3"/>
  <c r="EQ124" i="3"/>
  <c r="ER124" i="3"/>
  <c r="EI125" i="3"/>
  <c r="EJ125" i="3"/>
  <c r="EK125" i="3"/>
  <c r="EL125" i="3"/>
  <c r="EM125" i="3"/>
  <c r="EN125" i="3"/>
  <c r="EO125" i="3"/>
  <c r="EP125" i="3"/>
  <c r="EQ125" i="3"/>
  <c r="ER125" i="3"/>
  <c r="EI126" i="3"/>
  <c r="EJ126" i="3"/>
  <c r="EK126" i="3"/>
  <c r="EL126" i="3"/>
  <c r="EM126" i="3"/>
  <c r="EN126" i="3"/>
  <c r="EO126" i="3"/>
  <c r="EP126" i="3"/>
  <c r="EQ126" i="3"/>
  <c r="ER126" i="3"/>
  <c r="EI127" i="3"/>
  <c r="EJ127" i="3"/>
  <c r="EK127" i="3"/>
  <c r="EL127" i="3"/>
  <c r="EM127" i="3"/>
  <c r="EN127" i="3"/>
  <c r="EO127" i="3"/>
  <c r="EP127" i="3"/>
  <c r="EQ127" i="3"/>
  <c r="ER127" i="3"/>
  <c r="EI128" i="3"/>
  <c r="EJ128" i="3"/>
  <c r="EK128" i="3"/>
  <c r="EL128" i="3"/>
  <c r="EM128" i="3"/>
  <c r="EN128" i="3"/>
  <c r="EO128" i="3"/>
  <c r="EP128" i="3"/>
  <c r="EQ128" i="3"/>
  <c r="ER128" i="3"/>
  <c r="EI129" i="3"/>
  <c r="EJ129" i="3"/>
  <c r="EK129" i="3"/>
  <c r="EL129" i="3"/>
  <c r="EM129" i="3"/>
  <c r="EN129" i="3"/>
  <c r="EO129" i="3"/>
  <c r="EP129" i="3"/>
  <c r="EQ129" i="3"/>
  <c r="ER129" i="3"/>
  <c r="EI130" i="3"/>
  <c r="EJ130" i="3"/>
  <c r="EK130" i="3"/>
  <c r="EL130" i="3"/>
  <c r="EM130" i="3"/>
  <c r="EN130" i="3"/>
  <c r="EO130" i="3"/>
  <c r="EP130" i="3"/>
  <c r="EQ130" i="3"/>
  <c r="ER130" i="3"/>
  <c r="EJ131" i="3"/>
  <c r="EL131" i="3"/>
  <c r="ER131" i="3"/>
  <c r="EI132" i="3"/>
  <c r="EJ132" i="3"/>
  <c r="EK132" i="3"/>
  <c r="EL132" i="3"/>
  <c r="EM132" i="3"/>
  <c r="EN132" i="3"/>
  <c r="EO132" i="3"/>
  <c r="EP132" i="3"/>
  <c r="EQ132" i="3"/>
  <c r="ER132" i="3"/>
  <c r="EI133" i="3"/>
  <c r="EJ133" i="3"/>
  <c r="EK133" i="3"/>
  <c r="EL133" i="3"/>
  <c r="EM133" i="3"/>
  <c r="EN133" i="3"/>
  <c r="EO133" i="3"/>
  <c r="EP133" i="3"/>
  <c r="EQ133" i="3"/>
  <c r="ER133" i="3"/>
  <c r="EI134" i="3"/>
  <c r="EJ134" i="3"/>
  <c r="EK134" i="3"/>
  <c r="EL134" i="3"/>
  <c r="EM134" i="3"/>
  <c r="EN134" i="3"/>
  <c r="EO134" i="3"/>
  <c r="EP134" i="3"/>
  <c r="EQ134" i="3"/>
  <c r="ER134" i="3"/>
  <c r="EI135" i="3"/>
  <c r="EJ135" i="3"/>
  <c r="EK135" i="3"/>
  <c r="EL135" i="3"/>
  <c r="EM135" i="3"/>
  <c r="EN135" i="3"/>
  <c r="EO135" i="3"/>
  <c r="EP135" i="3"/>
  <c r="EQ135" i="3"/>
  <c r="ER135" i="3"/>
  <c r="EI136" i="3"/>
  <c r="EJ136" i="3"/>
  <c r="EK136" i="3"/>
  <c r="EL136" i="3"/>
  <c r="EM136" i="3"/>
  <c r="EN136" i="3"/>
  <c r="EO136" i="3"/>
  <c r="EP136" i="3"/>
  <c r="EQ136" i="3"/>
  <c r="ER136" i="3"/>
  <c r="EI137" i="3"/>
  <c r="EJ137" i="3"/>
  <c r="EK137" i="3"/>
  <c r="EL137" i="3"/>
  <c r="EM137" i="3"/>
  <c r="EN137" i="3"/>
  <c r="EO137" i="3"/>
  <c r="EP137" i="3"/>
  <c r="EQ137" i="3"/>
  <c r="ER137" i="3"/>
  <c r="EI138" i="3"/>
  <c r="EJ138" i="3"/>
  <c r="EK138" i="3"/>
  <c r="EL138" i="3"/>
  <c r="EM138" i="3"/>
  <c r="EN138" i="3"/>
  <c r="EO138" i="3"/>
  <c r="EP138" i="3"/>
  <c r="EQ138" i="3"/>
  <c r="ER138" i="3"/>
  <c r="EI139" i="3"/>
  <c r="EJ139" i="3"/>
  <c r="EK139" i="3"/>
  <c r="EL139" i="3"/>
  <c r="EM139" i="3"/>
  <c r="EN139" i="3"/>
  <c r="EO139" i="3"/>
  <c r="EP139" i="3"/>
  <c r="EQ139" i="3"/>
  <c r="ER139" i="3"/>
  <c r="EI140" i="3"/>
  <c r="EJ140" i="3"/>
  <c r="EK140" i="3"/>
  <c r="EL140" i="3"/>
  <c r="EM140" i="3"/>
  <c r="EN140" i="3"/>
  <c r="EO140" i="3"/>
  <c r="EP140" i="3"/>
  <c r="EQ140" i="3"/>
  <c r="ER140" i="3"/>
  <c r="EI141" i="3"/>
  <c r="EJ141" i="3"/>
  <c r="EK141" i="3"/>
  <c r="EL141" i="3"/>
  <c r="EM141" i="3"/>
  <c r="EN141" i="3"/>
  <c r="EO141" i="3"/>
  <c r="EP141" i="3"/>
  <c r="EQ141" i="3"/>
  <c r="ER141" i="3"/>
  <c r="EI142" i="3"/>
  <c r="EJ142" i="3"/>
  <c r="EK142" i="3"/>
  <c r="EL142" i="3"/>
  <c r="EM142" i="3"/>
  <c r="EN142" i="3"/>
  <c r="EO142" i="3"/>
  <c r="EP142" i="3"/>
  <c r="EQ142" i="3"/>
  <c r="ER142" i="3"/>
  <c r="EI143" i="3"/>
  <c r="EJ143" i="3"/>
  <c r="EK143" i="3"/>
  <c r="EL143" i="3"/>
  <c r="EM143" i="3"/>
  <c r="EN143" i="3"/>
  <c r="EO143" i="3"/>
  <c r="EP143" i="3"/>
  <c r="EQ143" i="3"/>
  <c r="ER143" i="3"/>
  <c r="EI144" i="3"/>
  <c r="EJ144" i="3"/>
  <c r="EK144" i="3"/>
  <c r="EL144" i="3"/>
  <c r="EM144" i="3"/>
  <c r="EN144" i="3"/>
  <c r="EO144" i="3"/>
  <c r="EP144" i="3"/>
  <c r="EQ144" i="3"/>
  <c r="ER144" i="3"/>
  <c r="EI145" i="3"/>
  <c r="EJ145" i="3"/>
  <c r="EK145" i="3"/>
  <c r="EL145" i="3"/>
  <c r="EM145" i="3"/>
  <c r="EN145" i="3"/>
  <c r="EO145" i="3"/>
  <c r="EP145" i="3"/>
  <c r="EQ145" i="3"/>
  <c r="ER145" i="3"/>
  <c r="EI146" i="3"/>
  <c r="EJ146" i="3"/>
  <c r="EK146" i="3"/>
  <c r="EL146" i="3"/>
  <c r="EM146" i="3"/>
  <c r="EN146" i="3"/>
  <c r="EO146" i="3"/>
  <c r="EP146" i="3"/>
  <c r="EQ146" i="3"/>
  <c r="ER146" i="3"/>
  <c r="EI147" i="3"/>
  <c r="EJ147" i="3"/>
  <c r="EK147" i="3"/>
  <c r="EL147" i="3"/>
  <c r="EM147" i="3"/>
  <c r="EN147" i="3"/>
  <c r="EO147" i="3"/>
  <c r="EP147" i="3"/>
  <c r="EQ147" i="3"/>
  <c r="ER147" i="3"/>
  <c r="EI148" i="3"/>
  <c r="EJ148" i="3"/>
  <c r="EK148" i="3"/>
  <c r="EL148" i="3"/>
  <c r="EM148" i="3"/>
  <c r="EN148" i="3"/>
  <c r="EO148" i="3"/>
  <c r="EP148" i="3"/>
  <c r="EQ148" i="3"/>
  <c r="ER148" i="3"/>
  <c r="EI149" i="3"/>
  <c r="EJ149" i="3"/>
  <c r="EK149" i="3"/>
  <c r="EL149" i="3"/>
  <c r="EM149" i="3"/>
  <c r="EN149" i="3"/>
  <c r="EO149" i="3"/>
  <c r="EP149" i="3"/>
  <c r="EQ149" i="3"/>
  <c r="ER149" i="3"/>
  <c r="EI150" i="3"/>
  <c r="EJ150" i="3"/>
  <c r="EK150" i="3"/>
  <c r="EL150" i="3"/>
  <c r="EM150" i="3"/>
  <c r="EN150" i="3"/>
  <c r="EO150" i="3"/>
  <c r="EP150" i="3"/>
  <c r="EQ150" i="3"/>
  <c r="ER150" i="3"/>
  <c r="EI151" i="3"/>
  <c r="EJ151" i="3"/>
  <c r="EK151" i="3"/>
  <c r="EL151" i="3"/>
  <c r="EM151" i="3"/>
  <c r="EN151" i="3"/>
  <c r="EO151" i="3"/>
  <c r="EP151" i="3"/>
  <c r="EQ151" i="3"/>
  <c r="ER151" i="3"/>
  <c r="EI152" i="3"/>
  <c r="EJ152" i="3"/>
  <c r="EK152" i="3"/>
  <c r="EL152" i="3"/>
  <c r="EM152" i="3"/>
  <c r="EN152" i="3"/>
  <c r="EO152" i="3"/>
  <c r="EP152" i="3"/>
  <c r="EQ152" i="3"/>
  <c r="ER152" i="3"/>
  <c r="EP153" i="3"/>
  <c r="EI161" i="3"/>
  <c r="EJ161" i="3"/>
  <c r="EK161" i="3"/>
  <c r="EL161" i="3"/>
  <c r="EM161" i="3"/>
  <c r="EN161" i="3"/>
  <c r="EO161" i="3"/>
  <c r="EP161" i="3"/>
  <c r="EQ161" i="3"/>
  <c r="ER161" i="3"/>
  <c r="EI162" i="3"/>
  <c r="EJ162" i="3"/>
  <c r="EK162" i="3"/>
  <c r="EL162" i="3"/>
  <c r="EM162" i="3"/>
  <c r="EN162" i="3"/>
  <c r="EO162" i="3"/>
  <c r="EP162" i="3"/>
  <c r="EQ162" i="3"/>
  <c r="ER162" i="3"/>
  <c r="EI163" i="3"/>
  <c r="EJ163" i="3"/>
  <c r="EK163" i="3"/>
  <c r="EL163" i="3"/>
  <c r="EM163" i="3"/>
  <c r="EN163" i="3"/>
  <c r="EO163" i="3"/>
  <c r="EP163" i="3"/>
  <c r="EQ163" i="3"/>
  <c r="ER163" i="3"/>
  <c r="EI164" i="3"/>
  <c r="EJ164" i="3"/>
  <c r="EK164" i="3"/>
  <c r="EL164" i="3"/>
  <c r="EM164" i="3"/>
  <c r="EN164" i="3"/>
  <c r="EO164" i="3"/>
  <c r="EP164" i="3"/>
  <c r="EQ164" i="3"/>
  <c r="ER164" i="3"/>
  <c r="EI165" i="3"/>
  <c r="EJ165" i="3"/>
  <c r="EK165" i="3"/>
  <c r="EL165" i="3"/>
  <c r="EM165" i="3"/>
  <c r="EN165" i="3"/>
  <c r="EO165" i="3"/>
  <c r="EP165" i="3"/>
  <c r="EQ165" i="3"/>
  <c r="ER165" i="3"/>
  <c r="EI166" i="3"/>
  <c r="EJ166" i="3"/>
  <c r="EK166" i="3"/>
  <c r="EL166" i="3"/>
  <c r="EM166" i="3"/>
  <c r="EN166" i="3"/>
  <c r="EO166" i="3"/>
  <c r="EP166" i="3"/>
  <c r="EQ166" i="3"/>
  <c r="ER166" i="3"/>
  <c r="EI167" i="3"/>
  <c r="EJ167" i="3"/>
  <c r="EK167" i="3"/>
  <c r="EL167" i="3"/>
  <c r="EM167" i="3"/>
  <c r="EN167" i="3"/>
  <c r="EO167" i="3"/>
  <c r="EP167" i="3"/>
  <c r="EQ167" i="3"/>
  <c r="ER167" i="3"/>
  <c r="EI168" i="3"/>
  <c r="EJ168" i="3"/>
  <c r="EK168" i="3"/>
  <c r="EL168" i="3"/>
  <c r="EM168" i="3"/>
  <c r="EN168" i="3"/>
  <c r="EO168" i="3"/>
  <c r="EP168" i="3"/>
  <c r="EQ168" i="3"/>
  <c r="ER168" i="3"/>
  <c r="EI169" i="3"/>
  <c r="EJ169" i="3"/>
  <c r="EK169" i="3"/>
  <c r="EL169" i="3"/>
  <c r="EM169" i="3"/>
  <c r="EN169" i="3"/>
  <c r="EO169" i="3"/>
  <c r="EP169" i="3"/>
  <c r="EQ169" i="3"/>
  <c r="ER169" i="3"/>
  <c r="EI170" i="3"/>
  <c r="EJ170" i="3"/>
  <c r="EK170" i="3"/>
  <c r="EL170" i="3"/>
  <c r="EM170" i="3"/>
  <c r="EN170" i="3"/>
  <c r="EO170" i="3"/>
  <c r="EP170" i="3"/>
  <c r="EQ170" i="3"/>
  <c r="ER170" i="3"/>
  <c r="EL171" i="3"/>
  <c r="EN171" i="3"/>
  <c r="EI172" i="3"/>
  <c r="EJ172" i="3"/>
  <c r="EK172" i="3"/>
  <c r="EL172" i="3"/>
  <c r="EM172" i="3"/>
  <c r="EN172" i="3"/>
  <c r="EO172" i="3"/>
  <c r="EP172" i="3"/>
  <c r="EQ172" i="3"/>
  <c r="ER172" i="3"/>
  <c r="EI173" i="3"/>
  <c r="EJ173" i="3"/>
  <c r="EK173" i="3"/>
  <c r="EL173" i="3"/>
  <c r="EM173" i="3"/>
  <c r="EN173" i="3"/>
  <c r="EO173" i="3"/>
  <c r="EP173" i="3"/>
  <c r="EQ173" i="3"/>
  <c r="ER173" i="3"/>
  <c r="EI174" i="3"/>
  <c r="EJ174" i="3"/>
  <c r="EK174" i="3"/>
  <c r="EL174" i="3"/>
  <c r="EM174" i="3"/>
  <c r="EN174" i="3"/>
  <c r="EO174" i="3"/>
  <c r="EP174" i="3"/>
  <c r="EQ174" i="3"/>
  <c r="ER174" i="3"/>
  <c r="EI175" i="3"/>
  <c r="EJ175" i="3"/>
  <c r="EK175" i="3"/>
  <c r="EL175" i="3"/>
  <c r="EM175" i="3"/>
  <c r="EN175" i="3"/>
  <c r="EO175" i="3"/>
  <c r="EP175" i="3"/>
  <c r="EQ175" i="3"/>
  <c r="ER175" i="3"/>
  <c r="EI176" i="3"/>
  <c r="EJ176" i="3"/>
  <c r="EK176" i="3"/>
  <c r="EL176" i="3"/>
  <c r="EM176" i="3"/>
  <c r="EN176" i="3"/>
  <c r="EO176" i="3"/>
  <c r="EP176" i="3"/>
  <c r="EQ176" i="3"/>
  <c r="ER176" i="3"/>
  <c r="EJ177" i="3"/>
  <c r="EK177" i="3"/>
  <c r="EL177" i="3"/>
  <c r="ER177" i="3"/>
  <c r="EI178" i="3"/>
  <c r="EJ178" i="3"/>
  <c r="EK178" i="3"/>
  <c r="EL178" i="3"/>
  <c r="EM178" i="3"/>
  <c r="EN178" i="3"/>
  <c r="EO178" i="3"/>
  <c r="EP178" i="3"/>
  <c r="EQ178" i="3"/>
  <c r="ER178" i="3"/>
  <c r="EI179" i="3"/>
  <c r="EJ179" i="3"/>
  <c r="EK179" i="3"/>
  <c r="EL179" i="3"/>
  <c r="EM179" i="3"/>
  <c r="EN179" i="3"/>
  <c r="EO179" i="3"/>
  <c r="EP179" i="3"/>
  <c r="EQ179" i="3"/>
  <c r="ER179" i="3"/>
  <c r="EI180" i="3"/>
  <c r="EJ180" i="3"/>
  <c r="EK180" i="3"/>
  <c r="EL180" i="3"/>
  <c r="EM180" i="3"/>
  <c r="EN180" i="3"/>
  <c r="EO180" i="3"/>
  <c r="EP180" i="3"/>
  <c r="EQ180" i="3"/>
  <c r="ER180" i="3"/>
  <c r="EI181" i="3"/>
  <c r="EJ181" i="3"/>
  <c r="EK181" i="3"/>
  <c r="EL181" i="3"/>
  <c r="EM181" i="3"/>
  <c r="EN181" i="3"/>
  <c r="EO181" i="3"/>
  <c r="EP181" i="3"/>
  <c r="EQ181" i="3"/>
  <c r="ER181" i="3"/>
  <c r="EJ8" i="3"/>
  <c r="EK8" i="3"/>
  <c r="EL8" i="3"/>
  <c r="EM8" i="3"/>
  <c r="EN8" i="3"/>
  <c r="EO8" i="3"/>
  <c r="EP8" i="3"/>
  <c r="EQ8" i="3"/>
  <c r="ER8" i="3"/>
  <c r="EI8" i="3"/>
  <c r="CT8" i="3"/>
  <c r="DF8" i="3" s="1"/>
  <c r="CU8" i="3"/>
  <c r="DG8" i="3" s="1"/>
  <c r="CV8" i="3"/>
  <c r="DH8" i="3" s="1"/>
  <c r="CW8" i="3"/>
  <c r="DI8" i="3" s="1"/>
  <c r="CX8" i="3"/>
  <c r="DJ8" i="3" s="1"/>
  <c r="CY8" i="3"/>
  <c r="DK8" i="3" s="1"/>
  <c r="CZ8" i="3"/>
  <c r="DL8" i="3" s="1"/>
  <c r="DA8" i="3"/>
  <c r="DM8" i="3" s="1"/>
  <c r="DB8" i="3"/>
  <c r="DN8" i="3" s="1"/>
  <c r="CS8" i="3"/>
  <c r="BR8" i="3"/>
  <c r="BS8" i="3"/>
  <c r="CE8" i="3" s="1"/>
  <c r="BT8" i="3"/>
  <c r="CF8" i="3" s="1"/>
  <c r="BU8" i="3"/>
  <c r="CG8" i="3" s="1"/>
  <c r="BV8" i="3"/>
  <c r="CH8" i="3" s="1"/>
  <c r="BW8" i="3"/>
  <c r="CI8" i="3" s="1"/>
  <c r="BX8" i="3"/>
  <c r="CJ8" i="3" s="1"/>
  <c r="BY8" i="3"/>
  <c r="CK8" i="3" s="1"/>
  <c r="BZ8" i="3"/>
  <c r="CL8" i="3" s="1"/>
  <c r="DV8" i="3"/>
  <c r="DW8" i="3"/>
  <c r="DX8" i="3"/>
  <c r="DY8" i="3"/>
  <c r="DZ8" i="3"/>
  <c r="EA8" i="3"/>
  <c r="EB8" i="3"/>
  <c r="EC8" i="3"/>
  <c r="CZ44" i="3" l="1"/>
  <c r="DL44" i="3" s="1"/>
  <c r="BX44" i="3"/>
  <c r="CJ44" i="3" s="1"/>
  <c r="EQ171" i="3"/>
  <c r="BY171" i="3"/>
  <c r="CK171" i="3" s="1"/>
  <c r="DA171" i="3"/>
  <c r="DM171" i="3" s="1"/>
  <c r="DB44" i="3"/>
  <c r="DN44" i="3" s="1"/>
  <c r="BZ44" i="3"/>
  <c r="CL44" i="3" s="1"/>
  <c r="CY44" i="3"/>
  <c r="DK44" i="3" s="1"/>
  <c r="BW44" i="3"/>
  <c r="CI44" i="3" s="1"/>
  <c r="DB37" i="3"/>
  <c r="DN37" i="3" s="1"/>
  <c r="BZ37" i="3"/>
  <c r="CL37" i="3" s="1"/>
  <c r="ER153" i="3"/>
  <c r="BZ153" i="3"/>
  <c r="CL153" i="3" s="1"/>
  <c r="DB153" i="3"/>
  <c r="DN153" i="3" s="1"/>
  <c r="BU23" i="3"/>
  <c r="CG23" i="3" s="1"/>
  <c r="CW23" i="3"/>
  <c r="DI23" i="3" s="1"/>
  <c r="CX23" i="3"/>
  <c r="DJ23" i="3" s="1"/>
  <c r="BV23" i="3"/>
  <c r="CH23" i="3" s="1"/>
  <c r="BZ171" i="3"/>
  <c r="CL171" i="3" s="1"/>
  <c r="DB171" i="3"/>
  <c r="DN171" i="3" s="1"/>
  <c r="CY23" i="3"/>
  <c r="DK23" i="3" s="1"/>
  <c r="BW23" i="3"/>
  <c r="CI23" i="3" s="1"/>
  <c r="CW37" i="3"/>
  <c r="DI37" i="3" s="1"/>
  <c r="BU37" i="3"/>
  <c r="CG37" i="3" s="1"/>
  <c r="EQ99" i="3"/>
  <c r="BY99" i="3"/>
  <c r="CK99" i="3" s="1"/>
  <c r="DA99" i="3"/>
  <c r="DM99" i="3" s="1"/>
  <c r="CS177" i="3"/>
  <c r="DE177" i="3" s="1"/>
  <c r="BQ177" i="3"/>
  <c r="CC177" i="3" s="1"/>
  <c r="CZ23" i="3"/>
  <c r="DL23" i="3" s="1"/>
  <c r="BX23" i="3"/>
  <c r="CJ23" i="3" s="1"/>
  <c r="CX37" i="3"/>
  <c r="DJ37" i="3" s="1"/>
  <c r="BV37" i="3"/>
  <c r="CH37" i="3" s="1"/>
  <c r="BT44" i="3"/>
  <c r="CF44" i="3" s="1"/>
  <c r="CV44" i="3"/>
  <c r="DH44" i="3" s="1"/>
  <c r="ER99" i="3"/>
  <c r="BZ99" i="3"/>
  <c r="CL99" i="3" s="1"/>
  <c r="DB99" i="3"/>
  <c r="DN99" i="3" s="1"/>
  <c r="BR177" i="3"/>
  <c r="CD177" i="3" s="1"/>
  <c r="CT177" i="3"/>
  <c r="DF177" i="3" s="1"/>
  <c r="BZ177" i="3"/>
  <c r="CL177" i="3" s="1"/>
  <c r="DB177" i="3"/>
  <c r="DN177" i="3" s="1"/>
  <c r="BY37" i="3"/>
  <c r="CK37" i="3" s="1"/>
  <c r="DA37" i="3"/>
  <c r="DM37" i="3" s="1"/>
  <c r="EQ153" i="3"/>
  <c r="BY153" i="3"/>
  <c r="CK153" i="3" s="1"/>
  <c r="DA153" i="3"/>
  <c r="DM153" i="3" s="1"/>
  <c r="EN177" i="3"/>
  <c r="BV177" i="3"/>
  <c r="CH177" i="3" s="1"/>
  <c r="CX177" i="3"/>
  <c r="DJ177" i="3" s="1"/>
  <c r="EO177" i="3"/>
  <c r="CY177" i="3"/>
  <c r="DK177" i="3" s="1"/>
  <c r="BW177" i="3"/>
  <c r="CI177" i="3" s="1"/>
  <c r="CZ177" i="3"/>
  <c r="DL177" i="3" s="1"/>
  <c r="BX177" i="3"/>
  <c r="CJ177" i="3" s="1"/>
  <c r="EP177" i="3"/>
  <c r="DA23" i="3"/>
  <c r="DM23" i="3" s="1"/>
  <c r="BY23" i="3"/>
  <c r="CK23" i="3" s="1"/>
  <c r="CY37" i="3"/>
  <c r="DK37" i="3" s="1"/>
  <c r="BW37" i="3"/>
  <c r="CI37" i="3" s="1"/>
  <c r="CW44" i="3"/>
  <c r="DI44" i="3" s="1"/>
  <c r="BU44" i="3"/>
  <c r="CG44" i="3" s="1"/>
  <c r="EQ131" i="3"/>
  <c r="BY131" i="3"/>
  <c r="CK131" i="3" s="1"/>
  <c r="DA131" i="3"/>
  <c r="DM131" i="3" s="1"/>
  <c r="CU177" i="3"/>
  <c r="DG177" i="3" s="1"/>
  <c r="BS177" i="3"/>
  <c r="CE177" i="3" s="1"/>
  <c r="EM177" i="3"/>
  <c r="BU177" i="3"/>
  <c r="CG177" i="3" s="1"/>
  <c r="CW177" i="3"/>
  <c r="DI177" i="3" s="1"/>
  <c r="DA44" i="3"/>
  <c r="DM44" i="3" s="1"/>
  <c r="BY44" i="3"/>
  <c r="CK44" i="3" s="1"/>
  <c r="CV37" i="3"/>
  <c r="DH37" i="3" s="1"/>
  <c r="BT37" i="3"/>
  <c r="CF37" i="3" s="1"/>
  <c r="DA177" i="3"/>
  <c r="DM177" i="3" s="1"/>
  <c r="BY177" i="3"/>
  <c r="CK177" i="3" s="1"/>
  <c r="DB23" i="3"/>
  <c r="DN23" i="3" s="1"/>
  <c r="BZ23" i="3"/>
  <c r="CL23" i="3" s="1"/>
  <c r="BX37" i="3"/>
  <c r="CJ37" i="3" s="1"/>
  <c r="CZ37" i="3"/>
  <c r="DL37" i="3" s="1"/>
  <c r="CX44" i="3"/>
  <c r="DJ44" i="3" s="1"/>
  <c r="BV44" i="3"/>
  <c r="CH44" i="3" s="1"/>
  <c r="BZ131" i="3"/>
  <c r="CL131" i="3" s="1"/>
  <c r="DB131" i="3"/>
  <c r="DN131" i="3" s="1"/>
  <c r="BT177" i="3"/>
  <c r="CF177" i="3" s="1"/>
  <c r="CV177" i="3"/>
  <c r="DH177" i="3" s="1"/>
  <c r="BS44" i="3"/>
  <c r="CE44" i="3" s="1"/>
  <c r="CU44" i="3"/>
  <c r="DG44" i="3" s="1"/>
  <c r="EP171" i="3"/>
  <c r="BX171" i="3"/>
  <c r="CJ171" i="3" s="1"/>
  <c r="CZ171" i="3"/>
  <c r="DL171" i="3" s="1"/>
  <c r="BQ44" i="3"/>
  <c r="CC44" i="3" s="1"/>
  <c r="CS44" i="3"/>
  <c r="DE44" i="3" s="1"/>
  <c r="CT44" i="3"/>
  <c r="DF44" i="3" s="1"/>
  <c r="BR44" i="3"/>
  <c r="CD44" i="3" s="1"/>
  <c r="EI171" i="3"/>
  <c r="CS171" i="3"/>
  <c r="DE171" i="3" s="1"/>
  <c r="BQ171" i="3"/>
  <c r="CC171" i="3" s="1"/>
  <c r="CU171" i="3"/>
  <c r="DG171" i="3" s="1"/>
  <c r="BS171" i="3"/>
  <c r="CE171" i="3" s="1"/>
  <c r="EM171" i="3"/>
  <c r="CW171" i="3"/>
  <c r="DI171" i="3" s="1"/>
  <c r="BU171" i="3"/>
  <c r="CG171" i="3" s="1"/>
  <c r="EO171" i="3"/>
  <c r="BW171" i="3"/>
  <c r="CI171" i="3" s="1"/>
  <c r="CY171" i="3"/>
  <c r="DK171" i="3" s="1"/>
  <c r="EJ171" i="3"/>
  <c r="BR171" i="3"/>
  <c r="CD171" i="3" s="1"/>
  <c r="CT171" i="3"/>
  <c r="DF171" i="3" s="1"/>
  <c r="CV171" i="3"/>
  <c r="DH171" i="3" s="1"/>
  <c r="BT171" i="3"/>
  <c r="CF171" i="3" s="1"/>
  <c r="BV171" i="3"/>
  <c r="CH171" i="3" s="1"/>
  <c r="CX171" i="3"/>
  <c r="DJ171" i="3" s="1"/>
  <c r="EI153" i="3"/>
  <c r="BQ153" i="3"/>
  <c r="CC153" i="3" s="1"/>
  <c r="CS153" i="3"/>
  <c r="DE153" i="3" s="1"/>
  <c r="EK153" i="3"/>
  <c r="BS153" i="3"/>
  <c r="CE153" i="3" s="1"/>
  <c r="CU153" i="3"/>
  <c r="DG153" i="3" s="1"/>
  <c r="EM153" i="3"/>
  <c r="BU153" i="3"/>
  <c r="CG153" i="3" s="1"/>
  <c r="CW153" i="3"/>
  <c r="DI153" i="3" s="1"/>
  <c r="EO153" i="3"/>
  <c r="BW153" i="3"/>
  <c r="CI153" i="3" s="1"/>
  <c r="CY153" i="3"/>
  <c r="DK153" i="3" s="1"/>
  <c r="EJ153" i="3"/>
  <c r="BR153" i="3"/>
  <c r="CD153" i="3" s="1"/>
  <c r="CT153" i="3"/>
  <c r="DF153" i="3" s="1"/>
  <c r="BT153" i="3"/>
  <c r="CF153" i="3" s="1"/>
  <c r="CV153" i="3"/>
  <c r="DH153" i="3" s="1"/>
  <c r="BV153" i="3"/>
  <c r="CH153" i="3" s="1"/>
  <c r="CX153" i="3"/>
  <c r="DJ153" i="3" s="1"/>
  <c r="BX153" i="3"/>
  <c r="CJ153" i="3" s="1"/>
  <c r="CZ153" i="3"/>
  <c r="DL153" i="3" s="1"/>
  <c r="EI131" i="3"/>
  <c r="BQ131" i="3"/>
  <c r="CC131" i="3" s="1"/>
  <c r="CS131" i="3"/>
  <c r="DE131" i="3" s="1"/>
  <c r="EK131" i="3"/>
  <c r="BS131" i="3"/>
  <c r="CE131" i="3" s="1"/>
  <c r="CU131" i="3"/>
  <c r="DG131" i="3" s="1"/>
  <c r="BU131" i="3"/>
  <c r="CG131" i="3" s="1"/>
  <c r="CW131" i="3"/>
  <c r="DI131" i="3" s="1"/>
  <c r="EO131" i="3"/>
  <c r="BW131" i="3"/>
  <c r="CI131" i="3" s="1"/>
  <c r="CY131" i="3"/>
  <c r="DK131" i="3" s="1"/>
  <c r="BR131" i="3"/>
  <c r="CD131" i="3" s="1"/>
  <c r="CT131" i="3"/>
  <c r="DF131" i="3" s="1"/>
  <c r="BT131" i="3"/>
  <c r="CF131" i="3" s="1"/>
  <c r="CV131" i="3"/>
  <c r="DH131" i="3" s="1"/>
  <c r="BV131" i="3"/>
  <c r="CH131" i="3" s="1"/>
  <c r="CX131" i="3"/>
  <c r="DJ131" i="3" s="1"/>
  <c r="EP131" i="3"/>
  <c r="BX131" i="3"/>
  <c r="CJ131" i="3" s="1"/>
  <c r="CZ131" i="3"/>
  <c r="DL131" i="3" s="1"/>
  <c r="CS99" i="3"/>
  <c r="DE99" i="3" s="1"/>
  <c r="BQ99" i="3"/>
  <c r="CC99" i="3" s="1"/>
  <c r="CU99" i="3"/>
  <c r="DG99" i="3" s="1"/>
  <c r="BS99" i="3"/>
  <c r="CE99" i="3" s="1"/>
  <c r="CW99" i="3"/>
  <c r="DI99" i="3" s="1"/>
  <c r="BU99" i="3"/>
  <c r="CG99" i="3" s="1"/>
  <c r="EO99" i="3"/>
  <c r="CY99" i="3"/>
  <c r="DK99" i="3" s="1"/>
  <c r="BW99" i="3"/>
  <c r="CI99" i="3" s="1"/>
  <c r="BR99" i="3"/>
  <c r="CD99" i="3" s="1"/>
  <c r="CT99" i="3"/>
  <c r="DF99" i="3" s="1"/>
  <c r="BT99" i="3"/>
  <c r="CF99" i="3" s="1"/>
  <c r="CV99" i="3"/>
  <c r="DH99" i="3" s="1"/>
  <c r="BV99" i="3"/>
  <c r="CH99" i="3" s="1"/>
  <c r="CX99" i="3"/>
  <c r="DJ99" i="3" s="1"/>
  <c r="EP99" i="3"/>
  <c r="BX99" i="3"/>
  <c r="CJ99" i="3" s="1"/>
  <c r="CZ99" i="3"/>
  <c r="DL99" i="3" s="1"/>
  <c r="CS37" i="3"/>
  <c r="DE37" i="3" s="1"/>
  <c r="BQ37" i="3"/>
  <c r="CC37" i="3" s="1"/>
  <c r="CU37" i="3"/>
  <c r="DG37" i="3" s="1"/>
  <c r="BS37" i="3"/>
  <c r="CE37" i="3" s="1"/>
  <c r="BR37" i="3"/>
  <c r="CD37" i="3" s="1"/>
  <c r="CT37" i="3"/>
  <c r="DF37" i="3" s="1"/>
  <c r="CS23" i="3"/>
  <c r="DE23" i="3" s="1"/>
  <c r="BQ23" i="3"/>
  <c r="CC23" i="3" s="1"/>
  <c r="CU23" i="3"/>
  <c r="DG23" i="3" s="1"/>
  <c r="BS23" i="3"/>
  <c r="CE23" i="3" s="1"/>
  <c r="BR23" i="3"/>
  <c r="CD23" i="3" s="1"/>
  <c r="CT23" i="3"/>
  <c r="DF23" i="3" s="1"/>
  <c r="BT23" i="3"/>
  <c r="CF23" i="3" s="1"/>
  <c r="CV23" i="3"/>
  <c r="DH23" i="3" s="1"/>
  <c r="O156" i="24"/>
  <c r="C156" i="24"/>
  <c r="C160" i="24" s="1"/>
  <c r="EE8" i="3"/>
  <c r="EF8" i="3" s="1"/>
  <c r="EG8" i="3" s="1"/>
  <c r="AK157" i="3"/>
  <c r="EK23" i="3"/>
  <c r="V156" i="3"/>
  <c r="EO23" i="3"/>
  <c r="AP156" i="3"/>
  <c r="EK44" i="3"/>
  <c r="V158" i="3"/>
  <c r="EO44" i="3"/>
  <c r="AP158" i="3"/>
  <c r="EL23" i="3"/>
  <c r="AA156" i="3"/>
  <c r="EP23" i="3"/>
  <c r="AU156" i="3"/>
  <c r="EL44" i="3"/>
  <c r="AA158" i="3"/>
  <c r="EP44" i="3"/>
  <c r="AU158" i="3"/>
  <c r="EI23" i="3"/>
  <c r="L156" i="3"/>
  <c r="EM23" i="3"/>
  <c r="AF156" i="3"/>
  <c r="EQ23" i="3"/>
  <c r="AZ156" i="3"/>
  <c r="EI44" i="3"/>
  <c r="L158" i="3"/>
  <c r="EM44" i="3"/>
  <c r="AF158" i="3"/>
  <c r="EQ44" i="3"/>
  <c r="AZ158" i="3"/>
  <c r="Q156" i="3"/>
  <c r="EN23" i="3"/>
  <c r="AK156" i="3"/>
  <c r="BE156" i="3"/>
  <c r="AU157" i="3"/>
  <c r="Q158" i="3"/>
  <c r="AK158" i="3"/>
  <c r="BE158" i="3"/>
  <c r="EN37" i="3"/>
  <c r="EQ37" i="3"/>
  <c r="AZ157" i="3"/>
  <c r="EJ37" i="3"/>
  <c r="Q157" i="3"/>
  <c r="ER37" i="3"/>
  <c r="BE157" i="3"/>
  <c r="EK37" i="3"/>
  <c r="V157" i="3"/>
  <c r="EL37" i="3"/>
  <c r="AA157" i="3"/>
  <c r="EI37" i="3"/>
  <c r="L157" i="3"/>
  <c r="EO37" i="3"/>
  <c r="AP157" i="3"/>
  <c r="EM37" i="3"/>
  <c r="AF157" i="3"/>
  <c r="AJ44" i="16"/>
  <c r="V44" i="16"/>
  <c r="AD44" i="16"/>
  <c r="AL44" i="16"/>
  <c r="AT44" i="16"/>
  <c r="BB44" i="16"/>
  <c r="T44" i="16"/>
  <c r="AZ44" i="16"/>
  <c r="AB44" i="16"/>
  <c r="AR44" i="16"/>
  <c r="W44" i="16"/>
  <c r="AE44" i="16"/>
  <c r="AM44" i="16"/>
  <c r="AU44" i="16"/>
  <c r="BC44" i="16"/>
  <c r="U44" i="16"/>
  <c r="AC44" i="16"/>
  <c r="AK44" i="16"/>
  <c r="AS44" i="16"/>
  <c r="BA44" i="16"/>
  <c r="S44" i="16"/>
  <c r="AA44" i="16"/>
  <c r="AI44" i="16"/>
  <c r="AQ44" i="16"/>
  <c r="AY44" i="16"/>
  <c r="X44" i="16"/>
  <c r="AF44" i="16"/>
  <c r="AN44" i="16"/>
  <c r="AV44" i="16"/>
  <c r="BD44" i="16"/>
  <c r="Y44" i="16"/>
  <c r="AG44" i="16"/>
  <c r="AO44" i="16"/>
  <c r="AW44" i="16"/>
  <c r="BE44" i="16"/>
  <c r="R44" i="16"/>
  <c r="Z44" i="16"/>
  <c r="AH44" i="16"/>
  <c r="AP44" i="16"/>
  <c r="AX44" i="16"/>
  <c r="F182" i="16"/>
  <c r="E182" i="16"/>
  <c r="F177" i="16"/>
  <c r="E177" i="16"/>
  <c r="D182" i="16"/>
  <c r="C182" i="16"/>
  <c r="D177" i="16"/>
  <c r="C177" i="16"/>
  <c r="D171" i="16"/>
  <c r="C171" i="16"/>
  <c r="D153" i="16"/>
  <c r="C153" i="16"/>
  <c r="D131" i="16"/>
  <c r="C131" i="16"/>
  <c r="D99" i="16"/>
  <c r="C99" i="16"/>
  <c r="D44" i="16"/>
  <c r="C44" i="16"/>
  <c r="D37" i="16"/>
  <c r="C37" i="16"/>
  <c r="D23" i="16"/>
  <c r="DE8" i="3"/>
  <c r="DP8" i="3" s="1"/>
  <c r="CD8" i="3"/>
  <c r="C23" i="16"/>
  <c r="CC8" i="3"/>
  <c r="F171" i="16"/>
  <c r="E171" i="16"/>
  <c r="F153" i="16"/>
  <c r="E153" i="16"/>
  <c r="F131" i="16"/>
  <c r="E131" i="16"/>
  <c r="F99" i="16"/>
  <c r="E99" i="16"/>
  <c r="F44" i="16"/>
  <c r="E44" i="16"/>
  <c r="F37" i="16"/>
  <c r="E37" i="16"/>
  <c r="F23" i="16"/>
  <c r="E23" i="16"/>
  <c r="AL182" i="16"/>
  <c r="R182" i="16"/>
  <c r="U182" i="16"/>
  <c r="S182" i="16"/>
  <c r="W182" i="16"/>
  <c r="AE182" i="16"/>
  <c r="AM182" i="16"/>
  <c r="AU182" i="16"/>
  <c r="BC182" i="16"/>
  <c r="AS182" i="16"/>
  <c r="AK182" i="16"/>
  <c r="AQ182" i="16"/>
  <c r="AH182" i="16"/>
  <c r="AD182" i="16"/>
  <c r="AT182" i="16"/>
  <c r="BB182" i="16"/>
  <c r="AG182" i="16"/>
  <c r="BL88" i="3"/>
  <c r="BL22" i="3"/>
  <c r="AC182" i="16"/>
  <c r="V182" i="16"/>
  <c r="AB182" i="16"/>
  <c r="AJ182" i="16"/>
  <c r="AR182" i="16"/>
  <c r="AZ182" i="16"/>
  <c r="AI182" i="16"/>
  <c r="AY182" i="16"/>
  <c r="AA182" i="16"/>
  <c r="BA182" i="16"/>
  <c r="AX182" i="16"/>
  <c r="AP182" i="16"/>
  <c r="Z182" i="16"/>
  <c r="BE182" i="16"/>
  <c r="AW182" i="16"/>
  <c r="AO182" i="16"/>
  <c r="Y182" i="16"/>
  <c r="X182" i="16"/>
  <c r="AF182" i="16"/>
  <c r="AN182" i="16"/>
  <c r="AV182" i="16"/>
  <c r="BD182" i="16"/>
  <c r="T182" i="16"/>
  <c r="ET9" i="3"/>
  <c r="EU9" i="3" s="1"/>
  <c r="EV9" i="3" s="1"/>
  <c r="ET11" i="3"/>
  <c r="EU11" i="3" s="1"/>
  <c r="EV11" i="3" s="1"/>
  <c r="ET104" i="3"/>
  <c r="EU104" i="3" s="1"/>
  <c r="EV104" i="3" s="1"/>
  <c r="FZ104" i="3" s="1"/>
  <c r="ET80" i="3"/>
  <c r="EU80" i="3" s="1"/>
  <c r="EV80" i="3" s="1"/>
  <c r="ET72" i="3"/>
  <c r="EU72" i="3" s="1"/>
  <c r="EV72" i="3" s="1"/>
  <c r="ET64" i="3"/>
  <c r="EU64" i="3" s="1"/>
  <c r="EV64" i="3" s="1"/>
  <c r="ET56" i="3"/>
  <c r="EU56" i="3" s="1"/>
  <c r="EV56" i="3" s="1"/>
  <c r="ET38" i="3"/>
  <c r="EU38" i="3" s="1"/>
  <c r="EV38" i="3" s="1"/>
  <c r="ET109" i="3"/>
  <c r="EU109" i="3" s="1"/>
  <c r="EV109" i="3" s="1"/>
  <c r="FZ109" i="3" s="1"/>
  <c r="ET85" i="3"/>
  <c r="EU85" i="3" s="1"/>
  <c r="EV85" i="3" s="1"/>
  <c r="ET136" i="3"/>
  <c r="EU136" i="3" s="1"/>
  <c r="EV136" i="3" s="1"/>
  <c r="ET134" i="3"/>
  <c r="EU134" i="3" s="1"/>
  <c r="EV134" i="3" s="1"/>
  <c r="ET125" i="3"/>
  <c r="EU125" i="3" s="1"/>
  <c r="EV125" i="3" s="1"/>
  <c r="ET120" i="3"/>
  <c r="EU120" i="3" s="1"/>
  <c r="EV120" i="3" s="1"/>
  <c r="ET181" i="3"/>
  <c r="EU181" i="3" s="1"/>
  <c r="EV181" i="3" s="1"/>
  <c r="ET165" i="3"/>
  <c r="EU165" i="3" s="1"/>
  <c r="EV165" i="3" s="1"/>
  <c r="ET144" i="3"/>
  <c r="EU144" i="3" s="1"/>
  <c r="EV144" i="3" s="1"/>
  <c r="ET178" i="3"/>
  <c r="EU178" i="3" s="1"/>
  <c r="EV178" i="3" s="1"/>
  <c r="ET173" i="3"/>
  <c r="EU173" i="3" s="1"/>
  <c r="EV173" i="3" s="1"/>
  <c r="ET162" i="3"/>
  <c r="EU162" i="3" s="1"/>
  <c r="EV162" i="3" s="1"/>
  <c r="ET152" i="3"/>
  <c r="EU152" i="3" s="1"/>
  <c r="EV152" i="3" s="1"/>
  <c r="ET129" i="3"/>
  <c r="EU129" i="3" s="1"/>
  <c r="EV129" i="3" s="1"/>
  <c r="ET122" i="3"/>
  <c r="EU122" i="3" s="1"/>
  <c r="EV122" i="3" s="1"/>
  <c r="ET113" i="3"/>
  <c r="EU113" i="3" s="1"/>
  <c r="EV113" i="3" s="1"/>
  <c r="FZ113" i="3" s="1"/>
  <c r="ET106" i="3"/>
  <c r="EU106" i="3" s="1"/>
  <c r="EV106" i="3" s="1"/>
  <c r="FZ106" i="3" s="1"/>
  <c r="ET82" i="3"/>
  <c r="EU82" i="3" s="1"/>
  <c r="EV82" i="3" s="1"/>
  <c r="ET57" i="3"/>
  <c r="EU57" i="3" s="1"/>
  <c r="EV57" i="3" s="1"/>
  <c r="ET168" i="3"/>
  <c r="EU168" i="3" s="1"/>
  <c r="EV168" i="3" s="1"/>
  <c r="ET147" i="3"/>
  <c r="EU147" i="3" s="1"/>
  <c r="EV147" i="3" s="1"/>
  <c r="ET15" i="3"/>
  <c r="EU15" i="3" s="1"/>
  <c r="EV15" i="3" s="1"/>
  <c r="ET176" i="3"/>
  <c r="EU176" i="3" s="1"/>
  <c r="EV176" i="3" s="1"/>
  <c r="ET174" i="3"/>
  <c r="EU174" i="3" s="1"/>
  <c r="EV174" i="3" s="1"/>
  <c r="ET150" i="3"/>
  <c r="EU150" i="3" s="1"/>
  <c r="EV150" i="3" s="1"/>
  <c r="ET139" i="3"/>
  <c r="EU139" i="3" s="1"/>
  <c r="EV139" i="3" s="1"/>
  <c r="ET137" i="3"/>
  <c r="EU137" i="3" s="1"/>
  <c r="EV137" i="3" s="1"/>
  <c r="ET128" i="3"/>
  <c r="EU128" i="3" s="1"/>
  <c r="EV128" i="3" s="1"/>
  <c r="ET115" i="3"/>
  <c r="EU115" i="3" s="1"/>
  <c r="EV115" i="3" s="1"/>
  <c r="FZ115" i="3" s="1"/>
  <c r="ET112" i="3"/>
  <c r="EU112" i="3" s="1"/>
  <c r="EV112" i="3" s="1"/>
  <c r="FZ112" i="3" s="1"/>
  <c r="ET75" i="3"/>
  <c r="EU75" i="3" s="1"/>
  <c r="EV75" i="3" s="1"/>
  <c r="ET67" i="3"/>
  <c r="EU67" i="3" s="1"/>
  <c r="EV67" i="3" s="1"/>
  <c r="ET59" i="3"/>
  <c r="EU59" i="3" s="1"/>
  <c r="EV59" i="3" s="1"/>
  <c r="ET48" i="3"/>
  <c r="EU48" i="3" s="1"/>
  <c r="EV48" i="3" s="1"/>
  <c r="ET41" i="3"/>
  <c r="EU41" i="3" s="1"/>
  <c r="EV41" i="3" s="1"/>
  <c r="ET24" i="3"/>
  <c r="EU24" i="3" s="1"/>
  <c r="EV24" i="3" s="1"/>
  <c r="ET179" i="3"/>
  <c r="EU179" i="3" s="1"/>
  <c r="EV179" i="3" s="1"/>
  <c r="ET163" i="3"/>
  <c r="EU163" i="3" s="1"/>
  <c r="EV163" i="3" s="1"/>
  <c r="ET145" i="3"/>
  <c r="EU145" i="3" s="1"/>
  <c r="EV145" i="3" s="1"/>
  <c r="ET142" i="3"/>
  <c r="EU142" i="3" s="1"/>
  <c r="EV142" i="3" s="1"/>
  <c r="ET78" i="3"/>
  <c r="EU78" i="3" s="1"/>
  <c r="EV78" i="3" s="1"/>
  <c r="ET39" i="3"/>
  <c r="EU39" i="3" s="1"/>
  <c r="EV39" i="3" s="1"/>
  <c r="ET13" i="3"/>
  <c r="EU13" i="3" s="1"/>
  <c r="EV13" i="3" s="1"/>
  <c r="ET180" i="3"/>
  <c r="EU180" i="3" s="1"/>
  <c r="EV180" i="3" s="1"/>
  <c r="ET51" i="3"/>
  <c r="EU51" i="3" s="1"/>
  <c r="EV51" i="3" s="1"/>
  <c r="ET175" i="3"/>
  <c r="EU175" i="3" s="1"/>
  <c r="EV175" i="3" s="1"/>
  <c r="ET166" i="3"/>
  <c r="EU166" i="3" s="1"/>
  <c r="EV166" i="3" s="1"/>
  <c r="ET138" i="3"/>
  <c r="EU138" i="3" s="1"/>
  <c r="EV138" i="3" s="1"/>
  <c r="ET123" i="3"/>
  <c r="EU123" i="3" s="1"/>
  <c r="EV123" i="3" s="1"/>
  <c r="ET121" i="3"/>
  <c r="EU121" i="3" s="1"/>
  <c r="EV121" i="3" s="1"/>
  <c r="ET118" i="3"/>
  <c r="EU118" i="3" s="1"/>
  <c r="EV118" i="3" s="1"/>
  <c r="ET107" i="3"/>
  <c r="EU107" i="3" s="1"/>
  <c r="EV107" i="3" s="1"/>
  <c r="FZ107" i="3" s="1"/>
  <c r="ET105" i="3"/>
  <c r="EU105" i="3" s="1"/>
  <c r="EV105" i="3" s="1"/>
  <c r="FZ105" i="3" s="1"/>
  <c r="ET102" i="3"/>
  <c r="EU102" i="3" s="1"/>
  <c r="EV102" i="3" s="1"/>
  <c r="FZ102" i="3" s="1"/>
  <c r="ET87" i="3"/>
  <c r="EU87" i="3" s="1"/>
  <c r="EV87" i="3" s="1"/>
  <c r="ET83" i="3"/>
  <c r="EU83" i="3" s="1"/>
  <c r="EV83" i="3" s="1"/>
  <c r="ET81" i="3"/>
  <c r="EU81" i="3" s="1"/>
  <c r="EV81" i="3" s="1"/>
  <c r="ET70" i="3"/>
  <c r="EU70" i="3" s="1"/>
  <c r="EV70" i="3" s="1"/>
  <c r="ET62" i="3"/>
  <c r="EU62" i="3" s="1"/>
  <c r="EV62" i="3" s="1"/>
  <c r="ET54" i="3"/>
  <c r="EU54" i="3" s="1"/>
  <c r="EV54" i="3" s="1"/>
  <c r="ET47" i="3"/>
  <c r="EU47" i="3" s="1"/>
  <c r="EV47" i="3" s="1"/>
  <c r="ET40" i="3"/>
  <c r="EU40" i="3" s="1"/>
  <c r="EV40" i="3" s="1"/>
  <c r="ET25" i="3"/>
  <c r="EU25" i="3" s="1"/>
  <c r="EV25" i="3" s="1"/>
  <c r="ET126" i="3"/>
  <c r="EU126" i="3" s="1"/>
  <c r="EV126" i="3" s="1"/>
  <c r="ET110" i="3"/>
  <c r="EU110" i="3" s="1"/>
  <c r="EV110" i="3" s="1"/>
  <c r="FZ110" i="3" s="1"/>
  <c r="ET86" i="3"/>
  <c r="EU86" i="3" s="1"/>
  <c r="EV86" i="3" s="1"/>
  <c r="ET12" i="3"/>
  <c r="EU12" i="3" s="1"/>
  <c r="EV12" i="3" s="1"/>
  <c r="ET49" i="3"/>
  <c r="EU49" i="3" s="1"/>
  <c r="EV49" i="3" s="1"/>
  <c r="ET172" i="3"/>
  <c r="EU172" i="3" s="1"/>
  <c r="EV172" i="3" s="1"/>
  <c r="ET161" i="3"/>
  <c r="EU161" i="3" s="1"/>
  <c r="EV161" i="3" s="1"/>
  <c r="ET135" i="3"/>
  <c r="EU135" i="3" s="1"/>
  <c r="EV135" i="3" s="1"/>
  <c r="ET124" i="3"/>
  <c r="EU124" i="3" s="1"/>
  <c r="EV124" i="3" s="1"/>
  <c r="ET84" i="3"/>
  <c r="EU84" i="3" s="1"/>
  <c r="EV84" i="3" s="1"/>
  <c r="ET169" i="3"/>
  <c r="EU169" i="3" s="1"/>
  <c r="EV169" i="3" s="1"/>
  <c r="ET167" i="3"/>
  <c r="EU167" i="3" s="1"/>
  <c r="EV167" i="3" s="1"/>
  <c r="ET164" i="3"/>
  <c r="EU164" i="3" s="1"/>
  <c r="EV164" i="3" s="1"/>
  <c r="ET146" i="3"/>
  <c r="EU146" i="3" s="1"/>
  <c r="EV146" i="3" s="1"/>
  <c r="ET143" i="3"/>
  <c r="EU143" i="3" s="1"/>
  <c r="EV143" i="3" s="1"/>
  <c r="ET132" i="3"/>
  <c r="EU132" i="3" s="1"/>
  <c r="EV132" i="3" s="1"/>
  <c r="ET130" i="3"/>
  <c r="EU130" i="3" s="1"/>
  <c r="EV130" i="3" s="1"/>
  <c r="ET127" i="3"/>
  <c r="EU127" i="3" s="1"/>
  <c r="EV127" i="3" s="1"/>
  <c r="ET116" i="3"/>
  <c r="EU116" i="3" s="1"/>
  <c r="EV116" i="3" s="1"/>
  <c r="ET114" i="3"/>
  <c r="EU114" i="3" s="1"/>
  <c r="EV114" i="3" s="1"/>
  <c r="FZ114" i="3" s="1"/>
  <c r="ET111" i="3"/>
  <c r="EU111" i="3" s="1"/>
  <c r="EV111" i="3" s="1"/>
  <c r="FZ111" i="3" s="1"/>
  <c r="ET100" i="3"/>
  <c r="EU100" i="3" s="1"/>
  <c r="EV100" i="3" s="1"/>
  <c r="ET73" i="3"/>
  <c r="EU73" i="3" s="1"/>
  <c r="EV73" i="3" s="1"/>
  <c r="ET63" i="3"/>
  <c r="EU63" i="3" s="1"/>
  <c r="EV63" i="3" s="1"/>
  <c r="ET58" i="3"/>
  <c r="EU58" i="3" s="1"/>
  <c r="EV58" i="3" s="1"/>
  <c r="ET53" i="3"/>
  <c r="EU53" i="3" s="1"/>
  <c r="EV53" i="3" s="1"/>
  <c r="ET65" i="3"/>
  <c r="EU65" i="3" s="1"/>
  <c r="EV65" i="3" s="1"/>
  <c r="ET55" i="3"/>
  <c r="EU55" i="3" s="1"/>
  <c r="EV55" i="3" s="1"/>
  <c r="ET52" i="3"/>
  <c r="EU52" i="3" s="1"/>
  <c r="EV52" i="3" s="1"/>
  <c r="ET50" i="3"/>
  <c r="EU50" i="3" s="1"/>
  <c r="EV50" i="3" s="1"/>
  <c r="ET43" i="3"/>
  <c r="EU43" i="3" s="1"/>
  <c r="EV43" i="3" s="1"/>
  <c r="ET140" i="3"/>
  <c r="EU140" i="3" s="1"/>
  <c r="EV140" i="3" s="1"/>
  <c r="ET108" i="3"/>
  <c r="EU108" i="3" s="1"/>
  <c r="EV108" i="3" s="1"/>
  <c r="FZ108" i="3" s="1"/>
  <c r="ET10" i="3"/>
  <c r="EU10" i="3" s="1"/>
  <c r="EV10" i="3" s="1"/>
  <c r="ET77" i="3"/>
  <c r="EU77" i="3" s="1"/>
  <c r="EV77" i="3" s="1"/>
  <c r="ET170" i="3"/>
  <c r="EU170" i="3" s="1"/>
  <c r="EV170" i="3" s="1"/>
  <c r="ET149" i="3"/>
  <c r="EU149" i="3" s="1"/>
  <c r="EV149" i="3" s="1"/>
  <c r="ET133" i="3"/>
  <c r="EU133" i="3" s="1"/>
  <c r="EV133" i="3" s="1"/>
  <c r="ET119" i="3"/>
  <c r="EU119" i="3" s="1"/>
  <c r="EV119" i="3" s="1"/>
  <c r="ET117" i="3"/>
  <c r="EU117" i="3" s="1"/>
  <c r="EV117" i="3" s="1"/>
  <c r="ET101" i="3"/>
  <c r="EU101" i="3" s="1"/>
  <c r="EV101" i="3" s="1"/>
  <c r="FZ101" i="3" s="1"/>
  <c r="ET79" i="3"/>
  <c r="EU79" i="3" s="1"/>
  <c r="EV79" i="3" s="1"/>
  <c r="ET76" i="3"/>
  <c r="EU76" i="3" s="1"/>
  <c r="EV76" i="3" s="1"/>
  <c r="ET74" i="3"/>
  <c r="EU74" i="3" s="1"/>
  <c r="EV74" i="3" s="1"/>
  <c r="ET69" i="3"/>
  <c r="EU69" i="3" s="1"/>
  <c r="EV69" i="3" s="1"/>
  <c r="ET14" i="3"/>
  <c r="EU14" i="3" s="1"/>
  <c r="EV14" i="3" s="1"/>
  <c r="ET141" i="3"/>
  <c r="EU141" i="3" s="1"/>
  <c r="EV141" i="3" s="1"/>
  <c r="ET151" i="3"/>
  <c r="EU151" i="3" s="1"/>
  <c r="EV151" i="3" s="1"/>
  <c r="ET42" i="3"/>
  <c r="EU42" i="3" s="1"/>
  <c r="EV42" i="3" s="1"/>
  <c r="ET148" i="3"/>
  <c r="EU148" i="3" s="1"/>
  <c r="EV148" i="3" s="1"/>
  <c r="ET103" i="3"/>
  <c r="EU103" i="3" s="1"/>
  <c r="EV103" i="3" s="1"/>
  <c r="FZ103" i="3" s="1"/>
  <c r="ET71" i="3"/>
  <c r="EU71" i="3" s="1"/>
  <c r="EV71" i="3" s="1"/>
  <c r="ET68" i="3"/>
  <c r="EU68" i="3" s="1"/>
  <c r="EV68" i="3" s="1"/>
  <c r="ET66" i="3"/>
  <c r="EU66" i="3" s="1"/>
  <c r="EV66" i="3" s="1"/>
  <c r="ET61" i="3"/>
  <c r="EU61" i="3" s="1"/>
  <c r="EV61" i="3" s="1"/>
  <c r="ET60" i="3"/>
  <c r="EU60" i="3" s="1"/>
  <c r="EV60" i="3" s="1"/>
  <c r="ET8" i="3"/>
  <c r="EU8" i="3" s="1"/>
  <c r="EV8" i="3" s="1"/>
  <c r="FZ131" i="3" l="1"/>
  <c r="ET177" i="3"/>
  <c r="EU177" i="3" s="1"/>
  <c r="EV177" i="3" s="1"/>
  <c r="BZ156" i="3"/>
  <c r="CL156" i="3" s="1"/>
  <c r="DB156" i="3"/>
  <c r="DN156" i="3" s="1"/>
  <c r="BY157" i="3"/>
  <c r="CK157" i="3" s="1"/>
  <c r="DA157" i="3"/>
  <c r="DM157" i="3" s="1"/>
  <c r="CN177" i="3"/>
  <c r="CO177" i="3" s="1"/>
  <c r="CP177" i="3" s="1"/>
  <c r="BY156" i="3"/>
  <c r="CK156" i="3" s="1"/>
  <c r="DA156" i="3"/>
  <c r="DM156" i="3" s="1"/>
  <c r="DP177" i="3"/>
  <c r="DQ177" i="3" s="1"/>
  <c r="DR177" i="3" s="1"/>
  <c r="DB158" i="3"/>
  <c r="DN158" i="3" s="1"/>
  <c r="BZ158" i="3"/>
  <c r="CL158" i="3" s="1"/>
  <c r="DA158" i="3"/>
  <c r="DM158" i="3" s="1"/>
  <c r="BY158" i="3"/>
  <c r="CK158" i="3" s="1"/>
  <c r="BZ157" i="3"/>
  <c r="CL157" i="3" s="1"/>
  <c r="DB157" i="3"/>
  <c r="DN157" i="3" s="1"/>
  <c r="ET171" i="3"/>
  <c r="EU171" i="3" s="1"/>
  <c r="EV171" i="3" s="1"/>
  <c r="DP44" i="3"/>
  <c r="DQ44" i="3" s="1"/>
  <c r="DR44" i="3" s="1"/>
  <c r="CN44" i="3"/>
  <c r="CO44" i="3" s="1"/>
  <c r="CP44" i="3" s="1"/>
  <c r="DP171" i="3"/>
  <c r="DQ171" i="3" s="1"/>
  <c r="DR171" i="3" s="1"/>
  <c r="CN171" i="3"/>
  <c r="CO171" i="3" s="1"/>
  <c r="CP171" i="3" s="1"/>
  <c r="AK159" i="3"/>
  <c r="AK160" i="3" s="1"/>
  <c r="BV158" i="3"/>
  <c r="CH158" i="3" s="1"/>
  <c r="CX158" i="3"/>
  <c r="DJ158" i="3" s="1"/>
  <c r="CN153" i="3"/>
  <c r="CO153" i="3" s="1"/>
  <c r="CP153" i="3" s="1"/>
  <c r="BR158" i="3"/>
  <c r="CD158" i="3" s="1"/>
  <c r="CT158" i="3"/>
  <c r="DF158" i="3" s="1"/>
  <c r="BU158" i="3"/>
  <c r="CG158" i="3" s="1"/>
  <c r="CW158" i="3"/>
  <c r="DI158" i="3" s="1"/>
  <c r="BQ158" i="3"/>
  <c r="CC158" i="3" s="1"/>
  <c r="CS158" i="3"/>
  <c r="DE158" i="3" s="1"/>
  <c r="BX158" i="3"/>
  <c r="CJ158" i="3" s="1"/>
  <c r="CZ158" i="3"/>
  <c r="DL158" i="3" s="1"/>
  <c r="BT158" i="3"/>
  <c r="CF158" i="3" s="1"/>
  <c r="CV158" i="3"/>
  <c r="DH158" i="3" s="1"/>
  <c r="BW158" i="3"/>
  <c r="CI158" i="3" s="1"/>
  <c r="CY158" i="3"/>
  <c r="DK158" i="3" s="1"/>
  <c r="BS158" i="3"/>
  <c r="CE158" i="3" s="1"/>
  <c r="CU158" i="3"/>
  <c r="DG158" i="3" s="1"/>
  <c r="DP153" i="3"/>
  <c r="DQ153" i="3" s="1"/>
  <c r="DR153" i="3" s="1"/>
  <c r="CX157" i="3"/>
  <c r="DJ157" i="3" s="1"/>
  <c r="BV157" i="3"/>
  <c r="CH157" i="3" s="1"/>
  <c r="CN131" i="3"/>
  <c r="CO131" i="3" s="1"/>
  <c r="CP131" i="3" s="1"/>
  <c r="BU157" i="3"/>
  <c r="CG157" i="3" s="1"/>
  <c r="CW157" i="3"/>
  <c r="DI157" i="3" s="1"/>
  <c r="BW157" i="3"/>
  <c r="CI157" i="3" s="1"/>
  <c r="CY157" i="3"/>
  <c r="DK157" i="3" s="1"/>
  <c r="AA159" i="3"/>
  <c r="CV157" i="3"/>
  <c r="DH157" i="3" s="1"/>
  <c r="BT157" i="3"/>
  <c r="CF157" i="3" s="1"/>
  <c r="CZ157" i="3"/>
  <c r="DL157" i="3" s="1"/>
  <c r="BX157" i="3"/>
  <c r="CJ157" i="3" s="1"/>
  <c r="DP131" i="3"/>
  <c r="DQ131" i="3" s="1"/>
  <c r="DR131" i="3" s="1"/>
  <c r="BU156" i="3"/>
  <c r="CG156" i="3" s="1"/>
  <c r="CW156" i="3"/>
  <c r="DI156" i="3" s="1"/>
  <c r="BX156" i="3"/>
  <c r="CJ156" i="3" s="1"/>
  <c r="CZ156" i="3"/>
  <c r="DL156" i="3" s="1"/>
  <c r="BW156" i="3"/>
  <c r="CI156" i="3" s="1"/>
  <c r="CY156" i="3"/>
  <c r="DK156" i="3" s="1"/>
  <c r="CN99" i="3"/>
  <c r="CO99" i="3" s="1"/>
  <c r="CP99" i="3" s="1"/>
  <c r="BV156" i="3"/>
  <c r="CH156" i="3" s="1"/>
  <c r="CX156" i="3"/>
  <c r="DJ156" i="3" s="1"/>
  <c r="DP99" i="3"/>
  <c r="DQ99" i="3" s="1"/>
  <c r="DR99" i="3" s="1"/>
  <c r="CN37" i="3"/>
  <c r="CO37" i="3" s="1"/>
  <c r="CP37" i="3" s="1"/>
  <c r="BQ157" i="3"/>
  <c r="CC157" i="3" s="1"/>
  <c r="CS157" i="3"/>
  <c r="DE157" i="3" s="1"/>
  <c r="BS157" i="3"/>
  <c r="CE157" i="3" s="1"/>
  <c r="CU157" i="3"/>
  <c r="DG157" i="3" s="1"/>
  <c r="BR157" i="3"/>
  <c r="CD157" i="3" s="1"/>
  <c r="CT157" i="3"/>
  <c r="DF157" i="3" s="1"/>
  <c r="DP37" i="3"/>
  <c r="DQ37" i="3" s="1"/>
  <c r="DR37" i="3" s="1"/>
  <c r="BQ156" i="3"/>
  <c r="CC156" i="3" s="1"/>
  <c r="CS156" i="3"/>
  <c r="DE156" i="3" s="1"/>
  <c r="CV156" i="3"/>
  <c r="DH156" i="3" s="1"/>
  <c r="BT156" i="3"/>
  <c r="CF156" i="3" s="1"/>
  <c r="BS156" i="3"/>
  <c r="CE156" i="3" s="1"/>
  <c r="CU156" i="3"/>
  <c r="DG156" i="3" s="1"/>
  <c r="CN23" i="3"/>
  <c r="CO23" i="3" s="1"/>
  <c r="CP23" i="3" s="1"/>
  <c r="CT156" i="3"/>
  <c r="DF156" i="3" s="1"/>
  <c r="BR156" i="3"/>
  <c r="CD156" i="3" s="1"/>
  <c r="DP23" i="3"/>
  <c r="DQ23" i="3" s="1"/>
  <c r="DR23" i="3" s="1"/>
  <c r="G44" i="16"/>
  <c r="Q158" i="24"/>
  <c r="P154" i="24"/>
  <c r="P155" i="24" s="1"/>
  <c r="P158" i="24"/>
  <c r="Q156" i="24"/>
  <c r="P156" i="24"/>
  <c r="P45" i="24"/>
  <c r="P46" i="24" s="1"/>
  <c r="P157" i="24"/>
  <c r="Q154" i="24"/>
  <c r="Q155" i="24" s="1"/>
  <c r="O158" i="24"/>
  <c r="O154" i="24"/>
  <c r="O155" i="24" s="1"/>
  <c r="N158" i="24"/>
  <c r="Q157" i="24"/>
  <c r="Q45" i="24"/>
  <c r="Q46" i="24" s="1"/>
  <c r="O157" i="24"/>
  <c r="O45" i="24"/>
  <c r="O46" i="24" s="1"/>
  <c r="R8" i="24"/>
  <c r="R23" i="24" s="1"/>
  <c r="C46" i="24"/>
  <c r="E61" i="16"/>
  <c r="FV61" i="3"/>
  <c r="E103" i="16"/>
  <c r="FV103" i="3"/>
  <c r="E141" i="16"/>
  <c r="FV141" i="3"/>
  <c r="E76" i="16"/>
  <c r="FV76" i="3"/>
  <c r="E119" i="16"/>
  <c r="FV119" i="3"/>
  <c r="E77" i="16"/>
  <c r="FV77" i="3"/>
  <c r="E55" i="16"/>
  <c r="FV55" i="3"/>
  <c r="E63" i="16"/>
  <c r="FV63" i="3"/>
  <c r="E114" i="16"/>
  <c r="FV114" i="3"/>
  <c r="E167" i="16"/>
  <c r="FV167" i="3"/>
  <c r="E135" i="16"/>
  <c r="FV135" i="3"/>
  <c r="E12" i="16"/>
  <c r="E25" i="16"/>
  <c r="FV25" i="3"/>
  <c r="FV37" i="3" s="1"/>
  <c r="E37" i="24" s="1"/>
  <c r="E62" i="16"/>
  <c r="FV62" i="3"/>
  <c r="E87" i="16"/>
  <c r="FV87" i="3"/>
  <c r="E118" i="16"/>
  <c r="FV118" i="3"/>
  <c r="E166" i="16"/>
  <c r="FV166" i="3"/>
  <c r="E13" i="16"/>
  <c r="E145" i="16"/>
  <c r="FV145" i="3"/>
  <c r="E41" i="16"/>
  <c r="FV41" i="3"/>
  <c r="E75" i="16"/>
  <c r="FV75" i="3"/>
  <c r="E137" i="16"/>
  <c r="FV137" i="3"/>
  <c r="E174" i="16"/>
  <c r="FV174" i="3"/>
  <c r="E168" i="16"/>
  <c r="FV168" i="3"/>
  <c r="E113" i="16"/>
  <c r="FV113" i="3"/>
  <c r="E162" i="16"/>
  <c r="FV162" i="3"/>
  <c r="E165" i="16"/>
  <c r="FV165" i="3"/>
  <c r="E134" i="16"/>
  <c r="FV134" i="3"/>
  <c r="E80" i="16"/>
  <c r="FV80" i="3"/>
  <c r="E66" i="16"/>
  <c r="FV66" i="3"/>
  <c r="E14" i="16"/>
  <c r="E79" i="16"/>
  <c r="FV79" i="3"/>
  <c r="E133" i="16"/>
  <c r="FV133" i="3"/>
  <c r="E10" i="16"/>
  <c r="E43" i="16"/>
  <c r="FV43" i="3"/>
  <c r="E65" i="16"/>
  <c r="FV65" i="3"/>
  <c r="E73" i="16"/>
  <c r="FV73" i="3"/>
  <c r="E116" i="16"/>
  <c r="FV116" i="3"/>
  <c r="E143" i="16"/>
  <c r="FV143" i="3"/>
  <c r="E169" i="16"/>
  <c r="FV169" i="3"/>
  <c r="E86" i="16"/>
  <c r="FV86" i="3"/>
  <c r="E40" i="16"/>
  <c r="FV40" i="3"/>
  <c r="E70" i="16"/>
  <c r="FV70" i="3"/>
  <c r="E102" i="16"/>
  <c r="FV102" i="3"/>
  <c r="E121" i="16"/>
  <c r="FV121" i="3"/>
  <c r="E175" i="16"/>
  <c r="FV175" i="3"/>
  <c r="E39" i="16"/>
  <c r="FV39" i="3"/>
  <c r="E163" i="16"/>
  <c r="FV163" i="3"/>
  <c r="E112" i="16"/>
  <c r="FV112" i="3"/>
  <c r="E139" i="16"/>
  <c r="FV139" i="3"/>
  <c r="E176" i="16"/>
  <c r="FV176" i="3"/>
  <c r="E57" i="16"/>
  <c r="FV57" i="3"/>
  <c r="E122" i="16"/>
  <c r="FV122" i="3"/>
  <c r="E173" i="16"/>
  <c r="FV173" i="3"/>
  <c r="E181" i="16"/>
  <c r="FV181" i="3"/>
  <c r="E136" i="16"/>
  <c r="FV136" i="3"/>
  <c r="E56" i="16"/>
  <c r="FV56" i="3"/>
  <c r="E104" i="16"/>
  <c r="FV104" i="3"/>
  <c r="D156" i="24"/>
  <c r="D160" i="24" s="1"/>
  <c r="D46" i="24"/>
  <c r="E42" i="16"/>
  <c r="FV42" i="3"/>
  <c r="E101" i="16"/>
  <c r="FV101" i="3"/>
  <c r="E108" i="16"/>
  <c r="FV108" i="3"/>
  <c r="E50" i="16"/>
  <c r="FV50" i="3"/>
  <c r="E53" i="16"/>
  <c r="FV53" i="3"/>
  <c r="E127" i="16"/>
  <c r="FV127" i="3"/>
  <c r="E146" i="16"/>
  <c r="FV146" i="3"/>
  <c r="E84" i="16"/>
  <c r="FV84" i="3"/>
  <c r="E110" i="16"/>
  <c r="FV110" i="3"/>
  <c r="E81" i="16"/>
  <c r="FV81" i="3"/>
  <c r="E105" i="16"/>
  <c r="FV105" i="3"/>
  <c r="E123" i="16"/>
  <c r="FV123" i="3"/>
  <c r="E51" i="16"/>
  <c r="FV51" i="3"/>
  <c r="E78" i="16"/>
  <c r="FV78" i="3"/>
  <c r="E179" i="16"/>
  <c r="FV179" i="3"/>
  <c r="E59" i="16"/>
  <c r="FV59" i="3"/>
  <c r="E115" i="16"/>
  <c r="FV115" i="3"/>
  <c r="E150" i="16"/>
  <c r="FV150" i="3"/>
  <c r="E15" i="16"/>
  <c r="E82" i="16"/>
  <c r="FV82" i="3"/>
  <c r="E129" i="16"/>
  <c r="FV129" i="3"/>
  <c r="E120" i="16"/>
  <c r="FV120" i="3"/>
  <c r="E85" i="16"/>
  <c r="FV85" i="3"/>
  <c r="E64" i="16"/>
  <c r="FV64" i="3"/>
  <c r="E11" i="16"/>
  <c r="E148" i="16"/>
  <c r="FV148" i="3"/>
  <c r="E68" i="16"/>
  <c r="FV68" i="3"/>
  <c r="E69" i="16"/>
  <c r="FV69" i="3"/>
  <c r="E149" i="16"/>
  <c r="FV149" i="3"/>
  <c r="E60" i="16"/>
  <c r="FV60" i="3"/>
  <c r="E71" i="16"/>
  <c r="FV71" i="3"/>
  <c r="E151" i="16"/>
  <c r="FV151" i="3"/>
  <c r="E74" i="16"/>
  <c r="FV74" i="3"/>
  <c r="E117" i="16"/>
  <c r="FV117" i="3"/>
  <c r="E170" i="16"/>
  <c r="FV170" i="3"/>
  <c r="E140" i="16"/>
  <c r="FV140" i="3"/>
  <c r="E52" i="16"/>
  <c r="FV52" i="3"/>
  <c r="E58" i="16"/>
  <c r="FV58" i="3"/>
  <c r="E111" i="16"/>
  <c r="FV111" i="3"/>
  <c r="E130" i="16"/>
  <c r="FV130" i="3"/>
  <c r="E164" i="16"/>
  <c r="FV164" i="3"/>
  <c r="E124" i="16"/>
  <c r="FV124" i="3"/>
  <c r="E49" i="16"/>
  <c r="FV49" i="3"/>
  <c r="E126" i="16"/>
  <c r="FV126" i="3"/>
  <c r="E54" i="16"/>
  <c r="FV54" i="3"/>
  <c r="E83" i="16"/>
  <c r="FV83" i="3"/>
  <c r="E107" i="16"/>
  <c r="FV107" i="3"/>
  <c r="E138" i="16"/>
  <c r="FV138" i="3"/>
  <c r="E180" i="16"/>
  <c r="FV180" i="3"/>
  <c r="E142" i="16"/>
  <c r="FV142" i="3"/>
  <c r="E67" i="16"/>
  <c r="FV67" i="3"/>
  <c r="E128" i="16"/>
  <c r="FV128" i="3"/>
  <c r="E147" i="16"/>
  <c r="FV147" i="3"/>
  <c r="E106" i="16"/>
  <c r="FV106" i="3"/>
  <c r="E152" i="16"/>
  <c r="FV152" i="3"/>
  <c r="E144" i="16"/>
  <c r="FV144" i="3"/>
  <c r="E125" i="16"/>
  <c r="FV125" i="3"/>
  <c r="E109" i="16"/>
  <c r="FV109" i="3"/>
  <c r="E72" i="16"/>
  <c r="FV72" i="3"/>
  <c r="E9" i="16"/>
  <c r="AP159" i="3"/>
  <c r="CN8" i="3"/>
  <c r="CO8" i="3" s="1"/>
  <c r="CP8" i="3" s="1"/>
  <c r="AF159" i="3"/>
  <c r="V159" i="3"/>
  <c r="Q159" i="3"/>
  <c r="ET44" i="3"/>
  <c r="EU44" i="3" s="1"/>
  <c r="EV44" i="3" s="1"/>
  <c r="ET23" i="3"/>
  <c r="EU23" i="3" s="1"/>
  <c r="EV23" i="3" s="1"/>
  <c r="BE159" i="3"/>
  <c r="AZ159" i="3"/>
  <c r="L159" i="3"/>
  <c r="AU159" i="3"/>
  <c r="ET37" i="3"/>
  <c r="EU37" i="3" s="1"/>
  <c r="EV37" i="3" s="1"/>
  <c r="C158" i="16"/>
  <c r="D157" i="16"/>
  <c r="C157" i="16"/>
  <c r="F157" i="16"/>
  <c r="E158" i="16"/>
  <c r="E157" i="16"/>
  <c r="C156" i="16"/>
  <c r="D158" i="16"/>
  <c r="D156" i="16"/>
  <c r="E156" i="16"/>
  <c r="F156" i="16"/>
  <c r="F158" i="16"/>
  <c r="F8" i="16"/>
  <c r="E8" i="16"/>
  <c r="BL89" i="3"/>
  <c r="G89" i="15"/>
  <c r="M89" i="15" s="1"/>
  <c r="R89" i="15" s="1"/>
  <c r="G148" i="15"/>
  <c r="M148" i="15" s="1"/>
  <c r="R148" i="15" s="1"/>
  <c r="BL79" i="3"/>
  <c r="G79" i="15"/>
  <c r="M79" i="15" s="1"/>
  <c r="R79" i="15" s="1"/>
  <c r="G50" i="15"/>
  <c r="M50" i="15" s="1"/>
  <c r="R50" i="15" s="1"/>
  <c r="G63" i="15"/>
  <c r="M63" i="15" s="1"/>
  <c r="R63" i="15" s="1"/>
  <c r="G16" i="15"/>
  <c r="M16" i="15" s="1"/>
  <c r="R16" i="15" s="1"/>
  <c r="G104" i="15"/>
  <c r="M104" i="15" s="1"/>
  <c r="R104" i="15" s="1"/>
  <c r="G142" i="15"/>
  <c r="M142" i="15" s="1"/>
  <c r="R142" i="15" s="1"/>
  <c r="BL122" i="3"/>
  <c r="G122" i="15"/>
  <c r="M122" i="15" s="1"/>
  <c r="R122" i="15" s="1"/>
  <c r="G56" i="15"/>
  <c r="M56" i="15" s="1"/>
  <c r="R56" i="15" s="1"/>
  <c r="G145" i="15"/>
  <c r="M145" i="15" s="1"/>
  <c r="R145" i="15" s="1"/>
  <c r="G68" i="15"/>
  <c r="M68" i="15" s="1"/>
  <c r="R68" i="15" s="1"/>
  <c r="BL176" i="3"/>
  <c r="G176" i="15"/>
  <c r="M176" i="15" s="1"/>
  <c r="R176" i="15" s="1"/>
  <c r="BL43" i="3"/>
  <c r="G43" i="15"/>
  <c r="M43" i="15" s="1"/>
  <c r="R43" i="15" s="1"/>
  <c r="G112" i="15"/>
  <c r="M112" i="15" s="1"/>
  <c r="R112" i="15" s="1"/>
  <c r="G40" i="15"/>
  <c r="M40" i="15" s="1"/>
  <c r="R40" i="15" s="1"/>
  <c r="BL125" i="3"/>
  <c r="G125" i="15"/>
  <c r="M125" i="15" s="1"/>
  <c r="R125" i="15" s="1"/>
  <c r="G149" i="15"/>
  <c r="M149" i="15" s="1"/>
  <c r="R149" i="15" s="1"/>
  <c r="G64" i="15"/>
  <c r="M64" i="15" s="1"/>
  <c r="BL130" i="3"/>
  <c r="G130" i="15"/>
  <c r="M130" i="15" s="1"/>
  <c r="R130" i="15" s="1"/>
  <c r="G137" i="15"/>
  <c r="M137" i="15" s="1"/>
  <c r="R137" i="15" s="1"/>
  <c r="G143" i="15"/>
  <c r="M143" i="15" s="1"/>
  <c r="R143" i="15" s="1"/>
  <c r="BL84" i="3"/>
  <c r="G84" i="15"/>
  <c r="M84" i="15" s="1"/>
  <c r="R84" i="15" s="1"/>
  <c r="G58" i="15"/>
  <c r="M58" i="15" s="1"/>
  <c r="R58" i="15" s="1"/>
  <c r="G49" i="15"/>
  <c r="M49" i="15" s="1"/>
  <c r="R49" i="15" s="1"/>
  <c r="BL151" i="3"/>
  <c r="G151" i="15"/>
  <c r="M151" i="15" s="1"/>
  <c r="R151" i="15" s="1"/>
  <c r="BL76" i="3"/>
  <c r="G76" i="15"/>
  <c r="M76" i="15" s="1"/>
  <c r="R76" i="15" s="1"/>
  <c r="G52" i="15"/>
  <c r="M52" i="15" s="1"/>
  <c r="R52" i="15" s="1"/>
  <c r="G57" i="15"/>
  <c r="M57" i="15" s="1"/>
  <c r="R57" i="15" s="1"/>
  <c r="G62" i="15"/>
  <c r="M62" i="15" s="1"/>
  <c r="R62" i="15" s="1"/>
  <c r="BL124" i="3"/>
  <c r="G124" i="15"/>
  <c r="M124" i="15" s="1"/>
  <c r="R124" i="15" s="1"/>
  <c r="G144" i="15"/>
  <c r="M144" i="15" s="1"/>
  <c r="R144" i="15" s="1"/>
  <c r="G102" i="15"/>
  <c r="M102" i="15" s="1"/>
  <c r="R102" i="15" s="1"/>
  <c r="G61" i="15"/>
  <c r="M61" i="15" s="1"/>
  <c r="R61" i="15" s="1"/>
  <c r="G113" i="15"/>
  <c r="M113" i="15" s="1"/>
  <c r="R113" i="15" s="1"/>
  <c r="G146" i="15"/>
  <c r="M146" i="15" s="1"/>
  <c r="R146" i="15" s="1"/>
  <c r="G107" i="15"/>
  <c r="M107" i="15" s="1"/>
  <c r="R107" i="15" s="1"/>
  <c r="G117" i="15"/>
  <c r="M117" i="15" s="1"/>
  <c r="R117" i="15" s="1"/>
  <c r="G53" i="15"/>
  <c r="M53" i="15" s="1"/>
  <c r="R53" i="15" s="1"/>
  <c r="G139" i="15"/>
  <c r="M139" i="15" s="1"/>
  <c r="R139" i="15" s="1"/>
  <c r="BL78" i="3"/>
  <c r="G78" i="15"/>
  <c r="M78" i="15" s="1"/>
  <c r="R78" i="15" s="1"/>
  <c r="BL83" i="3"/>
  <c r="G83" i="15"/>
  <c r="M83" i="15" s="1"/>
  <c r="R83" i="15" s="1"/>
  <c r="BL118" i="3"/>
  <c r="G118" i="15"/>
  <c r="M118" i="15" s="1"/>
  <c r="R118" i="15" s="1"/>
  <c r="G147" i="15"/>
  <c r="M147" i="15" s="1"/>
  <c r="R147" i="15" s="1"/>
  <c r="G54" i="15"/>
  <c r="M54" i="15" s="1"/>
  <c r="R54" i="15" s="1"/>
  <c r="BL80" i="3"/>
  <c r="G80" i="15"/>
  <c r="M80" i="15" s="1"/>
  <c r="R80" i="15" s="1"/>
  <c r="BL167" i="3"/>
  <c r="G167" i="15"/>
  <c r="M167" i="15" s="1"/>
  <c r="R167" i="15" s="1"/>
  <c r="BL120" i="3"/>
  <c r="G120" i="15"/>
  <c r="M120" i="15" s="1"/>
  <c r="R120" i="15" s="1"/>
  <c r="BL150" i="3"/>
  <c r="G150" i="15"/>
  <c r="M150" i="15" s="1"/>
  <c r="R150" i="15" s="1"/>
  <c r="G108" i="15"/>
  <c r="M108" i="15" s="1"/>
  <c r="R108" i="15" s="1"/>
  <c r="G163" i="15"/>
  <c r="M163" i="15" s="1"/>
  <c r="R163" i="15" s="1"/>
  <c r="G66" i="15"/>
  <c r="M66" i="15" s="1"/>
  <c r="R66" i="15" s="1"/>
  <c r="BL86" i="3"/>
  <c r="G86" i="15"/>
  <c r="M86" i="15" s="1"/>
  <c r="R86" i="15" s="1"/>
  <c r="G138" i="15"/>
  <c r="M138" i="15" s="1"/>
  <c r="R138" i="15" s="1"/>
  <c r="BL82" i="3"/>
  <c r="G82" i="15"/>
  <c r="M82" i="15" s="1"/>
  <c r="R82" i="15" s="1"/>
  <c r="G88" i="15"/>
  <c r="M88" i="15" s="1"/>
  <c r="R88" i="15" s="1"/>
  <c r="G114" i="15"/>
  <c r="M114" i="15" s="1"/>
  <c r="R114" i="15" s="1"/>
  <c r="G165" i="15"/>
  <c r="M165" i="15" s="1"/>
  <c r="R165" i="15" s="1"/>
  <c r="G12" i="15"/>
  <c r="M12" i="15" s="1"/>
  <c r="R12" i="15" s="1"/>
  <c r="G10" i="15"/>
  <c r="M10" i="15" s="1"/>
  <c r="R10" i="15" s="1"/>
  <c r="BL73" i="3"/>
  <c r="G73" i="15"/>
  <c r="M73" i="15" s="1"/>
  <c r="R73" i="15" s="1"/>
  <c r="G174" i="15"/>
  <c r="M174" i="15" s="1"/>
  <c r="R174" i="15" s="1"/>
  <c r="G106" i="15"/>
  <c r="M106" i="15" s="1"/>
  <c r="R106" i="15" s="1"/>
  <c r="BL81" i="3"/>
  <c r="G81" i="15"/>
  <c r="M81" i="15" s="1"/>
  <c r="R81" i="15" s="1"/>
  <c r="G65" i="15"/>
  <c r="M65" i="15" s="1"/>
  <c r="R65" i="15" s="1"/>
  <c r="BL127" i="3"/>
  <c r="G127" i="15"/>
  <c r="M127" i="15" s="1"/>
  <c r="R127" i="15" s="1"/>
  <c r="BL121" i="3"/>
  <c r="G121" i="15"/>
  <c r="M121" i="15" s="1"/>
  <c r="R121" i="15" s="1"/>
  <c r="G111" i="15"/>
  <c r="M111" i="15" s="1"/>
  <c r="R111" i="15" s="1"/>
  <c r="G141" i="15"/>
  <c r="M141" i="15" s="1"/>
  <c r="R141" i="15" s="1"/>
  <c r="BL74" i="3"/>
  <c r="G74" i="15"/>
  <c r="M74" i="15" s="1"/>
  <c r="R74" i="15" s="1"/>
  <c r="BL126" i="3"/>
  <c r="G126" i="15"/>
  <c r="M126" i="15" s="1"/>
  <c r="R126" i="15" s="1"/>
  <c r="G14" i="15"/>
  <c r="M14" i="15" s="1"/>
  <c r="R14" i="15" s="1"/>
  <c r="G67" i="15"/>
  <c r="M67" i="15" s="1"/>
  <c r="R67" i="15" s="1"/>
  <c r="G116" i="15"/>
  <c r="M116" i="15" s="1"/>
  <c r="R116" i="15" s="1"/>
  <c r="BL169" i="3"/>
  <c r="G169" i="15"/>
  <c r="M169" i="15" s="1"/>
  <c r="R169" i="15" s="1"/>
  <c r="G69" i="15"/>
  <c r="M69" i="15" s="1"/>
  <c r="R69" i="15" s="1"/>
  <c r="G115" i="15"/>
  <c r="M115" i="15" s="1"/>
  <c r="R115" i="15" s="1"/>
  <c r="G70" i="15"/>
  <c r="M70" i="15" s="1"/>
  <c r="R70" i="15" s="1"/>
  <c r="G11" i="15"/>
  <c r="M11" i="15" s="1"/>
  <c r="R11" i="15" s="1"/>
  <c r="G72" i="15"/>
  <c r="M72" i="15" s="1"/>
  <c r="R72" i="15" s="1"/>
  <c r="G135" i="15"/>
  <c r="M135" i="15" s="1"/>
  <c r="R135" i="15" s="1"/>
  <c r="BL175" i="3"/>
  <c r="G175" i="15"/>
  <c r="M175" i="15" s="1"/>
  <c r="R175" i="15" s="1"/>
  <c r="BL42" i="3"/>
  <c r="G42" i="15"/>
  <c r="M42" i="15" s="1"/>
  <c r="R42" i="15" s="1"/>
  <c r="BL168" i="3"/>
  <c r="G168" i="15"/>
  <c r="M168" i="15" s="1"/>
  <c r="R168" i="15" s="1"/>
  <c r="G105" i="15"/>
  <c r="M105" i="15" s="1"/>
  <c r="R105" i="15" s="1"/>
  <c r="G9" i="15"/>
  <c r="M9" i="15" s="1"/>
  <c r="R9" i="15" s="1"/>
  <c r="G109" i="15"/>
  <c r="M109" i="15" s="1"/>
  <c r="R109" i="15" s="1"/>
  <c r="BL85" i="3"/>
  <c r="G85" i="15"/>
  <c r="M85" i="15" s="1"/>
  <c r="R85" i="15" s="1"/>
  <c r="G162" i="15"/>
  <c r="G170" i="15"/>
  <c r="M170" i="15" s="1"/>
  <c r="R170" i="15" s="1"/>
  <c r="G13" i="15"/>
  <c r="M13" i="15" s="1"/>
  <c r="R13" i="15" s="1"/>
  <c r="G60" i="15"/>
  <c r="M60" i="15" s="1"/>
  <c r="R60" i="15" s="1"/>
  <c r="G15" i="15"/>
  <c r="M15" i="15" s="1"/>
  <c r="R15" i="15" s="1"/>
  <c r="G173" i="15"/>
  <c r="M173" i="15" s="1"/>
  <c r="R173" i="15" s="1"/>
  <c r="BL152" i="3"/>
  <c r="G152" i="15"/>
  <c r="M152" i="15" s="1"/>
  <c r="R152" i="15" s="1"/>
  <c r="G110" i="15"/>
  <c r="M110" i="15" s="1"/>
  <c r="R110" i="15" s="1"/>
  <c r="G134" i="15"/>
  <c r="M134" i="15" s="1"/>
  <c r="G164" i="15"/>
  <c r="M164" i="15" s="1"/>
  <c r="R164" i="15" s="1"/>
  <c r="G55" i="15"/>
  <c r="M55" i="15" s="1"/>
  <c r="R55" i="15" s="1"/>
  <c r="G59" i="15"/>
  <c r="M59" i="15" s="1"/>
  <c r="R59" i="15" s="1"/>
  <c r="BL87" i="3"/>
  <c r="G87" i="15"/>
  <c r="M87" i="15" s="1"/>
  <c r="R87" i="15" s="1"/>
  <c r="G140" i="15"/>
  <c r="M140" i="15" s="1"/>
  <c r="R140" i="15" s="1"/>
  <c r="BL75" i="3"/>
  <c r="G75" i="15"/>
  <c r="M75" i="15" s="1"/>
  <c r="R75" i="15" s="1"/>
  <c r="G71" i="15"/>
  <c r="M71" i="15" s="1"/>
  <c r="R71" i="15" s="1"/>
  <c r="BL128" i="3"/>
  <c r="G128" i="15"/>
  <c r="M128" i="15" s="1"/>
  <c r="R128" i="15" s="1"/>
  <c r="BL77" i="3"/>
  <c r="G77" i="15"/>
  <c r="M77" i="15" s="1"/>
  <c r="R77" i="15" s="1"/>
  <c r="G119" i="15"/>
  <c r="M119" i="15" s="1"/>
  <c r="R119" i="15" s="1"/>
  <c r="BL123" i="3"/>
  <c r="G123" i="15"/>
  <c r="M123" i="15" s="1"/>
  <c r="R123" i="15" s="1"/>
  <c r="G51" i="15"/>
  <c r="M51" i="15" s="1"/>
  <c r="R51" i="15" s="1"/>
  <c r="BL129" i="3"/>
  <c r="G129" i="15"/>
  <c r="M129" i="15" s="1"/>
  <c r="R129" i="15" s="1"/>
  <c r="G103" i="15"/>
  <c r="M103" i="15" s="1"/>
  <c r="G136" i="15"/>
  <c r="M136" i="15" s="1"/>
  <c r="R136" i="15" s="1"/>
  <c r="BL166" i="3"/>
  <c r="G166" i="15"/>
  <c r="M166" i="15" s="1"/>
  <c r="R166" i="15" s="1"/>
  <c r="BL41" i="3"/>
  <c r="G41" i="15"/>
  <c r="M41" i="15" s="1"/>
  <c r="R41" i="15" s="1"/>
  <c r="G131" i="16"/>
  <c r="G37" i="16"/>
  <c r="C154" i="16"/>
  <c r="D45" i="16"/>
  <c r="E45" i="16"/>
  <c r="G153" i="16"/>
  <c r="F45" i="16"/>
  <c r="C45" i="16"/>
  <c r="E154" i="16"/>
  <c r="E155" i="16" s="1"/>
  <c r="F154" i="16"/>
  <c r="F155" i="16" s="1"/>
  <c r="D154" i="16"/>
  <c r="G182" i="16"/>
  <c r="E157" i="15" l="1"/>
  <c r="E159" i="15" s="1"/>
  <c r="E160" i="15" s="1"/>
  <c r="E131" i="15"/>
  <c r="E154" i="15"/>
  <c r="E155" i="15" s="1"/>
  <c r="E178" i="15" s="1"/>
  <c r="BV160" i="3"/>
  <c r="CH160" i="3" s="1"/>
  <c r="CX160" i="3"/>
  <c r="DJ160" i="3" s="1"/>
  <c r="BV159" i="3"/>
  <c r="CH159" i="3" s="1"/>
  <c r="CX159" i="3"/>
  <c r="DJ159" i="3" s="1"/>
  <c r="BE160" i="3"/>
  <c r="BZ159" i="3"/>
  <c r="CL159" i="3" s="1"/>
  <c r="DB159" i="3"/>
  <c r="DN159" i="3" s="1"/>
  <c r="AZ160" i="3"/>
  <c r="BY159" i="3"/>
  <c r="CK159" i="3" s="1"/>
  <c r="DA159" i="3"/>
  <c r="DM159" i="3" s="1"/>
  <c r="DP158" i="3"/>
  <c r="DQ158" i="3" s="1"/>
  <c r="DR158" i="3" s="1"/>
  <c r="CN158" i="3"/>
  <c r="CO158" i="3" s="1"/>
  <c r="CP158" i="3" s="1"/>
  <c r="AA160" i="3"/>
  <c r="CV159" i="3"/>
  <c r="DH159" i="3" s="1"/>
  <c r="BT159" i="3"/>
  <c r="CF159" i="3" s="1"/>
  <c r="AU160" i="3"/>
  <c r="BX160" i="3" s="1"/>
  <c r="CJ160" i="3" s="1"/>
  <c r="CZ159" i="3"/>
  <c r="DL159" i="3" s="1"/>
  <c r="BX159" i="3"/>
  <c r="CJ159" i="3" s="1"/>
  <c r="AF160" i="3"/>
  <c r="CW160" i="3" s="1"/>
  <c r="DI160" i="3" s="1"/>
  <c r="BU159" i="3"/>
  <c r="CG159" i="3" s="1"/>
  <c r="CW159" i="3"/>
  <c r="DI159" i="3" s="1"/>
  <c r="AP160" i="3"/>
  <c r="BW160" i="3" s="1"/>
  <c r="CI160" i="3" s="1"/>
  <c r="BW159" i="3"/>
  <c r="CI159" i="3" s="1"/>
  <c r="CY159" i="3"/>
  <c r="DK159" i="3" s="1"/>
  <c r="L160" i="3"/>
  <c r="BQ160" i="3" s="1"/>
  <c r="CC160" i="3" s="1"/>
  <c r="BQ159" i="3"/>
  <c r="CC159" i="3" s="1"/>
  <c r="CS159" i="3"/>
  <c r="DE159" i="3" s="1"/>
  <c r="V160" i="3"/>
  <c r="CU160" i="3" s="1"/>
  <c r="DG160" i="3" s="1"/>
  <c r="BS159" i="3"/>
  <c r="CE159" i="3" s="1"/>
  <c r="CU159" i="3"/>
  <c r="DG159" i="3" s="1"/>
  <c r="CN157" i="3"/>
  <c r="CO157" i="3" s="1"/>
  <c r="CP157" i="3" s="1"/>
  <c r="Q160" i="3"/>
  <c r="BR160" i="3" s="1"/>
  <c r="CD160" i="3" s="1"/>
  <c r="BR159" i="3"/>
  <c r="CD159" i="3" s="1"/>
  <c r="CT159" i="3"/>
  <c r="DF159" i="3" s="1"/>
  <c r="DP157" i="3"/>
  <c r="DQ157" i="3" s="1"/>
  <c r="DR157" i="3" s="1"/>
  <c r="BS160" i="3"/>
  <c r="CE160" i="3" s="1"/>
  <c r="DP156" i="3"/>
  <c r="DQ156" i="3" s="1"/>
  <c r="DR156" i="3" s="1"/>
  <c r="CN156" i="3"/>
  <c r="CO156" i="3" s="1"/>
  <c r="CP156" i="3" s="1"/>
  <c r="FV182" i="3"/>
  <c r="E182" i="24" s="1"/>
  <c r="FV177" i="3"/>
  <c r="E177" i="24" s="1"/>
  <c r="FV171" i="3"/>
  <c r="E171" i="24" s="1"/>
  <c r="FV153" i="3"/>
  <c r="E153" i="24" s="1"/>
  <c r="FV131" i="3"/>
  <c r="E131" i="24" s="1"/>
  <c r="FV99" i="3"/>
  <c r="FV44" i="3"/>
  <c r="E44" i="24" s="1"/>
  <c r="D183" i="24"/>
  <c r="C183" i="24"/>
  <c r="Q159" i="24"/>
  <c r="Q160" i="24" s="1"/>
  <c r="R154" i="24"/>
  <c r="R155" i="24" s="1"/>
  <c r="Q183" i="24"/>
  <c r="O159" i="24"/>
  <c r="O160" i="24" s="1"/>
  <c r="P159" i="24"/>
  <c r="P160" i="24" s="1"/>
  <c r="P183" i="24"/>
  <c r="N156" i="24"/>
  <c r="R158" i="24"/>
  <c r="N157" i="24"/>
  <c r="N159" i="24" s="1"/>
  <c r="N45" i="24"/>
  <c r="N46" i="24" s="1"/>
  <c r="O183" i="24"/>
  <c r="N154" i="24"/>
  <c r="N155" i="24" s="1"/>
  <c r="R157" i="24"/>
  <c r="R45" i="24"/>
  <c r="R46" i="24" s="1"/>
  <c r="R156" i="24"/>
  <c r="C159" i="16"/>
  <c r="C160" i="16" s="1"/>
  <c r="G157" i="16"/>
  <c r="D159" i="16"/>
  <c r="D160" i="16" s="1"/>
  <c r="F159" i="16"/>
  <c r="F160" i="16" s="1"/>
  <c r="E159" i="16"/>
  <c r="E160" i="16" s="1"/>
  <c r="G158" i="16"/>
  <c r="C8" i="16"/>
  <c r="G99" i="15"/>
  <c r="H44" i="16"/>
  <c r="G39" i="15"/>
  <c r="H153" i="16"/>
  <c r="G133" i="15"/>
  <c r="M162" i="15"/>
  <c r="G171" i="15"/>
  <c r="H131" i="16"/>
  <c r="G101" i="15"/>
  <c r="R103" i="15"/>
  <c r="R134" i="15"/>
  <c r="M99" i="15"/>
  <c r="R64" i="15"/>
  <c r="R99" i="15" s="1"/>
  <c r="H37" i="16"/>
  <c r="G25" i="15"/>
  <c r="G45" i="16"/>
  <c r="D8" i="17" s="1"/>
  <c r="G154" i="16"/>
  <c r="D11" i="17" s="1"/>
  <c r="BC8" i="16"/>
  <c r="BD8" i="16"/>
  <c r="BE8" i="16"/>
  <c r="BB8" i="16"/>
  <c r="AY8" i="16"/>
  <c r="AZ8" i="16"/>
  <c r="BA8" i="16"/>
  <c r="AX8" i="16"/>
  <c r="AU8" i="16"/>
  <c r="AV8" i="16"/>
  <c r="AW8" i="16"/>
  <c r="AT8" i="16"/>
  <c r="AQ8" i="16"/>
  <c r="AR8" i="16"/>
  <c r="AR23" i="16" s="1"/>
  <c r="AS8" i="16"/>
  <c r="AP8" i="16"/>
  <c r="AM8" i="16"/>
  <c r="AN8" i="16"/>
  <c r="AO8" i="16"/>
  <c r="AL8" i="16"/>
  <c r="AL23" i="16" s="1"/>
  <c r="AI8" i="16"/>
  <c r="AJ8" i="16"/>
  <c r="AK8" i="16"/>
  <c r="AH8" i="16"/>
  <c r="AG8" i="16"/>
  <c r="AF8" i="16"/>
  <c r="AE8" i="16"/>
  <c r="AD8" i="16"/>
  <c r="AD23" i="16" s="1"/>
  <c r="AC8" i="16"/>
  <c r="AB8" i="16"/>
  <c r="AA8" i="16"/>
  <c r="Z8" i="16"/>
  <c r="Y8" i="16"/>
  <c r="X8" i="16"/>
  <c r="W8" i="16"/>
  <c r="V8" i="16"/>
  <c r="BE3" i="16"/>
  <c r="BA3" i="16"/>
  <c r="AW3" i="16"/>
  <c r="AS3" i="16"/>
  <c r="AO3" i="16"/>
  <c r="AK3" i="16"/>
  <c r="AG3" i="16"/>
  <c r="AC3" i="16"/>
  <c r="Y3" i="16"/>
  <c r="U3" i="16"/>
  <c r="U8" i="16"/>
  <c r="S8" i="16"/>
  <c r="T8" i="16"/>
  <c r="R8" i="16"/>
  <c r="B8" i="16"/>
  <c r="A8" i="16"/>
  <c r="BE177" i="16"/>
  <c r="BD177" i="16"/>
  <c r="BC177" i="16"/>
  <c r="BB177" i="16"/>
  <c r="BA177" i="16"/>
  <c r="AZ177" i="16"/>
  <c r="AY177" i="16"/>
  <c r="AX177" i="16"/>
  <c r="AW177" i="16"/>
  <c r="AV177" i="16"/>
  <c r="AU177" i="16"/>
  <c r="AT177" i="16"/>
  <c r="AS177" i="16"/>
  <c r="AR177" i="16"/>
  <c r="AQ177" i="16"/>
  <c r="AP177" i="16"/>
  <c r="AO177" i="16"/>
  <c r="AN177" i="16"/>
  <c r="AM177" i="16"/>
  <c r="AL177" i="16"/>
  <c r="AK177" i="16"/>
  <c r="AJ177" i="16"/>
  <c r="AI177" i="16"/>
  <c r="AH177" i="16"/>
  <c r="AG177" i="16"/>
  <c r="AF177" i="16"/>
  <c r="AE177" i="16"/>
  <c r="AD177" i="16"/>
  <c r="AC177" i="16"/>
  <c r="AB177" i="16"/>
  <c r="AA177" i="16"/>
  <c r="Z177" i="16"/>
  <c r="Y177" i="16"/>
  <c r="X177" i="16"/>
  <c r="W177" i="16"/>
  <c r="V177" i="16"/>
  <c r="U177" i="16"/>
  <c r="T177" i="16"/>
  <c r="S177" i="16"/>
  <c r="R177" i="16"/>
  <c r="G177" i="16"/>
  <c r="D14" i="17" s="1"/>
  <c r="BE171" i="16"/>
  <c r="BD171" i="16"/>
  <c r="BC171" i="16"/>
  <c r="BB171" i="16"/>
  <c r="BA171" i="16"/>
  <c r="AZ171" i="16"/>
  <c r="AY171" i="16"/>
  <c r="AX171" i="16"/>
  <c r="AW171" i="16"/>
  <c r="AV171" i="16"/>
  <c r="AU171" i="16"/>
  <c r="AT171" i="16"/>
  <c r="AS171" i="16"/>
  <c r="AR171" i="16"/>
  <c r="AQ171" i="16"/>
  <c r="AP171" i="16"/>
  <c r="AO171" i="16"/>
  <c r="AN171" i="16"/>
  <c r="AM171" i="16"/>
  <c r="AL171" i="16"/>
  <c r="AK171" i="16"/>
  <c r="AJ171" i="16"/>
  <c r="AI171" i="16"/>
  <c r="AH171" i="16"/>
  <c r="AG171" i="16"/>
  <c r="AF171" i="16"/>
  <c r="AE171" i="16"/>
  <c r="AD171" i="16"/>
  <c r="AC171" i="16"/>
  <c r="AB171" i="16"/>
  <c r="AA171" i="16"/>
  <c r="Z171" i="16"/>
  <c r="Y171" i="16"/>
  <c r="X171" i="16"/>
  <c r="W171" i="16"/>
  <c r="V171" i="16"/>
  <c r="U171" i="16"/>
  <c r="T171" i="16"/>
  <c r="S171" i="16"/>
  <c r="R171" i="16"/>
  <c r="H171" i="16"/>
  <c r="BE153" i="16"/>
  <c r="BD153" i="16"/>
  <c r="BD158" i="16" s="1"/>
  <c r="BC153" i="16"/>
  <c r="BC158" i="16" s="1"/>
  <c r="BB153" i="16"/>
  <c r="BB158" i="16" s="1"/>
  <c r="BA153" i="16"/>
  <c r="BA158" i="16" s="1"/>
  <c r="AZ153" i="16"/>
  <c r="AZ158" i="16" s="1"/>
  <c r="AY153" i="16"/>
  <c r="AY158" i="16" s="1"/>
  <c r="AX153" i="16"/>
  <c r="AX158" i="16" s="1"/>
  <c r="AW153" i="16"/>
  <c r="AW158" i="16" s="1"/>
  <c r="AV153" i="16"/>
  <c r="AV158" i="16" s="1"/>
  <c r="AU153" i="16"/>
  <c r="AU158" i="16" s="1"/>
  <c r="AT153" i="16"/>
  <c r="AT158" i="16" s="1"/>
  <c r="AS153" i="16"/>
  <c r="AS158" i="16" s="1"/>
  <c r="AR153" i="16"/>
  <c r="AR158" i="16" s="1"/>
  <c r="AQ153" i="16"/>
  <c r="AQ158" i="16" s="1"/>
  <c r="AP153" i="16"/>
  <c r="AP158" i="16" s="1"/>
  <c r="AO153" i="16"/>
  <c r="AO158" i="16" s="1"/>
  <c r="AN153" i="16"/>
  <c r="AN158" i="16" s="1"/>
  <c r="AM153" i="16"/>
  <c r="AM158" i="16" s="1"/>
  <c r="AL153" i="16"/>
  <c r="AL158" i="16" s="1"/>
  <c r="AK153" i="16"/>
  <c r="AK158" i="16" s="1"/>
  <c r="AJ153" i="16"/>
  <c r="AJ158" i="16" s="1"/>
  <c r="AI153" i="16"/>
  <c r="AI158" i="16" s="1"/>
  <c r="AH153" i="16"/>
  <c r="AH158" i="16" s="1"/>
  <c r="AG153" i="16"/>
  <c r="AG158" i="16" s="1"/>
  <c r="AF153" i="16"/>
  <c r="AF158" i="16" s="1"/>
  <c r="AE153" i="16"/>
  <c r="AE158" i="16" s="1"/>
  <c r="AD153" i="16"/>
  <c r="AD158" i="16" s="1"/>
  <c r="AC153" i="16"/>
  <c r="AC158" i="16" s="1"/>
  <c r="AB153" i="16"/>
  <c r="AB158" i="16" s="1"/>
  <c r="AA153" i="16"/>
  <c r="AA158" i="16" s="1"/>
  <c r="Z153" i="16"/>
  <c r="Z158" i="16" s="1"/>
  <c r="Y153" i="16"/>
  <c r="Y158" i="16" s="1"/>
  <c r="X153" i="16"/>
  <c r="X158" i="16" s="1"/>
  <c r="W153" i="16"/>
  <c r="W158" i="16" s="1"/>
  <c r="V153" i="16"/>
  <c r="V158" i="16" s="1"/>
  <c r="U153" i="16"/>
  <c r="U158" i="16" s="1"/>
  <c r="T153" i="16"/>
  <c r="T158" i="16" s="1"/>
  <c r="S153" i="16"/>
  <c r="S158" i="16" s="1"/>
  <c r="R153" i="16"/>
  <c r="R158" i="16" s="1"/>
  <c r="BE131" i="16"/>
  <c r="BD131" i="16"/>
  <c r="BC131" i="16"/>
  <c r="BB131" i="16"/>
  <c r="BA131" i="16"/>
  <c r="AZ131" i="16"/>
  <c r="AY131" i="16"/>
  <c r="AX131" i="16"/>
  <c r="AW131" i="16"/>
  <c r="AV131" i="16"/>
  <c r="AU131" i="16"/>
  <c r="AT131" i="16"/>
  <c r="AS131" i="16"/>
  <c r="AR131" i="16"/>
  <c r="AQ131" i="16"/>
  <c r="AP131" i="16"/>
  <c r="AO131" i="16"/>
  <c r="AN131" i="16"/>
  <c r="AM131" i="16"/>
  <c r="AL131" i="16"/>
  <c r="AK131" i="16"/>
  <c r="AJ131" i="16"/>
  <c r="AJ154" i="16" s="1"/>
  <c r="AI131" i="16"/>
  <c r="AH131" i="16"/>
  <c r="AH154" i="16" s="1"/>
  <c r="AG131" i="16"/>
  <c r="AG154" i="16" s="1"/>
  <c r="AF131" i="16"/>
  <c r="AF154" i="16" s="1"/>
  <c r="AE131" i="16"/>
  <c r="AE154" i="16" s="1"/>
  <c r="AD131" i="16"/>
  <c r="AD154" i="16" s="1"/>
  <c r="AC131" i="16"/>
  <c r="AC154" i="16" s="1"/>
  <c r="AB131" i="16"/>
  <c r="AB154" i="16" s="1"/>
  <c r="AA131" i="16"/>
  <c r="AA154" i="16" s="1"/>
  <c r="Z131" i="16"/>
  <c r="Z154" i="16" s="1"/>
  <c r="Y131" i="16"/>
  <c r="Y154" i="16" s="1"/>
  <c r="X131" i="16"/>
  <c r="W131" i="16"/>
  <c r="W154" i="16" s="1"/>
  <c r="V131" i="16"/>
  <c r="V154" i="16" s="1"/>
  <c r="U131" i="16"/>
  <c r="U154" i="16" s="1"/>
  <c r="T131" i="16"/>
  <c r="T154" i="16" s="1"/>
  <c r="S131" i="16"/>
  <c r="S154" i="16" s="1"/>
  <c r="R131" i="16"/>
  <c r="R154" i="16" s="1"/>
  <c r="BE99" i="16"/>
  <c r="BD99" i="16"/>
  <c r="BC99" i="16"/>
  <c r="BB99" i="16"/>
  <c r="BA99" i="16"/>
  <c r="AZ99" i="16"/>
  <c r="AY99" i="16"/>
  <c r="AX99" i="16"/>
  <c r="AW99" i="16"/>
  <c r="AV99" i="16"/>
  <c r="AU99" i="16"/>
  <c r="AT99" i="16"/>
  <c r="AS99" i="16"/>
  <c r="AR99" i="16"/>
  <c r="AQ99" i="16"/>
  <c r="AP99" i="16"/>
  <c r="AO99" i="16"/>
  <c r="AN99" i="16"/>
  <c r="AM99" i="16"/>
  <c r="AL99" i="16"/>
  <c r="AK99" i="16"/>
  <c r="AJ99" i="16"/>
  <c r="AI99" i="16"/>
  <c r="AH99" i="16"/>
  <c r="AG99" i="16"/>
  <c r="AF99" i="16"/>
  <c r="AE99" i="16"/>
  <c r="AD99" i="16"/>
  <c r="AC99" i="16"/>
  <c r="AB99" i="16"/>
  <c r="AA99" i="16"/>
  <c r="Z99" i="16"/>
  <c r="Y99" i="16"/>
  <c r="X99" i="16"/>
  <c r="W99" i="16"/>
  <c r="V99" i="16"/>
  <c r="U99" i="16"/>
  <c r="T99" i="16"/>
  <c r="S99" i="16"/>
  <c r="R99" i="16"/>
  <c r="G99" i="16"/>
  <c r="D10" i="17" s="1"/>
  <c r="BE37" i="16"/>
  <c r="BD37" i="16"/>
  <c r="BC37" i="16"/>
  <c r="BB37" i="16"/>
  <c r="BA37" i="16"/>
  <c r="AZ37" i="16"/>
  <c r="AY37" i="16"/>
  <c r="AX37" i="16"/>
  <c r="AW37" i="16"/>
  <c r="AV37" i="16"/>
  <c r="AU37" i="16"/>
  <c r="AT37" i="16"/>
  <c r="AS37" i="16"/>
  <c r="AR37" i="16"/>
  <c r="AQ37" i="16"/>
  <c r="AP37" i="16"/>
  <c r="AO37" i="16"/>
  <c r="AN37" i="16"/>
  <c r="AM37" i="16"/>
  <c r="AL37" i="16"/>
  <c r="AK37" i="16"/>
  <c r="AJ37" i="16"/>
  <c r="AI37" i="16"/>
  <c r="AH37" i="16"/>
  <c r="AG37" i="16"/>
  <c r="AF37" i="16"/>
  <c r="AE37" i="16"/>
  <c r="AD37" i="16"/>
  <c r="AC37" i="16"/>
  <c r="AB37" i="16"/>
  <c r="AA37" i="16"/>
  <c r="Z37" i="16"/>
  <c r="Y37" i="16"/>
  <c r="X37" i="16"/>
  <c r="W37" i="16"/>
  <c r="V37" i="16"/>
  <c r="U37" i="16"/>
  <c r="T37" i="16"/>
  <c r="S37" i="16"/>
  <c r="R37" i="16"/>
  <c r="V4" i="16"/>
  <c r="Z4" i="16" s="1"/>
  <c r="AD4" i="16" s="1"/>
  <c r="AH4" i="16" s="1"/>
  <c r="AL4" i="16" s="1"/>
  <c r="AP4" i="16" s="1"/>
  <c r="AT4" i="16" s="1"/>
  <c r="AX4" i="16" s="1"/>
  <c r="BB4" i="16" s="1"/>
  <c r="U4" i="16"/>
  <c r="Y4" i="16" s="1"/>
  <c r="AC4" i="16" s="1"/>
  <c r="AG4" i="16" s="1"/>
  <c r="AK4" i="16" s="1"/>
  <c r="AO4" i="16" s="1"/>
  <c r="AS4" i="16" s="1"/>
  <c r="AW4" i="16" s="1"/>
  <c r="BA4" i="16" s="1"/>
  <c r="BE4" i="16" s="1"/>
  <c r="T4" i="16"/>
  <c r="X4" i="16" s="1"/>
  <c r="AB4" i="16" s="1"/>
  <c r="AF4" i="16" s="1"/>
  <c r="AJ4" i="16" s="1"/>
  <c r="AN4" i="16" s="1"/>
  <c r="AR4" i="16" s="1"/>
  <c r="AV4" i="16" s="1"/>
  <c r="AZ4" i="16" s="1"/>
  <c r="BD4" i="16" s="1"/>
  <c r="S4" i="16"/>
  <c r="W4" i="16" s="1"/>
  <c r="AA4" i="16" s="1"/>
  <c r="AE4" i="16" s="1"/>
  <c r="AI4" i="16" s="1"/>
  <c r="AM4" i="16" s="1"/>
  <c r="AQ4" i="16" s="1"/>
  <c r="AU4" i="16" s="1"/>
  <c r="AY4" i="16" s="1"/>
  <c r="BC4" i="16" s="1"/>
  <c r="V3" i="16"/>
  <c r="Z3" i="16" s="1"/>
  <c r="AD3" i="16" s="1"/>
  <c r="AH3" i="16" s="1"/>
  <c r="AL3" i="16" s="1"/>
  <c r="AP3" i="16" s="1"/>
  <c r="AT3" i="16" s="1"/>
  <c r="AX3" i="16" s="1"/>
  <c r="BB3" i="16" s="1"/>
  <c r="I182" i="3"/>
  <c r="J182" i="3"/>
  <c r="K182" i="3"/>
  <c r="M182" i="3"/>
  <c r="N182" i="3"/>
  <c r="O182" i="3"/>
  <c r="P182" i="3"/>
  <c r="R182" i="3"/>
  <c r="S182" i="3"/>
  <c r="T182" i="3"/>
  <c r="U182" i="3"/>
  <c r="W182" i="3"/>
  <c r="X182" i="3"/>
  <c r="Y182" i="3"/>
  <c r="Z182" i="3"/>
  <c r="AB182" i="3"/>
  <c r="AC182" i="3"/>
  <c r="AD182" i="3"/>
  <c r="AE182" i="3"/>
  <c r="AG182" i="3"/>
  <c r="AH182" i="3"/>
  <c r="AI182" i="3"/>
  <c r="AJ182" i="3"/>
  <c r="AL182" i="3"/>
  <c r="AM182" i="3"/>
  <c r="AN182" i="3"/>
  <c r="AO182" i="3"/>
  <c r="AQ182" i="3"/>
  <c r="AR182" i="3"/>
  <c r="AS182" i="3"/>
  <c r="AT182" i="3"/>
  <c r="AV182" i="3"/>
  <c r="AW182" i="3"/>
  <c r="AX182" i="3"/>
  <c r="AY182" i="3"/>
  <c r="BA182" i="3"/>
  <c r="BB182" i="3"/>
  <c r="BC182" i="3"/>
  <c r="BD182" i="3"/>
  <c r="H182" i="3"/>
  <c r="I177" i="3"/>
  <c r="J177" i="3"/>
  <c r="K177" i="3"/>
  <c r="M177" i="3"/>
  <c r="N177" i="3"/>
  <c r="O177" i="3"/>
  <c r="P177" i="3"/>
  <c r="R177" i="3"/>
  <c r="S177" i="3"/>
  <c r="T177" i="3"/>
  <c r="U177" i="3"/>
  <c r="W177" i="3"/>
  <c r="X177" i="3"/>
  <c r="Y177" i="3"/>
  <c r="Z177" i="3"/>
  <c r="AB177" i="3"/>
  <c r="AC177" i="3"/>
  <c r="AD177" i="3"/>
  <c r="AE177" i="3"/>
  <c r="AG177" i="3"/>
  <c r="AH177" i="3"/>
  <c r="AI177" i="3"/>
  <c r="AJ177" i="3"/>
  <c r="AL177" i="3"/>
  <c r="AM177" i="3"/>
  <c r="AN177" i="3"/>
  <c r="AO177" i="3"/>
  <c r="AQ177" i="3"/>
  <c r="AR177" i="3"/>
  <c r="AS177" i="3"/>
  <c r="AT177" i="3"/>
  <c r="AV177" i="3"/>
  <c r="AW177" i="3"/>
  <c r="AX177" i="3"/>
  <c r="AY177" i="3"/>
  <c r="BA177" i="3"/>
  <c r="BB177" i="3"/>
  <c r="BC177" i="3"/>
  <c r="BD177" i="3"/>
  <c r="H177" i="3"/>
  <c r="I171" i="3"/>
  <c r="J171" i="3"/>
  <c r="K171" i="3"/>
  <c r="M171" i="3"/>
  <c r="N171" i="3"/>
  <c r="O171" i="3"/>
  <c r="P171" i="3"/>
  <c r="R171" i="3"/>
  <c r="S171" i="3"/>
  <c r="T171" i="3"/>
  <c r="U171" i="3"/>
  <c r="W171" i="3"/>
  <c r="X171" i="3"/>
  <c r="Y171" i="3"/>
  <c r="Z171" i="3"/>
  <c r="AB171" i="3"/>
  <c r="AC171" i="3"/>
  <c r="AD171" i="3"/>
  <c r="AE171" i="3"/>
  <c r="AG171" i="3"/>
  <c r="AH171" i="3"/>
  <c r="AI171" i="3"/>
  <c r="AJ171" i="3"/>
  <c r="AL171" i="3"/>
  <c r="AM171" i="3"/>
  <c r="AN171" i="3"/>
  <c r="AO171" i="3"/>
  <c r="AQ171" i="3"/>
  <c r="AR171" i="3"/>
  <c r="AS171" i="3"/>
  <c r="AT171" i="3"/>
  <c r="AV171" i="3"/>
  <c r="AW171" i="3"/>
  <c r="AX171" i="3"/>
  <c r="AY171" i="3"/>
  <c r="BA171" i="3"/>
  <c r="BB171" i="3"/>
  <c r="BC171" i="3"/>
  <c r="BD171" i="3"/>
  <c r="H171" i="3"/>
  <c r="I153" i="3"/>
  <c r="J153" i="3"/>
  <c r="K153" i="3"/>
  <c r="M153" i="3"/>
  <c r="N153" i="3"/>
  <c r="O153" i="3"/>
  <c r="P153" i="3"/>
  <c r="R153" i="3"/>
  <c r="S153" i="3"/>
  <c r="T153" i="3"/>
  <c r="U153" i="3"/>
  <c r="W153" i="3"/>
  <c r="X153" i="3"/>
  <c r="Y153" i="3"/>
  <c r="Z153" i="3"/>
  <c r="AB153" i="3"/>
  <c r="AC153" i="3"/>
  <c r="AD153" i="3"/>
  <c r="AE153" i="3"/>
  <c r="AG153" i="3"/>
  <c r="AH153" i="3"/>
  <c r="AI153" i="3"/>
  <c r="AJ153" i="3"/>
  <c r="EN153" i="3"/>
  <c r="AL153" i="3"/>
  <c r="AM153" i="3"/>
  <c r="AN153" i="3"/>
  <c r="AO153" i="3"/>
  <c r="AQ153" i="3"/>
  <c r="AR153" i="3"/>
  <c r="AS153" i="3"/>
  <c r="AT153" i="3"/>
  <c r="AV153" i="3"/>
  <c r="AW153" i="3"/>
  <c r="AX153" i="3"/>
  <c r="AY153" i="3"/>
  <c r="BA153" i="3"/>
  <c r="BB153" i="3"/>
  <c r="BC153" i="3"/>
  <c r="BD153" i="3"/>
  <c r="H153" i="3"/>
  <c r="I131" i="3"/>
  <c r="J131" i="3"/>
  <c r="K131" i="3"/>
  <c r="M131" i="3"/>
  <c r="N131" i="3"/>
  <c r="O131" i="3"/>
  <c r="P131" i="3"/>
  <c r="R131" i="3"/>
  <c r="S131" i="3"/>
  <c r="T131" i="3"/>
  <c r="U131" i="3"/>
  <c r="W131" i="3"/>
  <c r="X131" i="3"/>
  <c r="Y131" i="3"/>
  <c r="Z131" i="3"/>
  <c r="AB131" i="3"/>
  <c r="AC131" i="3"/>
  <c r="AD131" i="3"/>
  <c r="AE131" i="3"/>
  <c r="EM131" i="3"/>
  <c r="AG131" i="3"/>
  <c r="AH131" i="3"/>
  <c r="AI131" i="3"/>
  <c r="AJ131" i="3"/>
  <c r="EN131" i="3"/>
  <c r="AL131" i="3"/>
  <c r="AM131" i="3"/>
  <c r="AN131" i="3"/>
  <c r="AO131" i="3"/>
  <c r="AQ131" i="3"/>
  <c r="AR131" i="3"/>
  <c r="AS131" i="3"/>
  <c r="AT131" i="3"/>
  <c r="AV131" i="3"/>
  <c r="AW131" i="3"/>
  <c r="AX131" i="3"/>
  <c r="AY131" i="3"/>
  <c r="BA131" i="3"/>
  <c r="BB131" i="3"/>
  <c r="BC131" i="3"/>
  <c r="BD131" i="3"/>
  <c r="H131" i="3"/>
  <c r="M99" i="3"/>
  <c r="N99" i="3"/>
  <c r="O99" i="3"/>
  <c r="P99" i="3"/>
  <c r="EJ99" i="3"/>
  <c r="R99" i="3"/>
  <c r="S99" i="3"/>
  <c r="T99" i="3"/>
  <c r="U99" i="3"/>
  <c r="EK99" i="3"/>
  <c r="W99" i="3"/>
  <c r="X99" i="3"/>
  <c r="Y99" i="3"/>
  <c r="Z99" i="3"/>
  <c r="EL99" i="3"/>
  <c r="AB99" i="3"/>
  <c r="AC99" i="3"/>
  <c r="AD99" i="3"/>
  <c r="AE99" i="3"/>
  <c r="EM99" i="3"/>
  <c r="AG99" i="3"/>
  <c r="AH99" i="3"/>
  <c r="AI99" i="3"/>
  <c r="AJ99" i="3"/>
  <c r="EN99" i="3"/>
  <c r="AL99" i="3"/>
  <c r="AM99" i="3"/>
  <c r="AN99" i="3"/>
  <c r="AO99" i="3"/>
  <c r="AQ99" i="3"/>
  <c r="AR99" i="3"/>
  <c r="AS99" i="3"/>
  <c r="AT99" i="3"/>
  <c r="AV99" i="3"/>
  <c r="AW99" i="3"/>
  <c r="AX99" i="3"/>
  <c r="AY99" i="3"/>
  <c r="BA99" i="3"/>
  <c r="BB99" i="3"/>
  <c r="BC99" i="3"/>
  <c r="BD99" i="3"/>
  <c r="I99" i="3"/>
  <c r="J99" i="3"/>
  <c r="K99" i="3"/>
  <c r="EI99" i="3"/>
  <c r="H99" i="3"/>
  <c r="I44" i="3"/>
  <c r="J44" i="3"/>
  <c r="J158" i="3" s="1"/>
  <c r="K44" i="3"/>
  <c r="M44" i="3"/>
  <c r="M158" i="3" s="1"/>
  <c r="N44" i="3"/>
  <c r="O44" i="3"/>
  <c r="O158" i="3" s="1"/>
  <c r="P44" i="3"/>
  <c r="R44" i="3"/>
  <c r="S44" i="3"/>
  <c r="T44" i="3"/>
  <c r="T158" i="3" s="1"/>
  <c r="U44" i="3"/>
  <c r="W44" i="3"/>
  <c r="W158" i="3" s="1"/>
  <c r="X44" i="3"/>
  <c r="Y44" i="3"/>
  <c r="Y158" i="3" s="1"/>
  <c r="Z44" i="3"/>
  <c r="AB44" i="3"/>
  <c r="AC44" i="3"/>
  <c r="AD44" i="3"/>
  <c r="AD158" i="3" s="1"/>
  <c r="AE44" i="3"/>
  <c r="AG44" i="3"/>
  <c r="AG158" i="3" s="1"/>
  <c r="AH44" i="3"/>
  <c r="AI44" i="3"/>
  <c r="AI158" i="3" s="1"/>
  <c r="AJ44" i="3"/>
  <c r="AL44" i="3"/>
  <c r="AL158" i="3" s="1"/>
  <c r="AM44" i="3"/>
  <c r="AN44" i="3"/>
  <c r="AN158" i="3" s="1"/>
  <c r="AO44" i="3"/>
  <c r="AO158" i="3" s="1"/>
  <c r="AQ44" i="3"/>
  <c r="AQ158" i="3" s="1"/>
  <c r="AR44" i="3"/>
  <c r="AS44" i="3"/>
  <c r="AS158" i="3" s="1"/>
  <c r="AT44" i="3"/>
  <c r="AT158" i="3" s="1"/>
  <c r="AV44" i="3"/>
  <c r="AV158" i="3" s="1"/>
  <c r="AW44" i="3"/>
  <c r="AX44" i="3"/>
  <c r="AX158" i="3" s="1"/>
  <c r="AY44" i="3"/>
  <c r="AY158" i="3" s="1"/>
  <c r="BA44" i="3"/>
  <c r="BA158" i="3" s="1"/>
  <c r="BB44" i="3"/>
  <c r="BC44" i="3"/>
  <c r="BC158" i="3" s="1"/>
  <c r="BD44" i="3"/>
  <c r="BD158" i="3" s="1"/>
  <c r="H44" i="3"/>
  <c r="H158" i="3" s="1"/>
  <c r="I37" i="3"/>
  <c r="J37" i="3"/>
  <c r="J157" i="3" s="1"/>
  <c r="J159" i="3" s="1"/>
  <c r="K37" i="3"/>
  <c r="M37" i="3"/>
  <c r="M157" i="3" s="1"/>
  <c r="M159" i="3" s="1"/>
  <c r="N37" i="3"/>
  <c r="O37" i="3"/>
  <c r="O157" i="3" s="1"/>
  <c r="O159" i="3" s="1"/>
  <c r="P37" i="3"/>
  <c r="P157" i="3" s="1"/>
  <c r="R37" i="3"/>
  <c r="R157" i="3" s="1"/>
  <c r="S37" i="3"/>
  <c r="T37" i="3"/>
  <c r="U37" i="3"/>
  <c r="U157" i="3" s="1"/>
  <c r="W37" i="3"/>
  <c r="W157" i="3" s="1"/>
  <c r="W159" i="3" s="1"/>
  <c r="X37" i="3"/>
  <c r="Y37" i="3"/>
  <c r="Y157" i="3" s="1"/>
  <c r="Y159" i="3" s="1"/>
  <c r="Z37" i="3"/>
  <c r="Z157" i="3" s="1"/>
  <c r="AB37" i="3"/>
  <c r="AC37" i="3"/>
  <c r="AD37" i="3"/>
  <c r="AD157" i="3" s="1"/>
  <c r="AD159" i="3" s="1"/>
  <c r="AE37" i="3"/>
  <c r="AE157" i="3" s="1"/>
  <c r="AG37" i="3"/>
  <c r="AH37" i="3"/>
  <c r="AI37" i="3"/>
  <c r="AJ37" i="3"/>
  <c r="AL37" i="3"/>
  <c r="AM37" i="3"/>
  <c r="AN37" i="3"/>
  <c r="AO37" i="3"/>
  <c r="AQ37" i="3"/>
  <c r="AR37" i="3"/>
  <c r="AS37" i="3"/>
  <c r="AT37" i="3"/>
  <c r="AV37" i="3"/>
  <c r="AW37" i="3"/>
  <c r="AX37" i="3"/>
  <c r="AY37" i="3"/>
  <c r="BA37" i="3"/>
  <c r="BB37" i="3"/>
  <c r="BC37" i="3"/>
  <c r="BD37" i="3"/>
  <c r="H37" i="3"/>
  <c r="I23" i="3"/>
  <c r="J23" i="3"/>
  <c r="K23" i="3"/>
  <c r="M23" i="3"/>
  <c r="M156" i="3" s="1"/>
  <c r="N23" i="3"/>
  <c r="O23" i="3"/>
  <c r="P23" i="3"/>
  <c r="R23" i="3"/>
  <c r="R156" i="3" s="1"/>
  <c r="S23" i="3"/>
  <c r="T23" i="3"/>
  <c r="T156" i="3" s="1"/>
  <c r="U23" i="3"/>
  <c r="U156" i="3" s="1"/>
  <c r="W23" i="3"/>
  <c r="X23" i="3"/>
  <c r="Y23" i="3"/>
  <c r="Z23" i="3"/>
  <c r="AB23" i="3"/>
  <c r="AC23" i="3"/>
  <c r="AD23" i="3"/>
  <c r="AE23" i="3"/>
  <c r="AG23" i="3"/>
  <c r="AH23" i="3"/>
  <c r="AI23" i="3"/>
  <c r="AJ23" i="3"/>
  <c r="AL23" i="3"/>
  <c r="AM23" i="3"/>
  <c r="AN23" i="3"/>
  <c r="AO23" i="3"/>
  <c r="AQ23" i="3"/>
  <c r="AQ156" i="3" s="1"/>
  <c r="AR23" i="3"/>
  <c r="AS23" i="3"/>
  <c r="AT23" i="3"/>
  <c r="AV23" i="3"/>
  <c r="AW23" i="3"/>
  <c r="AX23" i="3"/>
  <c r="AY23" i="3"/>
  <c r="BA23" i="3"/>
  <c r="BA156" i="3" s="1"/>
  <c r="BB23" i="3"/>
  <c r="BC23" i="3"/>
  <c r="BD23" i="3"/>
  <c r="H23" i="3"/>
  <c r="H156" i="3" s="1"/>
  <c r="M3" i="3"/>
  <c r="R3" i="3" s="1"/>
  <c r="W3" i="3" s="1"/>
  <c r="AB3" i="3" s="1"/>
  <c r="AG3" i="3" s="1"/>
  <c r="AL3" i="3" s="1"/>
  <c r="AQ3" i="3" s="1"/>
  <c r="AV3" i="3" s="1"/>
  <c r="BA3" i="3" s="1"/>
  <c r="Q4" i="3"/>
  <c r="V4" i="3" s="1"/>
  <c r="AA4" i="3" s="1"/>
  <c r="AF4" i="3" s="1"/>
  <c r="AK4" i="3" s="1"/>
  <c r="AP4" i="3" s="1"/>
  <c r="AU4" i="3" s="1"/>
  <c r="AZ4" i="3" s="1"/>
  <c r="BE4" i="3" s="1"/>
  <c r="M4" i="3"/>
  <c r="R4" i="3" s="1"/>
  <c r="W4" i="3" s="1"/>
  <c r="AB4" i="3" s="1"/>
  <c r="AG4" i="3" s="1"/>
  <c r="AL4" i="3" s="1"/>
  <c r="AQ4" i="3" s="1"/>
  <c r="AV4" i="3" s="1"/>
  <c r="BA4" i="3" s="1"/>
  <c r="E156" i="24" l="1"/>
  <c r="E99" i="24"/>
  <c r="X154" i="16"/>
  <c r="AI154" i="16"/>
  <c r="CT160" i="3"/>
  <c r="DF160" i="3" s="1"/>
  <c r="BU160" i="3"/>
  <c r="CG160" i="3" s="1"/>
  <c r="BB157" i="16"/>
  <c r="BB159" i="16" s="1"/>
  <c r="CZ160" i="3"/>
  <c r="DL160" i="3" s="1"/>
  <c r="AL157" i="16"/>
  <c r="AL159" i="16" s="1"/>
  <c r="AD157" i="16"/>
  <c r="AD159" i="16" s="1"/>
  <c r="AT157" i="16"/>
  <c r="AT159" i="16" s="1"/>
  <c r="O156" i="3"/>
  <c r="V157" i="16"/>
  <c r="EB171" i="3"/>
  <c r="DX177" i="3"/>
  <c r="BC156" i="3"/>
  <c r="AI156" i="3"/>
  <c r="AS157" i="3"/>
  <c r="AS159" i="3" s="1"/>
  <c r="EB153" i="3"/>
  <c r="DZ177" i="3"/>
  <c r="DT177" i="3"/>
  <c r="BD156" i="3"/>
  <c r="AT156" i="3"/>
  <c r="Z156" i="3"/>
  <c r="BD157" i="3"/>
  <c r="BD159" i="3" s="1"/>
  <c r="AT157" i="3"/>
  <c r="AT159" i="3" s="1"/>
  <c r="EC131" i="3"/>
  <c r="CS160" i="3"/>
  <c r="DE160" i="3" s="1"/>
  <c r="CY160" i="3"/>
  <c r="DK160" i="3" s="1"/>
  <c r="EC99" i="3"/>
  <c r="EB177" i="3"/>
  <c r="DV177" i="3"/>
  <c r="AS156" i="3"/>
  <c r="BC157" i="3"/>
  <c r="BC159" i="3" s="1"/>
  <c r="AH156" i="3"/>
  <c r="DY23" i="3"/>
  <c r="BB157" i="3"/>
  <c r="EC37" i="3"/>
  <c r="AR157" i="3"/>
  <c r="EA37" i="3"/>
  <c r="BB158" i="3"/>
  <c r="EC158" i="3" s="1"/>
  <c r="EC44" i="3"/>
  <c r="AH158" i="3"/>
  <c r="DY44" i="3"/>
  <c r="EC153" i="3"/>
  <c r="AG156" i="3"/>
  <c r="EC177" i="3"/>
  <c r="DW177" i="3"/>
  <c r="AY156" i="3"/>
  <c r="AO156" i="3"/>
  <c r="AE156" i="3"/>
  <c r="AO157" i="3"/>
  <c r="AO159" i="3" s="1"/>
  <c r="EB131" i="3"/>
  <c r="DA160" i="3"/>
  <c r="DM160" i="3" s="1"/>
  <c r="BY160" i="3"/>
  <c r="CK160" i="3" s="1"/>
  <c r="Y156" i="3"/>
  <c r="DY37" i="3"/>
  <c r="AR158" i="3"/>
  <c r="EA44" i="3"/>
  <c r="EC171" i="3"/>
  <c r="DY177" i="3"/>
  <c r="AX156" i="3"/>
  <c r="AN156" i="3"/>
  <c r="AD156" i="3"/>
  <c r="AD160" i="3" s="1"/>
  <c r="J156" i="3"/>
  <c r="J160" i="3" s="1"/>
  <c r="AX157" i="3"/>
  <c r="AX159" i="3" s="1"/>
  <c r="AX160" i="3" s="1"/>
  <c r="AN157" i="3"/>
  <c r="AN159" i="3" s="1"/>
  <c r="AN160" i="3" s="1"/>
  <c r="BB156" i="3"/>
  <c r="EC156" i="3" s="1"/>
  <c r="EC23" i="3"/>
  <c r="EB99" i="3"/>
  <c r="AW156" i="3"/>
  <c r="EB23" i="3"/>
  <c r="AM156" i="3"/>
  <c r="DZ23" i="3"/>
  <c r="AC156" i="3"/>
  <c r="DX23" i="3"/>
  <c r="AW157" i="3"/>
  <c r="EB37" i="3"/>
  <c r="AM157" i="3"/>
  <c r="DZ37" i="3"/>
  <c r="AC157" i="3"/>
  <c r="DX37" i="3"/>
  <c r="AW158" i="3"/>
  <c r="EB158" i="3" s="1"/>
  <c r="EB44" i="3"/>
  <c r="AM158" i="3"/>
  <c r="DZ44" i="3"/>
  <c r="AC158" i="3"/>
  <c r="DX44" i="3"/>
  <c r="AR156" i="3"/>
  <c r="EA23" i="3"/>
  <c r="X157" i="3"/>
  <c r="DW37" i="3"/>
  <c r="X158" i="3"/>
  <c r="DW44" i="3"/>
  <c r="EA177" i="3"/>
  <c r="DU177" i="3"/>
  <c r="AV156" i="3"/>
  <c r="AL156" i="3"/>
  <c r="AB158" i="3"/>
  <c r="R158" i="3"/>
  <c r="R159" i="3" s="1"/>
  <c r="R160" i="3" s="1"/>
  <c r="DB160" i="3"/>
  <c r="DN160" i="3" s="1"/>
  <c r="BZ160" i="3"/>
  <c r="CL160" i="3" s="1"/>
  <c r="S158" i="3"/>
  <c r="DV44" i="3"/>
  <c r="V159" i="16"/>
  <c r="EA171" i="3"/>
  <c r="E157" i="24"/>
  <c r="E154" i="24"/>
  <c r="E155" i="24" s="1"/>
  <c r="E158" i="24"/>
  <c r="E45" i="24"/>
  <c r="E46" i="24" s="1"/>
  <c r="N158" i="3"/>
  <c r="DU44" i="3"/>
  <c r="I158" i="3"/>
  <c r="DT44" i="3"/>
  <c r="DZ171" i="3"/>
  <c r="DY171" i="3"/>
  <c r="DX171" i="3"/>
  <c r="DW171" i="3"/>
  <c r="DV171" i="3"/>
  <c r="DU171" i="3"/>
  <c r="DT171" i="3"/>
  <c r="DY153" i="3"/>
  <c r="DX153" i="3"/>
  <c r="DW153" i="3"/>
  <c r="DV153" i="3"/>
  <c r="DU153" i="3"/>
  <c r="DT153" i="3"/>
  <c r="EA153" i="3"/>
  <c r="DZ153" i="3"/>
  <c r="DY131" i="3"/>
  <c r="EA157" i="3"/>
  <c r="EA131" i="3"/>
  <c r="DZ131" i="3"/>
  <c r="DX131" i="3"/>
  <c r="DW131" i="3"/>
  <c r="DV131" i="3"/>
  <c r="DU131" i="3"/>
  <c r="DT131" i="3"/>
  <c r="CV160" i="3"/>
  <c r="DH160" i="3" s="1"/>
  <c r="BT160" i="3"/>
  <c r="CF160" i="3" s="1"/>
  <c r="DT99" i="3"/>
  <c r="DY99" i="3"/>
  <c r="DW99" i="3"/>
  <c r="DU99" i="3"/>
  <c r="EA99" i="3"/>
  <c r="DZ99" i="3"/>
  <c r="DX99" i="3"/>
  <c r="DV99" i="3"/>
  <c r="CN159" i="3"/>
  <c r="CO159" i="3" s="1"/>
  <c r="CP159" i="3" s="1"/>
  <c r="S157" i="3"/>
  <c r="DV37" i="3"/>
  <c r="N157" i="3"/>
  <c r="DU37" i="3"/>
  <c r="I157" i="3"/>
  <c r="DT37" i="3"/>
  <c r="DP159" i="3"/>
  <c r="DQ159" i="3" s="1"/>
  <c r="DR159" i="3" s="1"/>
  <c r="DW23" i="3"/>
  <c r="S156" i="3"/>
  <c r="DV156" i="3" s="1"/>
  <c r="DV23" i="3"/>
  <c r="N156" i="3"/>
  <c r="DU23" i="3"/>
  <c r="I156" i="3"/>
  <c r="DT23" i="3"/>
  <c r="G8" i="16"/>
  <c r="R183" i="24"/>
  <c r="J180" i="16"/>
  <c r="BN180" i="24" s="1"/>
  <c r="L176" i="16"/>
  <c r="K173" i="16"/>
  <c r="L164" i="16"/>
  <c r="J165" i="16"/>
  <c r="BN165" i="24" s="1"/>
  <c r="L168" i="16"/>
  <c r="J169" i="16"/>
  <c r="BN169" i="24" s="1"/>
  <c r="J142" i="16"/>
  <c r="BN142" i="24" s="1"/>
  <c r="L145" i="16"/>
  <c r="J146" i="16"/>
  <c r="BN146" i="24" s="1"/>
  <c r="L151" i="16"/>
  <c r="J152" i="16"/>
  <c r="BN152" i="24" s="1"/>
  <c r="L140" i="16"/>
  <c r="J141" i="16"/>
  <c r="BN141" i="24" s="1"/>
  <c r="L136" i="16"/>
  <c r="J137" i="16"/>
  <c r="BN137" i="24" s="1"/>
  <c r="K133" i="16"/>
  <c r="L122" i="16"/>
  <c r="J123" i="16"/>
  <c r="BN123" i="24" s="1"/>
  <c r="L126" i="16"/>
  <c r="J127" i="16"/>
  <c r="L130" i="16"/>
  <c r="J102" i="16"/>
  <c r="BN102" i="24" s="1"/>
  <c r="L105" i="16"/>
  <c r="J106" i="16"/>
  <c r="L109" i="16"/>
  <c r="J110" i="16"/>
  <c r="BN110" i="24" s="1"/>
  <c r="L113" i="16"/>
  <c r="J114" i="16"/>
  <c r="BN114" i="24" s="1"/>
  <c r="L117" i="16"/>
  <c r="J118" i="16"/>
  <c r="L54" i="16"/>
  <c r="J55" i="16"/>
  <c r="BN55" i="24" s="1"/>
  <c r="J58" i="16"/>
  <c r="BN58" i="24" s="1"/>
  <c r="L180" i="16"/>
  <c r="J174" i="16"/>
  <c r="BN174" i="24" s="1"/>
  <c r="L165" i="16"/>
  <c r="J166" i="16"/>
  <c r="BN166" i="24" s="1"/>
  <c r="L169" i="16"/>
  <c r="J170" i="16"/>
  <c r="BN170" i="24" s="1"/>
  <c r="L162" i="16"/>
  <c r="L142" i="16"/>
  <c r="J143" i="16"/>
  <c r="L146" i="16"/>
  <c r="J147" i="16"/>
  <c r="L152" i="16"/>
  <c r="J138" i="16"/>
  <c r="L141" i="16"/>
  <c r="J134" i="16"/>
  <c r="BN134" i="24" s="1"/>
  <c r="L137" i="16"/>
  <c r="L123" i="16"/>
  <c r="J124" i="16"/>
  <c r="BN124" i="24" s="1"/>
  <c r="L127" i="16"/>
  <c r="J128" i="16"/>
  <c r="BN128" i="24" s="1"/>
  <c r="L102" i="16"/>
  <c r="J103" i="16"/>
  <c r="BN103" i="24" s="1"/>
  <c r="L106" i="16"/>
  <c r="J107" i="16"/>
  <c r="BN107" i="24" s="1"/>
  <c r="L110" i="16"/>
  <c r="J111" i="16"/>
  <c r="BN111" i="24" s="1"/>
  <c r="L114" i="16"/>
  <c r="J115" i="16"/>
  <c r="L118" i="16"/>
  <c r="J119" i="16"/>
  <c r="BN119" i="24" s="1"/>
  <c r="J52" i="16"/>
  <c r="BN52" i="24" s="1"/>
  <c r="L55" i="16"/>
  <c r="J56" i="16"/>
  <c r="BN56" i="24" s="1"/>
  <c r="L58" i="16"/>
  <c r="J181" i="16"/>
  <c r="BN181" i="24" s="1"/>
  <c r="K179" i="16"/>
  <c r="L174" i="16"/>
  <c r="J175" i="16"/>
  <c r="BN175" i="24" s="1"/>
  <c r="J163" i="16"/>
  <c r="BN163" i="24" s="1"/>
  <c r="L166" i="16"/>
  <c r="J167" i="16"/>
  <c r="L170" i="16"/>
  <c r="K162" i="16"/>
  <c r="L143" i="16"/>
  <c r="J144" i="16"/>
  <c r="L147" i="16"/>
  <c r="J148" i="16"/>
  <c r="J150" i="16"/>
  <c r="BN150" i="24" s="1"/>
  <c r="L138" i="16"/>
  <c r="J139" i="16"/>
  <c r="BN139" i="24" s="1"/>
  <c r="L134" i="16"/>
  <c r="J135" i="16"/>
  <c r="J121" i="16"/>
  <c r="BN121" i="24" s="1"/>
  <c r="L124" i="16"/>
  <c r="J125" i="16"/>
  <c r="BN125" i="24" s="1"/>
  <c r="L128" i="16"/>
  <c r="J129" i="16"/>
  <c r="L103" i="16"/>
  <c r="J104" i="16"/>
  <c r="BN104" i="24" s="1"/>
  <c r="L107" i="16"/>
  <c r="J108" i="16"/>
  <c r="BN108" i="24" s="1"/>
  <c r="L111" i="16"/>
  <c r="J112" i="16"/>
  <c r="L115" i="16"/>
  <c r="J116" i="16"/>
  <c r="L119" i="16"/>
  <c r="J120" i="16"/>
  <c r="BN120" i="24" s="1"/>
  <c r="K101" i="16"/>
  <c r="L52" i="16"/>
  <c r="J53" i="16"/>
  <c r="BN53" i="24" s="1"/>
  <c r="L56" i="16"/>
  <c r="J57" i="16"/>
  <c r="L181" i="16"/>
  <c r="L175" i="16"/>
  <c r="J176" i="16"/>
  <c r="L173" i="16"/>
  <c r="L163" i="16"/>
  <c r="J164" i="16"/>
  <c r="BN164" i="24" s="1"/>
  <c r="L167" i="16"/>
  <c r="J168" i="16"/>
  <c r="BN168" i="24" s="1"/>
  <c r="L144" i="16"/>
  <c r="J145" i="16"/>
  <c r="BN145" i="24" s="1"/>
  <c r="L148" i="16"/>
  <c r="L150" i="16"/>
  <c r="J151" i="16"/>
  <c r="BN151" i="24" s="1"/>
  <c r="L139" i="16"/>
  <c r="J140" i="16"/>
  <c r="BN140" i="24" s="1"/>
  <c r="L135" i="16"/>
  <c r="J136" i="16"/>
  <c r="BN136" i="24" s="1"/>
  <c r="L121" i="16"/>
  <c r="J122" i="16"/>
  <c r="BN122" i="24" s="1"/>
  <c r="L125" i="16"/>
  <c r="J126" i="16"/>
  <c r="L129" i="16"/>
  <c r="J130" i="16"/>
  <c r="BN130" i="24" s="1"/>
  <c r="L104" i="16"/>
  <c r="J105" i="16"/>
  <c r="J101" i="16"/>
  <c r="L59" i="16"/>
  <c r="L62" i="16"/>
  <c r="J63" i="16"/>
  <c r="BN63" i="24" s="1"/>
  <c r="J66" i="16"/>
  <c r="BN66" i="24" s="1"/>
  <c r="L68" i="16"/>
  <c r="J69" i="16"/>
  <c r="L72" i="16"/>
  <c r="J73" i="16"/>
  <c r="BN73" i="24" s="1"/>
  <c r="L76" i="16"/>
  <c r="J77" i="16"/>
  <c r="BN77" i="24" s="1"/>
  <c r="L80" i="16"/>
  <c r="J81" i="16"/>
  <c r="BN81" i="24" s="1"/>
  <c r="L84" i="16"/>
  <c r="J85" i="16"/>
  <c r="L88" i="16"/>
  <c r="J89" i="16"/>
  <c r="BN89" i="24" s="1"/>
  <c r="L92" i="16"/>
  <c r="J93" i="16"/>
  <c r="BN93" i="24" s="1"/>
  <c r="L96" i="16"/>
  <c r="J97" i="16"/>
  <c r="BN97" i="24" s="1"/>
  <c r="K49" i="16"/>
  <c r="L41" i="16"/>
  <c r="J42" i="16"/>
  <c r="J26" i="16"/>
  <c r="BN26" i="24" s="1"/>
  <c r="L29" i="16"/>
  <c r="J30" i="16"/>
  <c r="BN30" i="24" s="1"/>
  <c r="L33" i="16"/>
  <c r="J34" i="16"/>
  <c r="BN34" i="24" s="1"/>
  <c r="L9" i="16"/>
  <c r="J10" i="16"/>
  <c r="BN10" i="24" s="1"/>
  <c r="L13" i="16"/>
  <c r="J14" i="16"/>
  <c r="BN14" i="24" s="1"/>
  <c r="L17" i="16"/>
  <c r="J18" i="16"/>
  <c r="BN18" i="24" s="1"/>
  <c r="L21" i="16"/>
  <c r="J22" i="16"/>
  <c r="BN22" i="24" s="1"/>
  <c r="L112" i="16"/>
  <c r="J113" i="16"/>
  <c r="BN113" i="24" s="1"/>
  <c r="L120" i="16"/>
  <c r="L53" i="16"/>
  <c r="J54" i="16"/>
  <c r="J60" i="16"/>
  <c r="L63" i="16"/>
  <c r="J64" i="16"/>
  <c r="BN64" i="24" s="1"/>
  <c r="L66" i="16"/>
  <c r="J67" i="16"/>
  <c r="L69" i="16"/>
  <c r="J70" i="16"/>
  <c r="BN70" i="24" s="1"/>
  <c r="L73" i="16"/>
  <c r="J74" i="16"/>
  <c r="BN74" i="24" s="1"/>
  <c r="L77" i="16"/>
  <c r="J78" i="16"/>
  <c r="BN78" i="24" s="1"/>
  <c r="K81" i="16"/>
  <c r="K85" i="16"/>
  <c r="K89" i="16"/>
  <c r="K93" i="16"/>
  <c r="K97" i="16"/>
  <c r="L51" i="16"/>
  <c r="L42" i="16"/>
  <c r="J43" i="16"/>
  <c r="BN43" i="24" s="1"/>
  <c r="L39" i="16"/>
  <c r="L26" i="16"/>
  <c r="J27" i="16"/>
  <c r="BN27" i="24" s="1"/>
  <c r="L30" i="16"/>
  <c r="J31" i="16"/>
  <c r="BN31" i="24" s="1"/>
  <c r="L34" i="16"/>
  <c r="J35" i="16"/>
  <c r="BN35" i="24" s="1"/>
  <c r="L10" i="16"/>
  <c r="J11" i="16"/>
  <c r="L14" i="16"/>
  <c r="J15" i="16"/>
  <c r="BN15" i="24" s="1"/>
  <c r="L18" i="16"/>
  <c r="J19" i="16"/>
  <c r="BN19" i="24" s="1"/>
  <c r="L22" i="16"/>
  <c r="L60" i="16"/>
  <c r="J61" i="16"/>
  <c r="BN61" i="24" s="1"/>
  <c r="L64" i="16"/>
  <c r="J65" i="16"/>
  <c r="L67" i="16"/>
  <c r="L70" i="16"/>
  <c r="J71" i="16"/>
  <c r="L74" i="16"/>
  <c r="J75" i="16"/>
  <c r="L78" i="16"/>
  <c r="J79" i="16"/>
  <c r="BN79" i="24" s="1"/>
  <c r="L82" i="16"/>
  <c r="J83" i="16"/>
  <c r="L86" i="16"/>
  <c r="J87" i="16"/>
  <c r="BN87" i="24" s="1"/>
  <c r="L90" i="16"/>
  <c r="J91" i="16"/>
  <c r="BN91" i="24" s="1"/>
  <c r="L94" i="16"/>
  <c r="J95" i="16"/>
  <c r="BN95" i="24" s="1"/>
  <c r="L98" i="16"/>
  <c r="K51" i="16"/>
  <c r="J40" i="16"/>
  <c r="BN40" i="24" s="1"/>
  <c r="L43" i="16"/>
  <c r="K39" i="16"/>
  <c r="L27" i="16"/>
  <c r="J28" i="16"/>
  <c r="BN28" i="24" s="1"/>
  <c r="L31" i="16"/>
  <c r="J32" i="16"/>
  <c r="BN32" i="24" s="1"/>
  <c r="L35" i="16"/>
  <c r="J36" i="16"/>
  <c r="BN36" i="24" s="1"/>
  <c r="K25" i="16"/>
  <c r="L11" i="16"/>
  <c r="J12" i="16"/>
  <c r="BN12" i="24" s="1"/>
  <c r="L15" i="16"/>
  <c r="J16" i="16"/>
  <c r="L19" i="16"/>
  <c r="J20" i="16"/>
  <c r="BN20" i="24" s="1"/>
  <c r="L108" i="16"/>
  <c r="J109" i="16"/>
  <c r="BN109" i="24" s="1"/>
  <c r="L116" i="16"/>
  <c r="J117" i="16"/>
  <c r="L57" i="16"/>
  <c r="J59" i="16"/>
  <c r="L61" i="16"/>
  <c r="J62" i="16"/>
  <c r="L65" i="16"/>
  <c r="J68" i="16"/>
  <c r="L71" i="16"/>
  <c r="J72" i="16"/>
  <c r="BN72" i="24" s="1"/>
  <c r="L75" i="16"/>
  <c r="J76" i="16"/>
  <c r="BN76" i="24" s="1"/>
  <c r="L79" i="16"/>
  <c r="K83" i="16"/>
  <c r="K87" i="16"/>
  <c r="K91" i="16"/>
  <c r="K95" i="16"/>
  <c r="J50" i="16"/>
  <c r="L49" i="16"/>
  <c r="L40" i="16"/>
  <c r="J41" i="16"/>
  <c r="L28" i="16"/>
  <c r="J29" i="16"/>
  <c r="BN29" i="24" s="1"/>
  <c r="L32" i="16"/>
  <c r="J33" i="16"/>
  <c r="L36" i="16"/>
  <c r="J9" i="16"/>
  <c r="BN9" i="24" s="1"/>
  <c r="L12" i="16"/>
  <c r="J13" i="16"/>
  <c r="BN13" i="24" s="1"/>
  <c r="L16" i="16"/>
  <c r="J17" i="16"/>
  <c r="BN17" i="24" s="1"/>
  <c r="L20" i="16"/>
  <c r="J21" i="16"/>
  <c r="K21" i="16"/>
  <c r="K33" i="16"/>
  <c r="K41" i="16"/>
  <c r="L95" i="16"/>
  <c r="K59" i="16"/>
  <c r="L25" i="16"/>
  <c r="K40" i="16"/>
  <c r="J84" i="16"/>
  <c r="BN84" i="24" s="1"/>
  <c r="K117" i="16"/>
  <c r="K19" i="16"/>
  <c r="K31" i="16"/>
  <c r="J49" i="16"/>
  <c r="L85" i="16"/>
  <c r="K18" i="16"/>
  <c r="K34" i="16"/>
  <c r="J98" i="16"/>
  <c r="BN98" i="24" s="1"/>
  <c r="J82" i="16"/>
  <c r="BN82" i="24" s="1"/>
  <c r="K130" i="16"/>
  <c r="K140" i="16"/>
  <c r="J162" i="16"/>
  <c r="K57" i="16"/>
  <c r="K116" i="16"/>
  <c r="K129" i="16"/>
  <c r="K135" i="16"/>
  <c r="K148" i="16"/>
  <c r="K175" i="16"/>
  <c r="K119" i="16"/>
  <c r="K103" i="16"/>
  <c r="K149" i="16"/>
  <c r="K166" i="16"/>
  <c r="K118" i="16"/>
  <c r="K127" i="16"/>
  <c r="K141" i="16"/>
  <c r="K142" i="16"/>
  <c r="J179" i="16"/>
  <c r="K17" i="16"/>
  <c r="K29" i="16"/>
  <c r="L50" i="16"/>
  <c r="L91" i="16"/>
  <c r="K20" i="16"/>
  <c r="K36" i="16"/>
  <c r="J96" i="16"/>
  <c r="BN96" i="24" s="1"/>
  <c r="J80" i="16"/>
  <c r="K109" i="16"/>
  <c r="K15" i="16"/>
  <c r="K27" i="16"/>
  <c r="L97" i="16"/>
  <c r="L81" i="16"/>
  <c r="K14" i="16"/>
  <c r="K30" i="16"/>
  <c r="J94" i="16"/>
  <c r="BN94" i="24" s="1"/>
  <c r="K63" i="16"/>
  <c r="K126" i="16"/>
  <c r="K151" i="16"/>
  <c r="K168" i="16"/>
  <c r="K53" i="16"/>
  <c r="K112" i="16"/>
  <c r="K125" i="16"/>
  <c r="K139" i="16"/>
  <c r="K144" i="16"/>
  <c r="L179" i="16"/>
  <c r="K115" i="16"/>
  <c r="K128" i="16"/>
  <c r="K147" i="16"/>
  <c r="K114" i="16"/>
  <c r="K123" i="16"/>
  <c r="K152" i="16"/>
  <c r="K169" i="16"/>
  <c r="K180" i="16"/>
  <c r="K13" i="16"/>
  <c r="L87" i="16"/>
  <c r="K16" i="16"/>
  <c r="K32" i="16"/>
  <c r="J92" i="16"/>
  <c r="BN92" i="24" s="1"/>
  <c r="K65" i="16"/>
  <c r="K11" i="16"/>
  <c r="K43" i="16"/>
  <c r="L93" i="16"/>
  <c r="K67" i="16"/>
  <c r="K10" i="16"/>
  <c r="K42" i="16"/>
  <c r="J90" i="16"/>
  <c r="BN90" i="24" s="1"/>
  <c r="K113" i="16"/>
  <c r="K122" i="16"/>
  <c r="K145" i="16"/>
  <c r="K164" i="16"/>
  <c r="L101" i="16"/>
  <c r="K108" i="16"/>
  <c r="K121" i="16"/>
  <c r="K150" i="16"/>
  <c r="K167" i="16"/>
  <c r="K181" i="16"/>
  <c r="K111" i="16"/>
  <c r="K124" i="16"/>
  <c r="K143" i="16"/>
  <c r="J173" i="16"/>
  <c r="K110" i="16"/>
  <c r="L133" i="16"/>
  <c r="J149" i="16"/>
  <c r="BN149" i="24" s="1"/>
  <c r="K165" i="16"/>
  <c r="K9" i="16"/>
  <c r="J39" i="16"/>
  <c r="J51" i="16"/>
  <c r="BN51" i="24" s="1"/>
  <c r="L83" i="16"/>
  <c r="K12" i="16"/>
  <c r="K28" i="16"/>
  <c r="J88" i="16"/>
  <c r="K61" i="16"/>
  <c r="K35" i="16"/>
  <c r="L89" i="16"/>
  <c r="K22" i="16"/>
  <c r="J25" i="16"/>
  <c r="I25" i="15" s="1"/>
  <c r="AP25" i="15" s="1"/>
  <c r="K50" i="16"/>
  <c r="J86" i="16"/>
  <c r="BN86" i="24" s="1"/>
  <c r="K105" i="16"/>
  <c r="K136" i="16"/>
  <c r="K176" i="16"/>
  <c r="K120" i="16"/>
  <c r="K104" i="16"/>
  <c r="J133" i="16"/>
  <c r="L149" i="16"/>
  <c r="K163" i="16"/>
  <c r="J163" i="15" s="1"/>
  <c r="K107" i="16"/>
  <c r="K138" i="16"/>
  <c r="K170" i="16"/>
  <c r="K55" i="16"/>
  <c r="K106" i="16"/>
  <c r="K137" i="16"/>
  <c r="K146" i="16"/>
  <c r="K134" i="16"/>
  <c r="K102" i="16"/>
  <c r="J102" i="15" s="1"/>
  <c r="K80" i="16"/>
  <c r="K94" i="16"/>
  <c r="K86" i="16"/>
  <c r="K78" i="16"/>
  <c r="K76" i="16"/>
  <c r="K74" i="16"/>
  <c r="K72" i="16"/>
  <c r="K70" i="16"/>
  <c r="K174" i="16"/>
  <c r="K58" i="16"/>
  <c r="K73" i="16"/>
  <c r="K62" i="16"/>
  <c r="K68" i="16"/>
  <c r="K26" i="16"/>
  <c r="K88" i="16"/>
  <c r="K75" i="16"/>
  <c r="K64" i="16"/>
  <c r="K56" i="16"/>
  <c r="K52" i="16"/>
  <c r="J52" i="15" s="1"/>
  <c r="K96" i="16"/>
  <c r="K84" i="16"/>
  <c r="K90" i="16"/>
  <c r="K82" i="16"/>
  <c r="K77" i="16"/>
  <c r="K69" i="16"/>
  <c r="K60" i="16"/>
  <c r="K92" i="16"/>
  <c r="J92" i="15" s="1"/>
  <c r="K98" i="16"/>
  <c r="K66" i="16"/>
  <c r="J66" i="15" s="1"/>
  <c r="K79" i="16"/>
  <c r="K71" i="16"/>
  <c r="K54" i="16"/>
  <c r="R159" i="24"/>
  <c r="R160" i="24" s="1"/>
  <c r="N183" i="24"/>
  <c r="E186" i="24" s="1"/>
  <c r="N160" i="24"/>
  <c r="AK154" i="16"/>
  <c r="AK155" i="16" s="1"/>
  <c r="AA157" i="16"/>
  <c r="AA159" i="16" s="1"/>
  <c r="AI157" i="16"/>
  <c r="AI159" i="16" s="1"/>
  <c r="AQ157" i="16"/>
  <c r="AQ159" i="16" s="1"/>
  <c r="AY157" i="16"/>
  <c r="AY159" i="16" s="1"/>
  <c r="L8" i="16"/>
  <c r="T23" i="16"/>
  <c r="T156" i="16" s="1"/>
  <c r="K8" i="16"/>
  <c r="J8" i="24" s="1"/>
  <c r="J8" i="16"/>
  <c r="I8" i="24" s="1"/>
  <c r="Y160" i="3"/>
  <c r="X156" i="3"/>
  <c r="AH157" i="3"/>
  <c r="AB156" i="3"/>
  <c r="W156" i="3"/>
  <c r="W160" i="3" s="1"/>
  <c r="H157" i="3"/>
  <c r="H159" i="3" s="1"/>
  <c r="H160" i="3" s="1"/>
  <c r="BA157" i="3"/>
  <c r="BA159" i="3" s="1"/>
  <c r="BA160" i="3" s="1"/>
  <c r="AV157" i="3"/>
  <c r="AV159" i="3" s="1"/>
  <c r="AL157" i="3"/>
  <c r="AL159" i="3" s="1"/>
  <c r="AG157" i="3"/>
  <c r="AG159" i="3" s="1"/>
  <c r="AG160" i="3" s="1"/>
  <c r="M160" i="3"/>
  <c r="T157" i="16"/>
  <c r="T159" i="16" s="1"/>
  <c r="X157" i="16"/>
  <c r="X159" i="16" s="1"/>
  <c r="AB157" i="16"/>
  <c r="AB159" i="16" s="1"/>
  <c r="AF157" i="16"/>
  <c r="AF159" i="16" s="1"/>
  <c r="AJ157" i="16"/>
  <c r="AJ159" i="16" s="1"/>
  <c r="AN157" i="16"/>
  <c r="AN159" i="16" s="1"/>
  <c r="AR157" i="16"/>
  <c r="AR159" i="16" s="1"/>
  <c r="AV157" i="16"/>
  <c r="AV159" i="16" s="1"/>
  <c r="AZ157" i="16"/>
  <c r="AZ159" i="16" s="1"/>
  <c r="BD157" i="16"/>
  <c r="BD159" i="16" s="1"/>
  <c r="O160" i="3"/>
  <c r="AJ156" i="3"/>
  <c r="P156" i="3"/>
  <c r="K156" i="3"/>
  <c r="BD160" i="3"/>
  <c r="AJ158" i="3"/>
  <c r="AE158" i="3"/>
  <c r="AE159" i="3" s="1"/>
  <c r="Z158" i="3"/>
  <c r="Z159" i="3" s="1"/>
  <c r="Z160" i="3" s="1"/>
  <c r="U158" i="3"/>
  <c r="U159" i="3" s="1"/>
  <c r="U160" i="3" s="1"/>
  <c r="P158" i="3"/>
  <c r="P159" i="3" s="1"/>
  <c r="K158" i="3"/>
  <c r="G159" i="16"/>
  <c r="D16" i="17" s="1"/>
  <c r="Y157" i="16"/>
  <c r="Y159" i="16" s="1"/>
  <c r="AG157" i="16"/>
  <c r="AG159" i="16" s="1"/>
  <c r="AO157" i="16"/>
  <c r="AO159" i="16" s="1"/>
  <c r="AW157" i="16"/>
  <c r="AW159" i="16" s="1"/>
  <c r="H157" i="16"/>
  <c r="W157" i="16"/>
  <c r="W159" i="16" s="1"/>
  <c r="AE157" i="16"/>
  <c r="AE159" i="16" s="1"/>
  <c r="AM157" i="16"/>
  <c r="AM159" i="16" s="1"/>
  <c r="AU157" i="16"/>
  <c r="AU159" i="16" s="1"/>
  <c r="BC157" i="16"/>
  <c r="BC159" i="16" s="1"/>
  <c r="AB45" i="3"/>
  <c r="AB46" i="3" s="1"/>
  <c r="AB157" i="3"/>
  <c r="AJ45" i="3"/>
  <c r="AJ46" i="3" s="1"/>
  <c r="AJ157" i="3"/>
  <c r="AJ159" i="3" s="1"/>
  <c r="U157" i="16"/>
  <c r="U159" i="16" s="1"/>
  <c r="AC157" i="16"/>
  <c r="AC159" i="16" s="1"/>
  <c r="AK157" i="16"/>
  <c r="AK159" i="16" s="1"/>
  <c r="AS157" i="16"/>
  <c r="AS159" i="16" s="1"/>
  <c r="BA157" i="16"/>
  <c r="BA159" i="16" s="1"/>
  <c r="E185" i="16"/>
  <c r="D3" i="17" s="1"/>
  <c r="AQ45" i="3"/>
  <c r="AQ46" i="3" s="1"/>
  <c r="AQ157" i="3"/>
  <c r="AQ159" i="3" s="1"/>
  <c r="AQ160" i="3" s="1"/>
  <c r="K45" i="3"/>
  <c r="K46" i="3" s="1"/>
  <c r="K157" i="3"/>
  <c r="AI45" i="3"/>
  <c r="AI46" i="3" s="1"/>
  <c r="AI157" i="3"/>
  <c r="AI159" i="3" s="1"/>
  <c r="AY45" i="3"/>
  <c r="AY46" i="3" s="1"/>
  <c r="AY157" i="3"/>
  <c r="AY159" i="3" s="1"/>
  <c r="T45" i="3"/>
  <c r="T46" i="3" s="1"/>
  <c r="T157" i="3"/>
  <c r="T159" i="3" s="1"/>
  <c r="T160" i="3" s="1"/>
  <c r="Z157" i="16"/>
  <c r="Z159" i="16" s="1"/>
  <c r="AH157" i="16"/>
  <c r="AH159" i="16" s="1"/>
  <c r="AP157" i="16"/>
  <c r="AP159" i="16" s="1"/>
  <c r="AX157" i="16"/>
  <c r="AX159" i="16" s="1"/>
  <c r="S45" i="16"/>
  <c r="S157" i="16"/>
  <c r="S159" i="16" s="1"/>
  <c r="AR156" i="16"/>
  <c r="AD156" i="16"/>
  <c r="AD160" i="16" s="1"/>
  <c r="AL156" i="16"/>
  <c r="AL160" i="16" s="1"/>
  <c r="H158" i="16"/>
  <c r="R45" i="16"/>
  <c r="R157" i="16"/>
  <c r="R159" i="16" s="1"/>
  <c r="K25" i="20"/>
  <c r="H154" i="16"/>
  <c r="R162" i="15"/>
  <c r="R171" i="15" s="1"/>
  <c r="M171" i="15"/>
  <c r="H45" i="16"/>
  <c r="M133" i="15"/>
  <c r="G153" i="15"/>
  <c r="M101" i="15"/>
  <c r="G131" i="15"/>
  <c r="M39" i="15"/>
  <c r="G44" i="15"/>
  <c r="M25" i="15"/>
  <c r="G37" i="15"/>
  <c r="J154" i="3"/>
  <c r="J155" i="3" s="1"/>
  <c r="K88" i="15"/>
  <c r="I101" i="15"/>
  <c r="AP101" i="15" s="1"/>
  <c r="J43" i="15"/>
  <c r="I111" i="15"/>
  <c r="AP111" i="15" s="1"/>
  <c r="K144" i="15"/>
  <c r="I113" i="15"/>
  <c r="AP113" i="15" s="1"/>
  <c r="K69" i="15"/>
  <c r="ET131" i="3"/>
  <c r="EU131" i="3" s="1"/>
  <c r="EV131" i="3" s="1"/>
  <c r="ET153" i="3"/>
  <c r="EU153" i="3" s="1"/>
  <c r="EV153" i="3" s="1"/>
  <c r="ET99" i="3"/>
  <c r="EU99" i="3" s="1"/>
  <c r="EV99" i="3" s="1"/>
  <c r="AY154" i="3"/>
  <c r="AY155" i="3" s="1"/>
  <c r="AI154" i="3"/>
  <c r="AI155" i="3" s="1"/>
  <c r="K154" i="3"/>
  <c r="K155" i="3" s="1"/>
  <c r="AI23" i="16"/>
  <c r="AI156" i="16" s="1"/>
  <c r="AO45" i="3"/>
  <c r="AO46" i="3" s="1"/>
  <c r="AG45" i="3"/>
  <c r="AG46" i="3" s="1"/>
  <c r="Y45" i="3"/>
  <c r="Y46" i="3" s="1"/>
  <c r="Z23" i="16"/>
  <c r="Z156" i="16" s="1"/>
  <c r="AP23" i="16"/>
  <c r="AP156" i="16" s="1"/>
  <c r="AX23" i="16"/>
  <c r="AX156" i="16" s="1"/>
  <c r="AA45" i="3"/>
  <c r="BA154" i="3"/>
  <c r="BA155" i="3" s="1"/>
  <c r="AS154" i="3"/>
  <c r="AS155" i="3" s="1"/>
  <c r="AC154" i="3"/>
  <c r="U154" i="3"/>
  <c r="U155" i="3" s="1"/>
  <c r="BA45" i="3"/>
  <c r="BA46" i="3" s="1"/>
  <c r="AS45" i="3"/>
  <c r="AS46" i="3" s="1"/>
  <c r="AK45" i="3"/>
  <c r="AC45" i="3"/>
  <c r="U45" i="3"/>
  <c r="U46" i="3" s="1"/>
  <c r="M45" i="3"/>
  <c r="M46" i="3" s="1"/>
  <c r="AZ154" i="3"/>
  <c r="AR154" i="3"/>
  <c r="AJ154" i="3"/>
  <c r="AJ155" i="3" s="1"/>
  <c r="T154" i="3"/>
  <c r="T155" i="3" s="1"/>
  <c r="AR45" i="3"/>
  <c r="L45" i="3"/>
  <c r="BE45" i="3"/>
  <c r="AW45" i="3"/>
  <c r="AZ45" i="3"/>
  <c r="S154" i="3"/>
  <c r="S45" i="3"/>
  <c r="BD45" i="3"/>
  <c r="BD46" i="3" s="1"/>
  <c r="AV45" i="3"/>
  <c r="AV46" i="3" s="1"/>
  <c r="AN45" i="3"/>
  <c r="AN46" i="3" s="1"/>
  <c r="AF45" i="3"/>
  <c r="X45" i="3"/>
  <c r="P45" i="3"/>
  <c r="P46" i="3" s="1"/>
  <c r="AH154" i="3"/>
  <c r="BE154" i="3"/>
  <c r="AU23" i="16"/>
  <c r="AU156" i="16" s="1"/>
  <c r="AT23" i="16"/>
  <c r="AT156" i="16" s="1"/>
  <c r="AX45" i="3"/>
  <c r="AX46" i="3" s="1"/>
  <c r="AP45" i="3"/>
  <c r="AH45" i="3"/>
  <c r="Z45" i="3"/>
  <c r="Z46" i="3" s="1"/>
  <c r="H8" i="16"/>
  <c r="G8" i="24" s="1"/>
  <c r="G23" i="24" s="1"/>
  <c r="AS23" i="16"/>
  <c r="AS156" i="16" s="1"/>
  <c r="AC23" i="16"/>
  <c r="AC156" i="16" s="1"/>
  <c r="AJ23" i="16"/>
  <c r="AJ156" i="16" s="1"/>
  <c r="V23" i="16"/>
  <c r="V156" i="16" s="1"/>
  <c r="AY23" i="16"/>
  <c r="AY156" i="16" s="1"/>
  <c r="AM23" i="16"/>
  <c r="AM156" i="16" s="1"/>
  <c r="AE23" i="16"/>
  <c r="AE156" i="16" s="1"/>
  <c r="U23" i="16"/>
  <c r="U156" i="16" s="1"/>
  <c r="AH23" i="16"/>
  <c r="AH156" i="16" s="1"/>
  <c r="R23" i="16"/>
  <c r="BC23" i="16"/>
  <c r="BC156" i="16" s="1"/>
  <c r="AB23" i="16"/>
  <c r="AB156" i="16" s="1"/>
  <c r="AZ23" i="16"/>
  <c r="AZ156" i="16" s="1"/>
  <c r="AK23" i="16"/>
  <c r="AK156" i="16" s="1"/>
  <c r="AA23" i="16"/>
  <c r="AA156" i="16" s="1"/>
  <c r="S23" i="16"/>
  <c r="AQ23" i="16"/>
  <c r="AQ156" i="16" s="1"/>
  <c r="BB23" i="16"/>
  <c r="BB156" i="16" s="1"/>
  <c r="BA23" i="16"/>
  <c r="BA156" i="16" s="1"/>
  <c r="AW23" i="16"/>
  <c r="AW156" i="16" s="1"/>
  <c r="AG23" i="16"/>
  <c r="AG156" i="16" s="1"/>
  <c r="AV23" i="16"/>
  <c r="AV156" i="16" s="1"/>
  <c r="X23" i="16"/>
  <c r="X156" i="16" s="1"/>
  <c r="BE23" i="16"/>
  <c r="Y23" i="16"/>
  <c r="Y156" i="16" s="1"/>
  <c r="BD23" i="16"/>
  <c r="BD156" i="16" s="1"/>
  <c r="AF23" i="16"/>
  <c r="AF156" i="16" s="1"/>
  <c r="W23" i="16"/>
  <c r="W156" i="16" s="1"/>
  <c r="AO23" i="16"/>
  <c r="AO156" i="16" s="1"/>
  <c r="AN23" i="16"/>
  <c r="AN156" i="16" s="1"/>
  <c r="AT154" i="16"/>
  <c r="AT155" i="16" s="1"/>
  <c r="AO154" i="16"/>
  <c r="AO155" i="16" s="1"/>
  <c r="T155" i="16"/>
  <c r="U155" i="16"/>
  <c r="W45" i="16"/>
  <c r="AA45" i="16"/>
  <c r="U45" i="16"/>
  <c r="AJ45" i="16"/>
  <c r="AP45" i="16"/>
  <c r="AW45" i="16"/>
  <c r="BC45" i="16"/>
  <c r="BA45" i="16"/>
  <c r="AN45" i="16"/>
  <c r="AO45" i="16"/>
  <c r="Z155" i="16"/>
  <c r="AG155" i="16"/>
  <c r="AZ154" i="16"/>
  <c r="AZ155" i="16" s="1"/>
  <c r="AC45" i="16"/>
  <c r="W155" i="16"/>
  <c r="AJ155" i="16"/>
  <c r="AP154" i="16"/>
  <c r="AP155" i="16" s="1"/>
  <c r="AW154" i="16"/>
  <c r="AW155" i="16" s="1"/>
  <c r="BC154" i="16"/>
  <c r="BC155" i="16" s="1"/>
  <c r="H177" i="16"/>
  <c r="T45" i="16"/>
  <c r="Z45" i="16"/>
  <c r="AG45" i="16"/>
  <c r="AM45" i="16"/>
  <c r="AZ45" i="16"/>
  <c r="H99" i="16"/>
  <c r="X155" i="16"/>
  <c r="BD154" i="16"/>
  <c r="BD155" i="16" s="1"/>
  <c r="AB155" i="16"/>
  <c r="G171" i="16"/>
  <c r="D13" i="17" s="1"/>
  <c r="R155" i="16"/>
  <c r="Y155" i="16"/>
  <c r="AE155" i="16"/>
  <c r="AR154" i="16"/>
  <c r="AR155" i="16" s="1"/>
  <c r="AX154" i="16"/>
  <c r="AX155" i="16" s="1"/>
  <c r="BE154" i="16"/>
  <c r="BE155" i="16" s="1"/>
  <c r="AD155" i="16"/>
  <c r="AQ154" i="16"/>
  <c r="AQ155" i="16" s="1"/>
  <c r="AH155" i="16"/>
  <c r="AU154" i="16"/>
  <c r="AU155" i="16" s="1"/>
  <c r="V45" i="16"/>
  <c r="AI45" i="16"/>
  <c r="AV45" i="16"/>
  <c r="BB45" i="16"/>
  <c r="S155" i="16"/>
  <c r="AF155" i="16"/>
  <c r="AL154" i="16"/>
  <c r="AL155" i="16" s="1"/>
  <c r="AS154" i="16"/>
  <c r="AS155" i="16" s="1"/>
  <c r="AY154" i="16"/>
  <c r="AY155" i="16" s="1"/>
  <c r="X45" i="16"/>
  <c r="AD45" i="16"/>
  <c r="AD46" i="16" s="1"/>
  <c r="AQ45" i="16"/>
  <c r="AT45" i="16"/>
  <c r="Y45" i="16"/>
  <c r="AE45" i="16"/>
  <c r="AR45" i="16"/>
  <c r="AR46" i="16" s="1"/>
  <c r="AX45" i="16"/>
  <c r="BE45" i="16"/>
  <c r="AM154" i="16"/>
  <c r="AM155" i="16" s="1"/>
  <c r="AF45" i="16"/>
  <c r="AL45" i="16"/>
  <c r="AL46" i="16" s="1"/>
  <c r="AS45" i="16"/>
  <c r="AY45" i="16"/>
  <c r="V155" i="16"/>
  <c r="AC155" i="16"/>
  <c r="AI155" i="16"/>
  <c r="AV154" i="16"/>
  <c r="AV155" i="16" s="1"/>
  <c r="BB154" i="16"/>
  <c r="BB155" i="16" s="1"/>
  <c r="AA155" i="16"/>
  <c r="AN154" i="16"/>
  <c r="AN155" i="16" s="1"/>
  <c r="BA154" i="16"/>
  <c r="BA155" i="16" s="1"/>
  <c r="AK45" i="16"/>
  <c r="AB45" i="16"/>
  <c r="AH45" i="16"/>
  <c r="AU45" i="16"/>
  <c r="E46" i="16"/>
  <c r="E183" i="16" s="1"/>
  <c r="BD45" i="16"/>
  <c r="G155" i="16"/>
  <c r="D12" i="17" s="1"/>
  <c r="AX154" i="3"/>
  <c r="AX155" i="3" s="1"/>
  <c r="R154" i="3"/>
  <c r="R155" i="3" s="1"/>
  <c r="Y154" i="3"/>
  <c r="Y155" i="3" s="1"/>
  <c r="Z154" i="3"/>
  <c r="Z155" i="3" s="1"/>
  <c r="AW154" i="3"/>
  <c r="AO154" i="3"/>
  <c r="AO155" i="3" s="1"/>
  <c r="BB154" i="3"/>
  <c r="AT154" i="3"/>
  <c r="AT155" i="3" s="1"/>
  <c r="AD154" i="3"/>
  <c r="AD155" i="3" s="1"/>
  <c r="V154" i="3"/>
  <c r="N154" i="3"/>
  <c r="J45" i="3"/>
  <c r="J46" i="3" s="1"/>
  <c r="AG154" i="3"/>
  <c r="AG155" i="3" s="1"/>
  <c r="Q154" i="3"/>
  <c r="I154" i="3"/>
  <c r="BC45" i="3"/>
  <c r="BC46" i="3" s="1"/>
  <c r="AU45" i="3"/>
  <c r="AM45" i="3"/>
  <c r="AE45" i="3"/>
  <c r="AE46" i="3" s="1"/>
  <c r="W45" i="3"/>
  <c r="W46" i="3" s="1"/>
  <c r="O45" i="3"/>
  <c r="O46" i="3" s="1"/>
  <c r="I45" i="3"/>
  <c r="H154" i="3"/>
  <c r="H155" i="3" s="1"/>
  <c r="BB45" i="3"/>
  <c r="AT45" i="3"/>
  <c r="AT46" i="3" s="1"/>
  <c r="AL45" i="3"/>
  <c r="AL46" i="3" s="1"/>
  <c r="AD45" i="3"/>
  <c r="AD46" i="3" s="1"/>
  <c r="V45" i="3"/>
  <c r="N45" i="3"/>
  <c r="BC154" i="3"/>
  <c r="BC155" i="3" s="1"/>
  <c r="AU154" i="3"/>
  <c r="AM154" i="3"/>
  <c r="AE154" i="3"/>
  <c r="AE155" i="3" s="1"/>
  <c r="W154" i="3"/>
  <c r="W155" i="3" s="1"/>
  <c r="O154" i="3"/>
  <c r="O155" i="3" s="1"/>
  <c r="AQ154" i="3"/>
  <c r="AQ155" i="3" s="1"/>
  <c r="M154" i="3"/>
  <c r="M155" i="3" s="1"/>
  <c r="L154" i="3"/>
  <c r="AA154" i="3"/>
  <c r="H45" i="3"/>
  <c r="H46" i="3" s="1"/>
  <c r="R45" i="3"/>
  <c r="R46" i="3" s="1"/>
  <c r="AL154" i="3"/>
  <c r="AL155" i="3" s="1"/>
  <c r="AK154" i="3"/>
  <c r="Q45" i="3"/>
  <c r="BD154" i="3"/>
  <c r="BD155" i="3" s="1"/>
  <c r="AV154" i="3"/>
  <c r="AV155" i="3" s="1"/>
  <c r="AN154" i="3"/>
  <c r="AN155" i="3" s="1"/>
  <c r="AF154" i="3"/>
  <c r="X154" i="3"/>
  <c r="P154" i="3"/>
  <c r="P155" i="3" s="1"/>
  <c r="AP154" i="3"/>
  <c r="AB154" i="3"/>
  <c r="AB155" i="3" s="1"/>
  <c r="BC160" i="3" l="1"/>
  <c r="K68" i="15"/>
  <c r="K17" i="15"/>
  <c r="K182" i="24"/>
  <c r="J113" i="15"/>
  <c r="J65" i="15"/>
  <c r="AS160" i="3"/>
  <c r="DT158" i="3"/>
  <c r="DV45" i="3"/>
  <c r="I107" i="15"/>
  <c r="AP107" i="15" s="1"/>
  <c r="J63" i="15"/>
  <c r="EA156" i="3"/>
  <c r="AM159" i="3"/>
  <c r="DZ159" i="3" s="1"/>
  <c r="AB159" i="3"/>
  <c r="AB160" i="3" s="1"/>
  <c r="T46" i="16"/>
  <c r="T183" i="16" s="1"/>
  <c r="AI160" i="3"/>
  <c r="DY156" i="3"/>
  <c r="X160" i="16"/>
  <c r="AT160" i="16"/>
  <c r="J151" i="15"/>
  <c r="BD160" i="16"/>
  <c r="BB160" i="16"/>
  <c r="V160" i="16"/>
  <c r="AR159" i="3"/>
  <c r="EA159" i="3" s="1"/>
  <c r="J183" i="3"/>
  <c r="K31" i="15"/>
  <c r="DT154" i="3"/>
  <c r="EC154" i="3"/>
  <c r="AT160" i="3"/>
  <c r="X159" i="3"/>
  <c r="X160" i="3" s="1"/>
  <c r="DW160" i="3" s="1"/>
  <c r="AC159" i="3"/>
  <c r="AC160" i="3" s="1"/>
  <c r="K22" i="15"/>
  <c r="I128" i="15"/>
  <c r="AP128" i="15" s="1"/>
  <c r="I152" i="15"/>
  <c r="AP152" i="15" s="1"/>
  <c r="J27" i="15"/>
  <c r="K62" i="15"/>
  <c r="K53" i="15"/>
  <c r="K89" i="15"/>
  <c r="J135" i="15"/>
  <c r="J53" i="15"/>
  <c r="J101" i="15"/>
  <c r="I77" i="15"/>
  <c r="AP77" i="15" s="1"/>
  <c r="K173" i="15"/>
  <c r="K152" i="15"/>
  <c r="I72" i="15"/>
  <c r="AP72" i="15" s="1"/>
  <c r="K71" i="15"/>
  <c r="K168" i="15"/>
  <c r="K81" i="15"/>
  <c r="I175" i="15"/>
  <c r="AP175" i="15" s="1"/>
  <c r="K139" i="15"/>
  <c r="J20" i="15"/>
  <c r="K15" i="15"/>
  <c r="J71" i="15"/>
  <c r="K11" i="15"/>
  <c r="I166" i="15"/>
  <c r="AP166" i="15" s="1"/>
  <c r="K107" i="15"/>
  <c r="J142" i="15"/>
  <c r="I141" i="15"/>
  <c r="AP141" i="15" s="1"/>
  <c r="K102" i="15"/>
  <c r="AQ102" i="15" s="1"/>
  <c r="K125" i="15"/>
  <c r="K94" i="15"/>
  <c r="J28" i="15"/>
  <c r="J150" i="15"/>
  <c r="I61" i="15"/>
  <c r="AP61" i="15" s="1"/>
  <c r="K57" i="15"/>
  <c r="K75" i="15"/>
  <c r="K116" i="15"/>
  <c r="K117" i="15"/>
  <c r="K91" i="15"/>
  <c r="K27" i="15"/>
  <c r="I78" i="15"/>
  <c r="AP78" i="15" s="1"/>
  <c r="J82" i="15"/>
  <c r="I84" i="15"/>
  <c r="AP84" i="15" s="1"/>
  <c r="K130" i="15"/>
  <c r="K83" i="15"/>
  <c r="K129" i="15"/>
  <c r="I74" i="15"/>
  <c r="AP74" i="15" s="1"/>
  <c r="J39" i="15"/>
  <c r="K90" i="15"/>
  <c r="G156" i="24"/>
  <c r="G160" i="24" s="1"/>
  <c r="G46" i="24"/>
  <c r="G183" i="24" s="1"/>
  <c r="I43" i="15"/>
  <c r="AP43" i="15" s="1"/>
  <c r="I142" i="15"/>
  <c r="AP142" i="15" s="1"/>
  <c r="I103" i="15"/>
  <c r="AP103" i="15" s="1"/>
  <c r="I9" i="15"/>
  <c r="AP9" i="15" s="1"/>
  <c r="K133" i="15"/>
  <c r="K63" i="15"/>
  <c r="K105" i="15"/>
  <c r="K111" i="15"/>
  <c r="I64" i="15"/>
  <c r="AP64" i="15" s="1"/>
  <c r="I130" i="15"/>
  <c r="AP130" i="15" s="1"/>
  <c r="J175" i="15"/>
  <c r="K115" i="15"/>
  <c r="K128" i="15"/>
  <c r="J19" i="15"/>
  <c r="DY158" i="3"/>
  <c r="J33" i="15"/>
  <c r="DW157" i="3"/>
  <c r="DZ158" i="3"/>
  <c r="K109" i="15"/>
  <c r="J81" i="15"/>
  <c r="AQ81" i="15" s="1"/>
  <c r="I146" i="15"/>
  <c r="AP146" i="15" s="1"/>
  <c r="I170" i="15"/>
  <c r="AP170" i="15" s="1"/>
  <c r="I58" i="15"/>
  <c r="AP58" i="15" s="1"/>
  <c r="K10" i="15"/>
  <c r="J72" i="15"/>
  <c r="J12" i="15"/>
  <c r="K137" i="15"/>
  <c r="J140" i="15"/>
  <c r="K39" i="15"/>
  <c r="EA158" i="3"/>
  <c r="K176" i="15"/>
  <c r="J133" i="15"/>
  <c r="K167" i="15"/>
  <c r="K147" i="15"/>
  <c r="I66" i="15"/>
  <c r="AP66" i="15" s="1"/>
  <c r="J130" i="15"/>
  <c r="J123" i="15"/>
  <c r="K141" i="15"/>
  <c r="AE160" i="3"/>
  <c r="DZ45" i="3"/>
  <c r="K49" i="15"/>
  <c r="I164" i="15"/>
  <c r="AP164" i="15" s="1"/>
  <c r="J112" i="15"/>
  <c r="K78" i="15"/>
  <c r="I81" i="15"/>
  <c r="AP81" i="15" s="1"/>
  <c r="I86" i="15"/>
  <c r="AP86" i="15" s="1"/>
  <c r="I151" i="15"/>
  <c r="AP151" i="15" s="1"/>
  <c r="K124" i="15"/>
  <c r="I63" i="15"/>
  <c r="AP63" i="15" s="1"/>
  <c r="I53" i="15"/>
  <c r="AP53" i="15" s="1"/>
  <c r="DZ157" i="3"/>
  <c r="K41" i="15"/>
  <c r="I8" i="15"/>
  <c r="AP8" i="15" s="1"/>
  <c r="AO160" i="3"/>
  <c r="I76" i="15"/>
  <c r="AP76" i="15" s="1"/>
  <c r="J88" i="15"/>
  <c r="AQ88" i="15" s="1"/>
  <c r="I125" i="15"/>
  <c r="AP125" i="15" s="1"/>
  <c r="I140" i="15"/>
  <c r="AP140" i="15" s="1"/>
  <c r="K54" i="15"/>
  <c r="J152" i="15"/>
  <c r="I119" i="15"/>
  <c r="AP119" i="15" s="1"/>
  <c r="J125" i="15"/>
  <c r="I90" i="15"/>
  <c r="AP90" i="15" s="1"/>
  <c r="J30" i="15"/>
  <c r="DP160" i="3"/>
  <c r="DQ160" i="3" s="1"/>
  <c r="DR160" i="3" s="1"/>
  <c r="EE177" i="3"/>
  <c r="EF177" i="3" s="1"/>
  <c r="EG177" i="3" s="1"/>
  <c r="CN160" i="3"/>
  <c r="CO160" i="3" s="1"/>
  <c r="CP160" i="3" s="1"/>
  <c r="EE37" i="3"/>
  <c r="EF37" i="3" s="1"/>
  <c r="EG37" i="3" s="1"/>
  <c r="DY45" i="3"/>
  <c r="X46" i="3"/>
  <c r="DW46" i="3" s="1"/>
  <c r="DW45" i="3"/>
  <c r="AW46" i="3"/>
  <c r="EB46" i="3" s="1"/>
  <c r="EB45" i="3"/>
  <c r="K120" i="15"/>
  <c r="I14" i="15"/>
  <c r="AP14" i="15" s="1"/>
  <c r="I150" i="15"/>
  <c r="AP150" i="15" s="1"/>
  <c r="I168" i="15"/>
  <c r="AP168" i="15" s="1"/>
  <c r="J86" i="15"/>
  <c r="I13" i="15"/>
  <c r="AP13" i="15" s="1"/>
  <c r="I15" i="15"/>
  <c r="AP15" i="15" s="1"/>
  <c r="J109" i="15"/>
  <c r="K121" i="15"/>
  <c r="I114" i="15"/>
  <c r="AP114" i="15" s="1"/>
  <c r="K18" i="15"/>
  <c r="J97" i="15"/>
  <c r="DX156" i="3"/>
  <c r="E183" i="24"/>
  <c r="BB46" i="3"/>
  <c r="EC46" i="3" s="1"/>
  <c r="EC45" i="3"/>
  <c r="DB154" i="3"/>
  <c r="DN154" i="3" s="1"/>
  <c r="BZ154" i="3"/>
  <c r="CL154" i="3" s="1"/>
  <c r="I89" i="15"/>
  <c r="AP89" i="15" s="1"/>
  <c r="K65" i="15"/>
  <c r="I73" i="15"/>
  <c r="AP73" i="15" s="1"/>
  <c r="J98" i="15"/>
  <c r="J93" i="15"/>
  <c r="AL160" i="3"/>
  <c r="J87" i="15"/>
  <c r="J55" i="15"/>
  <c r="BW45" i="3"/>
  <c r="CI45" i="3" s="1"/>
  <c r="CY45" i="3"/>
  <c r="DK45" i="3" s="1"/>
  <c r="CW45" i="3"/>
  <c r="DI45" i="3" s="1"/>
  <c r="BU45" i="3"/>
  <c r="CG45" i="3" s="1"/>
  <c r="DB45" i="3"/>
  <c r="DN45" i="3" s="1"/>
  <c r="BZ45" i="3"/>
  <c r="CL45" i="3" s="1"/>
  <c r="AI160" i="16"/>
  <c r="K108" i="15"/>
  <c r="J164" i="15"/>
  <c r="I139" i="15"/>
  <c r="AP139" i="15" s="1"/>
  <c r="J166" i="15"/>
  <c r="I10" i="15"/>
  <c r="AP10" i="15" s="1"/>
  <c r="I109" i="15"/>
  <c r="AP109" i="15" s="1"/>
  <c r="K113" i="15"/>
  <c r="K164" i="15"/>
  <c r="J85" i="15"/>
  <c r="K126" i="15"/>
  <c r="DZ156" i="3"/>
  <c r="AW159" i="3"/>
  <c r="EB159" i="3" s="1"/>
  <c r="EB157" i="3"/>
  <c r="BB159" i="3"/>
  <c r="EC157" i="3"/>
  <c r="EE23" i="3"/>
  <c r="EF23" i="3" s="1"/>
  <c r="EG23" i="3" s="1"/>
  <c r="J120" i="15"/>
  <c r="K103" i="15"/>
  <c r="AY160" i="3"/>
  <c r="EB154" i="3"/>
  <c r="EQ154" i="3"/>
  <c r="DA154" i="3"/>
  <c r="DM154" i="3" s="1"/>
  <c r="BY154" i="3"/>
  <c r="CK154" i="3" s="1"/>
  <c r="I174" i="15"/>
  <c r="AP174" i="15" s="1"/>
  <c r="AV160" i="3"/>
  <c r="AC46" i="3"/>
  <c r="DX46" i="3" s="1"/>
  <c r="DX45" i="3"/>
  <c r="BT45" i="3"/>
  <c r="CF45" i="3" s="1"/>
  <c r="CV45" i="3"/>
  <c r="DH45" i="3" s="1"/>
  <c r="K142" i="15"/>
  <c r="AQ142" i="15" s="1"/>
  <c r="I123" i="15"/>
  <c r="AP123" i="15" s="1"/>
  <c r="K175" i="15"/>
  <c r="K146" i="15"/>
  <c r="K86" i="15"/>
  <c r="K119" i="15"/>
  <c r="K58" i="15"/>
  <c r="I70" i="15"/>
  <c r="AP70" i="15" s="1"/>
  <c r="I124" i="15"/>
  <c r="AP124" i="15" s="1"/>
  <c r="DX157" i="3"/>
  <c r="EE44" i="3"/>
  <c r="EF44" i="3" s="1"/>
  <c r="EG44" i="3" s="1"/>
  <c r="K43" i="15"/>
  <c r="I40" i="15"/>
  <c r="AP40" i="15" s="1"/>
  <c r="K70" i="15"/>
  <c r="K30" i="15"/>
  <c r="AN160" i="16"/>
  <c r="DA45" i="3"/>
  <c r="DM45" i="3" s="1"/>
  <c r="BY45" i="3"/>
  <c r="CK45" i="3" s="1"/>
  <c r="K72" i="15"/>
  <c r="J129" i="15"/>
  <c r="I39" i="15"/>
  <c r="AP39" i="15" s="1"/>
  <c r="J115" i="15"/>
  <c r="EB156" i="3"/>
  <c r="CZ45" i="3"/>
  <c r="DL45" i="3" s="1"/>
  <c r="BX45" i="3"/>
  <c r="CJ45" i="3" s="1"/>
  <c r="AR46" i="3"/>
  <c r="EA46" i="3" s="1"/>
  <c r="EA45" i="3"/>
  <c r="BV45" i="3"/>
  <c r="CH45" i="3" s="1"/>
  <c r="CX45" i="3"/>
  <c r="DJ45" i="3" s="1"/>
  <c r="J116" i="15"/>
  <c r="J145" i="15"/>
  <c r="J60" i="15"/>
  <c r="K122" i="15"/>
  <c r="J13" i="15"/>
  <c r="K170" i="15"/>
  <c r="K50" i="15"/>
  <c r="J124" i="15"/>
  <c r="J73" i="15"/>
  <c r="J144" i="15"/>
  <c r="AQ144" i="15" s="1"/>
  <c r="J103" i="15"/>
  <c r="I145" i="15"/>
  <c r="AP145" i="15" s="1"/>
  <c r="J18" i="15"/>
  <c r="K93" i="15"/>
  <c r="J8" i="15"/>
  <c r="J75" i="15"/>
  <c r="AQ75" i="15" s="1"/>
  <c r="J94" i="15"/>
  <c r="J106" i="15"/>
  <c r="J170" i="15"/>
  <c r="J176" i="15"/>
  <c r="J22" i="15"/>
  <c r="J35" i="15"/>
  <c r="BN88" i="24"/>
  <c r="I88" i="15"/>
  <c r="AP88" i="15" s="1"/>
  <c r="J111" i="15"/>
  <c r="J167" i="15"/>
  <c r="AQ167" i="15" s="1"/>
  <c r="J121" i="15"/>
  <c r="J67" i="15"/>
  <c r="K87" i="15"/>
  <c r="J139" i="15"/>
  <c r="AQ139" i="15" s="1"/>
  <c r="J168" i="15"/>
  <c r="AQ168" i="15" s="1"/>
  <c r="BN80" i="24"/>
  <c r="I80" i="15"/>
  <c r="AP80" i="15" s="1"/>
  <c r="J29" i="15"/>
  <c r="K85" i="15"/>
  <c r="J59" i="15"/>
  <c r="J41" i="15"/>
  <c r="K20" i="15"/>
  <c r="K16" i="15"/>
  <c r="K12" i="15"/>
  <c r="K32" i="15"/>
  <c r="K40" i="15"/>
  <c r="J91" i="15"/>
  <c r="BN68" i="24"/>
  <c r="I68" i="15"/>
  <c r="AP68" i="15" s="1"/>
  <c r="BN62" i="24"/>
  <c r="I62" i="15"/>
  <c r="AP62" i="15" s="1"/>
  <c r="BN59" i="24"/>
  <c r="I59" i="15"/>
  <c r="AP59" i="15" s="1"/>
  <c r="BN117" i="24"/>
  <c r="I117" i="15"/>
  <c r="AP117" i="15" s="1"/>
  <c r="BN16" i="24"/>
  <c r="I16" i="15"/>
  <c r="AP16" i="15" s="1"/>
  <c r="J25" i="15"/>
  <c r="BN75" i="24"/>
  <c r="I75" i="15"/>
  <c r="AP75" i="15" s="1"/>
  <c r="BN71" i="24"/>
  <c r="I71" i="15"/>
  <c r="AP71" i="15" s="1"/>
  <c r="K67" i="15"/>
  <c r="K64" i="15"/>
  <c r="K60" i="15"/>
  <c r="BN11" i="24"/>
  <c r="I11" i="15"/>
  <c r="AP11" i="15" s="1"/>
  <c r="K44" i="24"/>
  <c r="K42" i="15"/>
  <c r="J89" i="15"/>
  <c r="K77" i="15"/>
  <c r="K73" i="15"/>
  <c r="K66" i="15"/>
  <c r="AQ66" i="15" s="1"/>
  <c r="BN54" i="24"/>
  <c r="I54" i="15"/>
  <c r="AP54" i="15" s="1"/>
  <c r="K112" i="15"/>
  <c r="K21" i="15"/>
  <c r="K13" i="15"/>
  <c r="K33" i="15"/>
  <c r="K29" i="15"/>
  <c r="BN42" i="24"/>
  <c r="I42" i="15"/>
  <c r="AP42" i="15" s="1"/>
  <c r="J49" i="15"/>
  <c r="K96" i="15"/>
  <c r="K80" i="15"/>
  <c r="K76" i="15"/>
  <c r="BN105" i="24"/>
  <c r="I105" i="15"/>
  <c r="AP105" i="15" s="1"/>
  <c r="BN126" i="24"/>
  <c r="I126" i="15"/>
  <c r="AP126" i="15" s="1"/>
  <c r="K148" i="15"/>
  <c r="K163" i="15"/>
  <c r="AQ163" i="15" s="1"/>
  <c r="BN176" i="24"/>
  <c r="I176" i="15"/>
  <c r="AP176" i="15" s="1"/>
  <c r="K56" i="15"/>
  <c r="K52" i="15"/>
  <c r="AQ52" i="15" s="1"/>
  <c r="BN116" i="24"/>
  <c r="I116" i="15"/>
  <c r="AP116" i="15" s="1"/>
  <c r="BN112" i="24"/>
  <c r="I112" i="15"/>
  <c r="AP112" i="15" s="1"/>
  <c r="BN129" i="24"/>
  <c r="I129" i="15"/>
  <c r="AP129" i="15" s="1"/>
  <c r="K134" i="15"/>
  <c r="K138" i="15"/>
  <c r="BN148" i="24"/>
  <c r="I148" i="15"/>
  <c r="AP148" i="15" s="1"/>
  <c r="BN144" i="24"/>
  <c r="I144" i="15"/>
  <c r="AP144" i="15" s="1"/>
  <c r="BN167" i="24"/>
  <c r="I167" i="15"/>
  <c r="AP167" i="15" s="1"/>
  <c r="K177" i="24"/>
  <c r="K174" i="15"/>
  <c r="K118" i="15"/>
  <c r="K114" i="15"/>
  <c r="K127" i="15"/>
  <c r="K123" i="15"/>
  <c r="AQ123" i="15" s="1"/>
  <c r="BN138" i="24"/>
  <c r="I138" i="15"/>
  <c r="AP138" i="15" s="1"/>
  <c r="BN147" i="24"/>
  <c r="I147" i="15"/>
  <c r="AP147" i="15" s="1"/>
  <c r="BN143" i="24"/>
  <c r="I143" i="15"/>
  <c r="AP143" i="15" s="1"/>
  <c r="K165" i="15"/>
  <c r="BN118" i="24"/>
  <c r="I118" i="15"/>
  <c r="AP118" i="15" s="1"/>
  <c r="BN106" i="24"/>
  <c r="I106" i="15"/>
  <c r="AP106" i="15" s="1"/>
  <c r="BN127" i="24"/>
  <c r="I127" i="15"/>
  <c r="AP127" i="15" s="1"/>
  <c r="K140" i="15"/>
  <c r="K151" i="15"/>
  <c r="J173" i="15"/>
  <c r="I134" i="15"/>
  <c r="AP134" i="15" s="1"/>
  <c r="K110" i="15"/>
  <c r="I163" i="15"/>
  <c r="AP163" i="15" s="1"/>
  <c r="J58" i="15"/>
  <c r="K136" i="15"/>
  <c r="K9" i="15"/>
  <c r="K59" i="15"/>
  <c r="I56" i="15"/>
  <c r="AP56" i="15" s="1"/>
  <c r="I136" i="15"/>
  <c r="AP136" i="15" s="1"/>
  <c r="J51" i="15"/>
  <c r="I122" i="15"/>
  <c r="AP122" i="15" s="1"/>
  <c r="K145" i="15"/>
  <c r="I87" i="15"/>
  <c r="AP87" i="15" s="1"/>
  <c r="J70" i="15"/>
  <c r="AQ70" i="15" s="1"/>
  <c r="I165" i="15"/>
  <c r="AP165" i="15" s="1"/>
  <c r="J62" i="15"/>
  <c r="J83" i="15"/>
  <c r="I102" i="15"/>
  <c r="AP102" i="15" s="1"/>
  <c r="I12" i="15"/>
  <c r="AP12" i="15" s="1"/>
  <c r="K84" i="15"/>
  <c r="K106" i="15"/>
  <c r="J118" i="15"/>
  <c r="AQ118" i="15" s="1"/>
  <c r="J54" i="15"/>
  <c r="I52" i="15"/>
  <c r="AP52" i="15" s="1"/>
  <c r="I169" i="15"/>
  <c r="AP169" i="15" s="1"/>
  <c r="I51" i="15"/>
  <c r="AP51" i="15" s="1"/>
  <c r="I108" i="15"/>
  <c r="AP108" i="15" s="1"/>
  <c r="I110" i="15"/>
  <c r="AP110" i="15" s="1"/>
  <c r="J79" i="15"/>
  <c r="I121" i="15"/>
  <c r="AP121" i="15" s="1"/>
  <c r="J40" i="15"/>
  <c r="J14" i="15"/>
  <c r="J78" i="15"/>
  <c r="AQ78" i="15" s="1"/>
  <c r="J128" i="15"/>
  <c r="J77" i="15"/>
  <c r="J162" i="15"/>
  <c r="J119" i="15"/>
  <c r="AQ119" i="15" s="1"/>
  <c r="J143" i="15"/>
  <c r="J57" i="15"/>
  <c r="I149" i="15"/>
  <c r="AP149" i="15" s="1"/>
  <c r="J117" i="15"/>
  <c r="I79" i="15"/>
  <c r="AP79" i="15" s="1"/>
  <c r="K169" i="15"/>
  <c r="I120" i="15"/>
  <c r="AP120" i="15" s="1"/>
  <c r="I104" i="15"/>
  <c r="AP104" i="15" s="1"/>
  <c r="K97" i="15"/>
  <c r="AQ97" i="15" s="1"/>
  <c r="K92" i="15"/>
  <c r="AQ92" i="15" s="1"/>
  <c r="J34" i="15"/>
  <c r="J36" i="15"/>
  <c r="J31" i="15"/>
  <c r="AQ31" i="15" s="1"/>
  <c r="J32" i="15"/>
  <c r="K162" i="15"/>
  <c r="AA160" i="16"/>
  <c r="K25" i="15"/>
  <c r="E159" i="24"/>
  <c r="E160" i="24" s="1"/>
  <c r="J136" i="15"/>
  <c r="J134" i="15"/>
  <c r="AQ134" i="15" s="1"/>
  <c r="K135" i="15"/>
  <c r="AQ135" i="15" s="1"/>
  <c r="J138" i="15"/>
  <c r="I137" i="15"/>
  <c r="AP137" i="15" s="1"/>
  <c r="P160" i="3"/>
  <c r="AK160" i="16"/>
  <c r="J26" i="15"/>
  <c r="DY154" i="3"/>
  <c r="DW154" i="3"/>
  <c r="EE131" i="3"/>
  <c r="EF131" i="3" s="1"/>
  <c r="EG131" i="3" s="1"/>
  <c r="EE171" i="3"/>
  <c r="EF171" i="3" s="1"/>
  <c r="EG171" i="3" s="1"/>
  <c r="EA154" i="3"/>
  <c r="DV158" i="3"/>
  <c r="DX158" i="3"/>
  <c r="EE153" i="3"/>
  <c r="EF153" i="3" s="1"/>
  <c r="EG153" i="3" s="1"/>
  <c r="DU158" i="3"/>
  <c r="DW158" i="3"/>
  <c r="DW159" i="3"/>
  <c r="DX159" i="3"/>
  <c r="EO154" i="3"/>
  <c r="BW154" i="3"/>
  <c r="CI154" i="3" s="1"/>
  <c r="CY154" i="3"/>
  <c r="DK154" i="3" s="1"/>
  <c r="EN154" i="3"/>
  <c r="BV154" i="3"/>
  <c r="CH154" i="3" s="1"/>
  <c r="CX154" i="3"/>
  <c r="DJ154" i="3" s="1"/>
  <c r="EL154" i="3"/>
  <c r="BT154" i="3"/>
  <c r="CF154" i="3" s="1"/>
  <c r="CV154" i="3"/>
  <c r="DH154" i="3" s="1"/>
  <c r="EP154" i="3"/>
  <c r="BX154" i="3"/>
  <c r="CJ154" i="3" s="1"/>
  <c r="CZ154" i="3"/>
  <c r="DL154" i="3" s="1"/>
  <c r="DU154" i="3"/>
  <c r="S155" i="3"/>
  <c r="DV155" i="3" s="1"/>
  <c r="DV154" i="3"/>
  <c r="EM154" i="3"/>
  <c r="BU154" i="3"/>
  <c r="CG154" i="3" s="1"/>
  <c r="CW154" i="3"/>
  <c r="DI154" i="3" s="1"/>
  <c r="EI154" i="3"/>
  <c r="BQ154" i="3"/>
  <c r="CC154" i="3" s="1"/>
  <c r="CS154" i="3"/>
  <c r="DE154" i="3" s="1"/>
  <c r="DZ154" i="3"/>
  <c r="EJ154" i="3"/>
  <c r="BR154" i="3"/>
  <c r="CD154" i="3" s="1"/>
  <c r="CT154" i="3"/>
  <c r="DF154" i="3" s="1"/>
  <c r="EK154" i="3"/>
  <c r="BS154" i="3"/>
  <c r="CE154" i="3" s="1"/>
  <c r="CU154" i="3"/>
  <c r="DG154" i="3" s="1"/>
  <c r="AG160" i="16"/>
  <c r="DX154" i="3"/>
  <c r="J105" i="15"/>
  <c r="AQ105" i="15" s="1"/>
  <c r="J104" i="15"/>
  <c r="J107" i="15"/>
  <c r="K101" i="15"/>
  <c r="AH159" i="3"/>
  <c r="DY157" i="3"/>
  <c r="EE99" i="3"/>
  <c r="EF99" i="3" s="1"/>
  <c r="EG99" i="3" s="1"/>
  <c r="I46" i="3"/>
  <c r="DT46" i="3" s="1"/>
  <c r="DT45" i="3"/>
  <c r="N46" i="3"/>
  <c r="DU46" i="3" s="1"/>
  <c r="DU45" i="3"/>
  <c r="BQ45" i="3"/>
  <c r="CC45" i="3" s="1"/>
  <c r="CS45" i="3"/>
  <c r="DE45" i="3" s="1"/>
  <c r="I159" i="3"/>
  <c r="DT157" i="3"/>
  <c r="N159" i="3"/>
  <c r="DU157" i="3"/>
  <c r="S159" i="3"/>
  <c r="DV157" i="3"/>
  <c r="CT45" i="3"/>
  <c r="DF45" i="3" s="1"/>
  <c r="BR45" i="3"/>
  <c r="CD45" i="3" s="1"/>
  <c r="BS45" i="3"/>
  <c r="CE45" i="3" s="1"/>
  <c r="CU45" i="3"/>
  <c r="DG45" i="3" s="1"/>
  <c r="DT156" i="3"/>
  <c r="DU156" i="3"/>
  <c r="DW156" i="3"/>
  <c r="J96" i="15"/>
  <c r="I102" i="16"/>
  <c r="BL102" i="3" s="1"/>
  <c r="BN179" i="24"/>
  <c r="I182" i="24"/>
  <c r="I92" i="16"/>
  <c r="I52" i="16"/>
  <c r="BL52" i="3" s="1"/>
  <c r="I163" i="16"/>
  <c r="BL163" i="3" s="1"/>
  <c r="BN39" i="24"/>
  <c r="BN101" i="24"/>
  <c r="I56" i="16"/>
  <c r="BL56" i="3" s="1"/>
  <c r="J74" i="15"/>
  <c r="J146" i="15"/>
  <c r="K149" i="15"/>
  <c r="I50" i="16"/>
  <c r="BL50" i="3" s="1"/>
  <c r="J110" i="15"/>
  <c r="J42" i="15"/>
  <c r="J114" i="15"/>
  <c r="AQ114" i="15" s="1"/>
  <c r="J126" i="15"/>
  <c r="J141" i="15"/>
  <c r="J149" i="15"/>
  <c r="J148" i="15"/>
  <c r="K36" i="15"/>
  <c r="K28" i="15"/>
  <c r="I50" i="15"/>
  <c r="AP50" i="15" s="1"/>
  <c r="BN50" i="24"/>
  <c r="K35" i="15"/>
  <c r="I83" i="15"/>
  <c r="AP83" i="15" s="1"/>
  <c r="BN83" i="24"/>
  <c r="I66" i="16"/>
  <c r="J69" i="15"/>
  <c r="AQ69" i="15" s="1"/>
  <c r="J84" i="15"/>
  <c r="J64" i="15"/>
  <c r="I68" i="16"/>
  <c r="I174" i="16"/>
  <c r="BL174" i="3" s="1"/>
  <c r="J76" i="15"/>
  <c r="J80" i="15"/>
  <c r="J137" i="15"/>
  <c r="I133" i="16"/>
  <c r="I25" i="16"/>
  <c r="J61" i="15"/>
  <c r="J165" i="15"/>
  <c r="I173" i="16"/>
  <c r="BL173" i="3" s="1"/>
  <c r="J108" i="15"/>
  <c r="J122" i="15"/>
  <c r="J169" i="15"/>
  <c r="J147" i="15"/>
  <c r="J127" i="15"/>
  <c r="I162" i="16"/>
  <c r="BL162" i="3" s="1"/>
  <c r="I49" i="16"/>
  <c r="BL49" i="3" s="1"/>
  <c r="K95" i="15"/>
  <c r="I33" i="16"/>
  <c r="BN33" i="24"/>
  <c r="I41" i="16"/>
  <c r="BN41" i="24"/>
  <c r="J95" i="15"/>
  <c r="K79" i="15"/>
  <c r="K61" i="15"/>
  <c r="K98" i="15"/>
  <c r="K82" i="15"/>
  <c r="K74" i="15"/>
  <c r="I65" i="15"/>
  <c r="AP65" i="15" s="1"/>
  <c r="BN65" i="24"/>
  <c r="K34" i="15"/>
  <c r="K26" i="15"/>
  <c r="K51" i="15"/>
  <c r="I67" i="15"/>
  <c r="AP67" i="15" s="1"/>
  <c r="BN67" i="24"/>
  <c r="I60" i="15"/>
  <c r="AP60" i="15" s="1"/>
  <c r="BN60" i="24"/>
  <c r="I85" i="15"/>
  <c r="AP85" i="15" s="1"/>
  <c r="BN85" i="24"/>
  <c r="I69" i="15"/>
  <c r="AP69" i="15" s="1"/>
  <c r="BN69" i="24"/>
  <c r="K104" i="15"/>
  <c r="K150" i="15"/>
  <c r="AQ150" i="15" s="1"/>
  <c r="I57" i="15"/>
  <c r="AP57" i="15" s="1"/>
  <c r="BN57" i="24"/>
  <c r="I135" i="15"/>
  <c r="AP135" i="15" s="1"/>
  <c r="BN135" i="24"/>
  <c r="K143" i="15"/>
  <c r="K166" i="15"/>
  <c r="J182" i="24"/>
  <c r="K55" i="15"/>
  <c r="I115" i="15"/>
  <c r="AP115" i="15" s="1"/>
  <c r="BN115" i="24"/>
  <c r="K8" i="15"/>
  <c r="AQ8" i="15" s="1"/>
  <c r="K8" i="24"/>
  <c r="J10" i="15"/>
  <c r="J11" i="15"/>
  <c r="J16" i="15"/>
  <c r="J17" i="15"/>
  <c r="AQ17" i="15" s="1"/>
  <c r="I21" i="16"/>
  <c r="BN21" i="24"/>
  <c r="K19" i="15"/>
  <c r="AQ19" i="15" s="1"/>
  <c r="K14" i="15"/>
  <c r="BN8" i="24"/>
  <c r="I9" i="16"/>
  <c r="BL9" i="3" s="1"/>
  <c r="J15" i="15"/>
  <c r="J21" i="15"/>
  <c r="J50" i="15"/>
  <c r="AQ50" i="15" s="1"/>
  <c r="I162" i="15"/>
  <c r="AP162" i="15" s="1"/>
  <c r="I133" i="15"/>
  <c r="AP133" i="15" s="1"/>
  <c r="J68" i="15"/>
  <c r="AQ68" i="15" s="1"/>
  <c r="J174" i="15"/>
  <c r="I173" i="15"/>
  <c r="AP173" i="15" s="1"/>
  <c r="I41" i="15"/>
  <c r="AP41" i="15" s="1"/>
  <c r="J9" i="15"/>
  <c r="I49" i="15"/>
  <c r="AP49" i="15" s="1"/>
  <c r="I82" i="16"/>
  <c r="I39" i="16"/>
  <c r="BL39" i="3" s="1"/>
  <c r="I60" i="16"/>
  <c r="BL60" i="3" s="1"/>
  <c r="I90" i="16"/>
  <c r="I26" i="16"/>
  <c r="J56" i="15"/>
  <c r="AQ56" i="15" s="1"/>
  <c r="I98" i="16"/>
  <c r="I88" i="16"/>
  <c r="I51" i="16"/>
  <c r="BL51" i="3" s="1"/>
  <c r="I149" i="16"/>
  <c r="I101" i="16"/>
  <c r="I179" i="16"/>
  <c r="I59" i="16"/>
  <c r="BL59" i="3" s="1"/>
  <c r="I86" i="16"/>
  <c r="I96" i="16"/>
  <c r="I17" i="16"/>
  <c r="I29" i="16"/>
  <c r="BL29" i="3" s="1"/>
  <c r="I36" i="16"/>
  <c r="I28" i="16"/>
  <c r="BL28" i="3" s="1"/>
  <c r="I40" i="16"/>
  <c r="BL40" i="3" s="1"/>
  <c r="I61" i="16"/>
  <c r="BL61" i="3" s="1"/>
  <c r="I43" i="16"/>
  <c r="I78" i="16"/>
  <c r="I70" i="16"/>
  <c r="I64" i="16"/>
  <c r="I22" i="16"/>
  <c r="I14" i="16"/>
  <c r="BL14" i="3" s="1"/>
  <c r="I34" i="16"/>
  <c r="I97" i="16"/>
  <c r="I89" i="16"/>
  <c r="H89" i="15" s="1"/>
  <c r="AR89" i="15" s="1"/>
  <c r="I81" i="16"/>
  <c r="I73" i="16"/>
  <c r="I145" i="16"/>
  <c r="BL145" i="3" s="1"/>
  <c r="I164" i="16"/>
  <c r="BL164" i="3" s="1"/>
  <c r="I53" i="16"/>
  <c r="BL53" i="3" s="1"/>
  <c r="I139" i="16"/>
  <c r="I175" i="16"/>
  <c r="I119" i="16"/>
  <c r="BL119" i="3" s="1"/>
  <c r="I111" i="16"/>
  <c r="BL111" i="3" s="1"/>
  <c r="I103" i="16"/>
  <c r="BL103" i="3" s="1"/>
  <c r="I124" i="16"/>
  <c r="I170" i="16"/>
  <c r="BL170" i="3" s="1"/>
  <c r="I137" i="16"/>
  <c r="BL137" i="3" s="1"/>
  <c r="I152" i="16"/>
  <c r="I142" i="16"/>
  <c r="BL142" i="3" s="1"/>
  <c r="I72" i="16"/>
  <c r="I62" i="16"/>
  <c r="I117" i="16"/>
  <c r="BL117" i="3" s="1"/>
  <c r="I20" i="16"/>
  <c r="I12" i="16"/>
  <c r="BL12" i="3" s="1"/>
  <c r="I91" i="16"/>
  <c r="I83" i="16"/>
  <c r="I75" i="16"/>
  <c r="I15" i="16"/>
  <c r="BL15" i="3" s="1"/>
  <c r="I35" i="16"/>
  <c r="I27" i="16"/>
  <c r="BL27" i="3" s="1"/>
  <c r="I42" i="16"/>
  <c r="I63" i="16"/>
  <c r="I105" i="16"/>
  <c r="BL105" i="3" s="1"/>
  <c r="I126" i="16"/>
  <c r="I136" i="16"/>
  <c r="BL136" i="3" s="1"/>
  <c r="I151" i="16"/>
  <c r="I116" i="16"/>
  <c r="BL116" i="3" s="1"/>
  <c r="I108" i="16"/>
  <c r="BL108" i="3" s="1"/>
  <c r="I129" i="16"/>
  <c r="I121" i="16"/>
  <c r="I144" i="16"/>
  <c r="BL144" i="3" s="1"/>
  <c r="I167" i="16"/>
  <c r="I138" i="16"/>
  <c r="BL138" i="3" s="1"/>
  <c r="I143" i="16"/>
  <c r="BL143" i="3" s="1"/>
  <c r="I118" i="16"/>
  <c r="I110" i="16"/>
  <c r="BL110" i="3" s="1"/>
  <c r="I123" i="16"/>
  <c r="I169" i="16"/>
  <c r="I84" i="16"/>
  <c r="I13" i="16"/>
  <c r="BL13" i="3" s="1"/>
  <c r="I32" i="16"/>
  <c r="I65" i="16"/>
  <c r="I74" i="16"/>
  <c r="I67" i="16"/>
  <c r="I113" i="16"/>
  <c r="BL113" i="3" s="1"/>
  <c r="I18" i="16"/>
  <c r="I10" i="16"/>
  <c r="BL10" i="3" s="1"/>
  <c r="I30" i="16"/>
  <c r="BL30" i="3" s="1"/>
  <c r="I93" i="16"/>
  <c r="I85" i="16"/>
  <c r="I77" i="16"/>
  <c r="I69" i="16"/>
  <c r="I168" i="16"/>
  <c r="I57" i="16"/>
  <c r="BL57" i="3" s="1"/>
  <c r="I135" i="16"/>
  <c r="BL135" i="3" s="1"/>
  <c r="I150" i="16"/>
  <c r="I115" i="16"/>
  <c r="BL115" i="3" s="1"/>
  <c r="I107" i="16"/>
  <c r="BL107" i="3" s="1"/>
  <c r="I128" i="16"/>
  <c r="I166" i="16"/>
  <c r="I58" i="16"/>
  <c r="BL58" i="3" s="1"/>
  <c r="I141" i="16"/>
  <c r="BL141" i="3" s="1"/>
  <c r="I146" i="16"/>
  <c r="BL146" i="3" s="1"/>
  <c r="BL149" i="3"/>
  <c r="I94" i="16"/>
  <c r="I80" i="16"/>
  <c r="I76" i="16"/>
  <c r="I109" i="16"/>
  <c r="BL109" i="3" s="1"/>
  <c r="I16" i="16"/>
  <c r="BL16" i="3" s="1"/>
  <c r="I95" i="16"/>
  <c r="I87" i="16"/>
  <c r="I79" i="16"/>
  <c r="I71" i="16"/>
  <c r="I19" i="16"/>
  <c r="I11" i="16"/>
  <c r="BL11" i="3" s="1"/>
  <c r="I31" i="16"/>
  <c r="BL31" i="3" s="1"/>
  <c r="I54" i="16"/>
  <c r="BL54" i="3" s="1"/>
  <c r="I130" i="16"/>
  <c r="I122" i="16"/>
  <c r="I140" i="16"/>
  <c r="I176" i="16"/>
  <c r="I120" i="16"/>
  <c r="I112" i="16"/>
  <c r="I104" i="16"/>
  <c r="BL104" i="3" s="1"/>
  <c r="I125" i="16"/>
  <c r="I148" i="16"/>
  <c r="BL148" i="3" s="1"/>
  <c r="I181" i="16"/>
  <c r="I134" i="16"/>
  <c r="BL134" i="3" s="1"/>
  <c r="I147" i="16"/>
  <c r="BL147" i="3" s="1"/>
  <c r="I55" i="16"/>
  <c r="BL55" i="3" s="1"/>
  <c r="I114" i="16"/>
  <c r="BL114" i="3" s="1"/>
  <c r="I106" i="16"/>
  <c r="BL106" i="3" s="1"/>
  <c r="I127" i="16"/>
  <c r="I165" i="16"/>
  <c r="BL165" i="3" s="1"/>
  <c r="I180" i="16"/>
  <c r="AY160" i="16"/>
  <c r="AO160" i="16"/>
  <c r="AQ160" i="16"/>
  <c r="U160" i="16"/>
  <c r="AE160" i="16"/>
  <c r="AZ160" i="16"/>
  <c r="AJ160" i="16"/>
  <c r="AB160" i="16"/>
  <c r="AR160" i="16"/>
  <c r="I31" i="15"/>
  <c r="AP31" i="15" s="1"/>
  <c r="AF160" i="16"/>
  <c r="Z160" i="16"/>
  <c r="T160" i="16"/>
  <c r="AJ160" i="3"/>
  <c r="I33" i="15"/>
  <c r="AP33" i="15" s="1"/>
  <c r="I29" i="15"/>
  <c r="AP29" i="15" s="1"/>
  <c r="AV160" i="16"/>
  <c r="K56" i="20"/>
  <c r="K178" i="20"/>
  <c r="K190" i="20" s="1"/>
  <c r="I28" i="15"/>
  <c r="AP28" i="15" s="1"/>
  <c r="I27" i="15"/>
  <c r="AP27" i="15" s="1"/>
  <c r="I34" i="15"/>
  <c r="AP34" i="15" s="1"/>
  <c r="K159" i="3"/>
  <c r="K160" i="3" s="1"/>
  <c r="I30" i="15"/>
  <c r="AP30" i="15" s="1"/>
  <c r="I35" i="15"/>
  <c r="AP35" i="15" s="1"/>
  <c r="I26" i="15"/>
  <c r="AP26" i="15" s="1"/>
  <c r="I32" i="15"/>
  <c r="AP32" i="15" s="1"/>
  <c r="I36" i="15"/>
  <c r="AP36" i="15" s="1"/>
  <c r="AS160" i="16"/>
  <c r="BA160" i="16"/>
  <c r="Y160" i="16"/>
  <c r="BC160" i="16"/>
  <c r="AP160" i="16"/>
  <c r="AW160" i="16"/>
  <c r="AU160" i="16"/>
  <c r="AH160" i="16"/>
  <c r="W160" i="16"/>
  <c r="G158" i="15"/>
  <c r="AM160" i="16"/>
  <c r="G157" i="15"/>
  <c r="K183" i="3"/>
  <c r="AQ183" i="3"/>
  <c r="H159" i="16"/>
  <c r="AC160" i="16"/>
  <c r="AI183" i="3"/>
  <c r="AJ183" i="3"/>
  <c r="AY183" i="3"/>
  <c r="AX160" i="16"/>
  <c r="S46" i="16"/>
  <c r="S183" i="16" s="1"/>
  <c r="S156" i="16"/>
  <c r="S160" i="16" s="1"/>
  <c r="R46" i="16"/>
  <c r="R183" i="16" s="1"/>
  <c r="I10" i="17" s="1"/>
  <c r="R156" i="16"/>
  <c r="R160" i="16" s="1"/>
  <c r="I98" i="15"/>
  <c r="AP98" i="15" s="1"/>
  <c r="I96" i="15"/>
  <c r="AP96" i="15" s="1"/>
  <c r="J90" i="15"/>
  <c r="AQ90" i="15" s="1"/>
  <c r="I93" i="15"/>
  <c r="AP93" i="15" s="1"/>
  <c r="I95" i="15"/>
  <c r="AP95" i="15" s="1"/>
  <c r="I94" i="15"/>
  <c r="AP94" i="15" s="1"/>
  <c r="I97" i="15"/>
  <c r="AP97" i="15" s="1"/>
  <c r="I92" i="15"/>
  <c r="AP92" i="15" s="1"/>
  <c r="I91" i="15"/>
  <c r="AP91" i="15" s="1"/>
  <c r="I18" i="15"/>
  <c r="AP18" i="15" s="1"/>
  <c r="I21" i="15"/>
  <c r="AP21" i="15" s="1"/>
  <c r="I17" i="15"/>
  <c r="AP17" i="15" s="1"/>
  <c r="I20" i="15"/>
  <c r="AP20" i="15" s="1"/>
  <c r="I22" i="15"/>
  <c r="AP22" i="15" s="1"/>
  <c r="I19" i="15"/>
  <c r="AP19" i="15" s="1"/>
  <c r="G154" i="15"/>
  <c r="G155" i="15" s="1"/>
  <c r="BA46" i="16"/>
  <c r="BA183" i="16" s="1"/>
  <c r="G45" i="15"/>
  <c r="R133" i="15"/>
  <c r="R153" i="15" s="1"/>
  <c r="M153" i="15"/>
  <c r="R101" i="15"/>
  <c r="R131" i="15" s="1"/>
  <c r="M131" i="15"/>
  <c r="AQ65" i="15"/>
  <c r="AQ63" i="15"/>
  <c r="AQ43" i="15"/>
  <c r="R39" i="15"/>
  <c r="R44" i="15" s="1"/>
  <c r="M44" i="15"/>
  <c r="I55" i="15"/>
  <c r="AP55" i="15" s="1"/>
  <c r="I82" i="15"/>
  <c r="AP82" i="15" s="1"/>
  <c r="R25" i="15"/>
  <c r="R37" i="15" s="1"/>
  <c r="M37" i="15"/>
  <c r="AF46" i="16"/>
  <c r="AF183" i="16" s="1"/>
  <c r="X46" i="16"/>
  <c r="X183" i="16" s="1"/>
  <c r="AA46" i="16"/>
  <c r="AA183" i="16" s="1"/>
  <c r="AM46" i="16"/>
  <c r="AM183" i="16" s="1"/>
  <c r="AC46" i="16"/>
  <c r="AC183" i="16" s="1"/>
  <c r="AU46" i="16"/>
  <c r="AU183" i="16" s="1"/>
  <c r="Z46" i="16"/>
  <c r="Z183" i="16" s="1"/>
  <c r="K10" i="17" s="1"/>
  <c r="AI46" i="16"/>
  <c r="AI183" i="16" s="1"/>
  <c r="AN46" i="16"/>
  <c r="AN183" i="16" s="1"/>
  <c r="BD46" i="16"/>
  <c r="BD183" i="16" s="1"/>
  <c r="AV46" i="16"/>
  <c r="AV183" i="16" s="1"/>
  <c r="BB46" i="16"/>
  <c r="BB183" i="16" s="1"/>
  <c r="R10" i="17" s="1"/>
  <c r="AB46" i="16"/>
  <c r="AB183" i="16" s="1"/>
  <c r="AH46" i="16"/>
  <c r="AH183" i="16" s="1"/>
  <c r="M10" i="17" s="1"/>
  <c r="AY46" i="16"/>
  <c r="AY183" i="16" s="1"/>
  <c r="AS46" i="16"/>
  <c r="AS183" i="16" s="1"/>
  <c r="AO46" i="16"/>
  <c r="AO183" i="16" s="1"/>
  <c r="Y46" i="16"/>
  <c r="Y183" i="16" s="1"/>
  <c r="AG46" i="16"/>
  <c r="AG183" i="16" s="1"/>
  <c r="AQ46" i="16"/>
  <c r="AQ183" i="16" s="1"/>
  <c r="AK46" i="16"/>
  <c r="AK183" i="16" s="1"/>
  <c r="U46" i="16"/>
  <c r="U183" i="16" s="1"/>
  <c r="V46" i="16"/>
  <c r="V183" i="16" s="1"/>
  <c r="J10" i="17" s="1"/>
  <c r="H23" i="16"/>
  <c r="G8" i="15"/>
  <c r="AX46" i="16"/>
  <c r="AX183" i="16" s="1"/>
  <c r="Q10" i="17" s="1"/>
  <c r="W46" i="16"/>
  <c r="W183" i="16" s="1"/>
  <c r="BE46" i="16"/>
  <c r="BE183" i="16" s="1"/>
  <c r="AW46" i="16"/>
  <c r="AW183" i="16" s="1"/>
  <c r="AZ46" i="16"/>
  <c r="AZ183" i="16" s="1"/>
  <c r="BC46" i="16"/>
  <c r="BC183" i="16" s="1"/>
  <c r="AE46" i="16"/>
  <c r="AE183" i="16" s="1"/>
  <c r="AJ46" i="16"/>
  <c r="AJ183" i="16" s="1"/>
  <c r="AT46" i="16"/>
  <c r="AT183" i="16" s="1"/>
  <c r="P10" i="17" s="1"/>
  <c r="AP46" i="16"/>
  <c r="AP183" i="16" s="1"/>
  <c r="O10" i="17" s="1"/>
  <c r="L37" i="16"/>
  <c r="J37" i="16"/>
  <c r="BL66" i="3"/>
  <c r="J153" i="16"/>
  <c r="K153" i="16"/>
  <c r="L131" i="16"/>
  <c r="K44" i="16"/>
  <c r="J44" i="16"/>
  <c r="K37" i="16"/>
  <c r="L153" i="16"/>
  <c r="K131" i="16"/>
  <c r="J131" i="16"/>
  <c r="L44" i="16"/>
  <c r="C155" i="16"/>
  <c r="D155" i="16"/>
  <c r="C46" i="16"/>
  <c r="D46" i="16"/>
  <c r="EL45" i="3"/>
  <c r="AA46" i="3"/>
  <c r="EK45" i="3"/>
  <c r="V46" i="3"/>
  <c r="R183" i="3"/>
  <c r="ER45" i="3"/>
  <c r="BE46" i="3"/>
  <c r="EN45" i="3"/>
  <c r="AK46" i="3"/>
  <c r="S46" i="3"/>
  <c r="EO45" i="3"/>
  <c r="AP46" i="3"/>
  <c r="EM45" i="3"/>
  <c r="AF46" i="3"/>
  <c r="EJ45" i="3"/>
  <c r="Q46" i="3"/>
  <c r="EP45" i="3"/>
  <c r="AU46" i="3"/>
  <c r="EQ45" i="3"/>
  <c r="AZ46" i="3"/>
  <c r="EI45" i="3"/>
  <c r="L46" i="3"/>
  <c r="AM46" i="3"/>
  <c r="DZ46" i="3" s="1"/>
  <c r="AH46" i="3"/>
  <c r="DY46" i="3" s="1"/>
  <c r="BE155" i="3"/>
  <c r="ER154" i="3"/>
  <c r="BL64" i="3"/>
  <c r="BL65" i="3"/>
  <c r="BL72" i="3"/>
  <c r="L182" i="16"/>
  <c r="BL68" i="3"/>
  <c r="BL62" i="3"/>
  <c r="BL70" i="3"/>
  <c r="BL140" i="3"/>
  <c r="J182" i="16"/>
  <c r="BL63" i="3"/>
  <c r="BL69" i="3"/>
  <c r="BL71" i="3"/>
  <c r="BL67" i="3"/>
  <c r="BL139" i="3"/>
  <c r="K182" i="16"/>
  <c r="BL112" i="3"/>
  <c r="U183" i="3"/>
  <c r="AL183" i="3"/>
  <c r="AS183" i="3"/>
  <c r="W183" i="3"/>
  <c r="AD183" i="3"/>
  <c r="H183" i="3"/>
  <c r="AN183" i="3"/>
  <c r="BC183" i="3"/>
  <c r="V155" i="3"/>
  <c r="I8" i="16"/>
  <c r="J177" i="16"/>
  <c r="Q155" i="3"/>
  <c r="AA155" i="3"/>
  <c r="L155" i="3"/>
  <c r="AK155" i="3"/>
  <c r="AR155" i="3"/>
  <c r="EA155" i="3" s="1"/>
  <c r="X155" i="3"/>
  <c r="DW155" i="3" s="1"/>
  <c r="AU155" i="3"/>
  <c r="BB155" i="3"/>
  <c r="EC155" i="3" s="1"/>
  <c r="BA183" i="3"/>
  <c r="AW155" i="3"/>
  <c r="EB155" i="3" s="1"/>
  <c r="AC155" i="3"/>
  <c r="DX155" i="3" s="1"/>
  <c r="AM155" i="3"/>
  <c r="DZ155" i="3" s="1"/>
  <c r="N155" i="3"/>
  <c r="DU155" i="3" s="1"/>
  <c r="AF155" i="3"/>
  <c r="AH155" i="3"/>
  <c r="DY155" i="3" s="1"/>
  <c r="P183" i="3"/>
  <c r="AP155" i="3"/>
  <c r="AE183" i="3"/>
  <c r="I155" i="3"/>
  <c r="DT155" i="3" s="1"/>
  <c r="AZ155" i="3"/>
  <c r="AX183" i="3"/>
  <c r="K171" i="16"/>
  <c r="L177" i="16"/>
  <c r="AT183" i="3"/>
  <c r="AG183" i="3"/>
  <c r="J23" i="16"/>
  <c r="L171" i="16"/>
  <c r="J171" i="16"/>
  <c r="J99" i="16"/>
  <c r="K99" i="16"/>
  <c r="L99" i="16"/>
  <c r="G23" i="16"/>
  <c r="G156" i="16" s="1"/>
  <c r="K177" i="16"/>
  <c r="AD183" i="16"/>
  <c r="L10" i="17" s="1"/>
  <c r="AL183" i="16"/>
  <c r="N10" i="17" s="1"/>
  <c r="L23" i="16"/>
  <c r="K23" i="16"/>
  <c r="AR183" i="16"/>
  <c r="F46" i="16"/>
  <c r="F183" i="16" s="1"/>
  <c r="H155" i="16"/>
  <c r="O183" i="3"/>
  <c r="AV183" i="3"/>
  <c r="Y183" i="3"/>
  <c r="Z183" i="3"/>
  <c r="AO183" i="3"/>
  <c r="M183" i="3"/>
  <c r="T183" i="3"/>
  <c r="BD183" i="3"/>
  <c r="AB183" i="3"/>
  <c r="AQ26" i="15" l="1"/>
  <c r="AQ126" i="15"/>
  <c r="AQ140" i="15"/>
  <c r="AQ33" i="15"/>
  <c r="AQ41" i="15"/>
  <c r="AQ57" i="15"/>
  <c r="AQ111" i="15"/>
  <c r="AQ18" i="15"/>
  <c r="AQ113" i="15"/>
  <c r="AQ36" i="15"/>
  <c r="AQ130" i="15"/>
  <c r="AQ34" i="15"/>
  <c r="AQ176" i="15"/>
  <c r="AQ148" i="15"/>
  <c r="AQ146" i="15"/>
  <c r="AQ138" i="15"/>
  <c r="AQ103" i="15"/>
  <c r="AM160" i="3"/>
  <c r="AQ86" i="15"/>
  <c r="AQ82" i="15"/>
  <c r="AQ141" i="15"/>
  <c r="J177" i="24"/>
  <c r="J44" i="24"/>
  <c r="AQ107" i="15"/>
  <c r="AQ166" i="15"/>
  <c r="AQ145" i="15"/>
  <c r="AQ58" i="15"/>
  <c r="AQ22" i="15"/>
  <c r="AQ164" i="15"/>
  <c r="AQ27" i="15"/>
  <c r="AQ151" i="15"/>
  <c r="AW160" i="3"/>
  <c r="EB160" i="3" s="1"/>
  <c r="EB4" i="3" s="1"/>
  <c r="AR160" i="3"/>
  <c r="EA160" i="3" s="1"/>
  <c r="EA4" i="3" s="1"/>
  <c r="AQ101" i="15"/>
  <c r="AQ73" i="15"/>
  <c r="AQ79" i="15"/>
  <c r="AQ87" i="15"/>
  <c r="AQ30" i="15"/>
  <c r="AQ124" i="15"/>
  <c r="AQ115" i="15"/>
  <c r="AQ129" i="15"/>
  <c r="AQ83" i="15"/>
  <c r="AQ117" i="15"/>
  <c r="AQ116" i="15"/>
  <c r="AQ125" i="15"/>
  <c r="AQ20" i="15"/>
  <c r="AQ152" i="15"/>
  <c r="AQ89" i="15"/>
  <c r="AQ169" i="15"/>
  <c r="AQ136" i="15"/>
  <c r="AQ60" i="15"/>
  <c r="AQ54" i="15"/>
  <c r="AQ53" i="15"/>
  <c r="AQ39" i="15"/>
  <c r="J37" i="24"/>
  <c r="J45" i="24" s="1"/>
  <c r="AQ11" i="15"/>
  <c r="DZ160" i="3"/>
  <c r="DZ4" i="3" s="1"/>
  <c r="DX160" i="3"/>
  <c r="DX4" i="3" s="1"/>
  <c r="AQ74" i="15"/>
  <c r="AQ62" i="15"/>
  <c r="K153" i="24"/>
  <c r="K158" i="24" s="1"/>
  <c r="AQ71" i="15"/>
  <c r="AQ51" i="15"/>
  <c r="AQ110" i="15"/>
  <c r="AQ112" i="15"/>
  <c r="J37" i="15"/>
  <c r="AQ98" i="15"/>
  <c r="AQ42" i="15"/>
  <c r="AQ10" i="15"/>
  <c r="AQ173" i="15"/>
  <c r="AQ28" i="15"/>
  <c r="AQ162" i="15"/>
  <c r="AQ91" i="15"/>
  <c r="K37" i="15"/>
  <c r="AQ16" i="15"/>
  <c r="AQ80" i="15"/>
  <c r="AQ61" i="15"/>
  <c r="J153" i="24"/>
  <c r="AQ15" i="15"/>
  <c r="AQ94" i="15"/>
  <c r="AQ122" i="15"/>
  <c r="AQ133" i="15"/>
  <c r="K99" i="15"/>
  <c r="AQ95" i="15"/>
  <c r="J153" i="15"/>
  <c r="AQ109" i="15"/>
  <c r="I171" i="15"/>
  <c r="AP171" i="15" s="1"/>
  <c r="AQ84" i="15"/>
  <c r="AQ149" i="15"/>
  <c r="AQ128" i="15"/>
  <c r="I153" i="24"/>
  <c r="AQ147" i="15"/>
  <c r="AQ174" i="15"/>
  <c r="AQ9" i="15"/>
  <c r="AQ49" i="15"/>
  <c r="AQ13" i="15"/>
  <c r="AQ12" i="15"/>
  <c r="AQ59" i="15"/>
  <c r="AQ121" i="15"/>
  <c r="AQ35" i="15"/>
  <c r="AQ93" i="15"/>
  <c r="AQ72" i="15"/>
  <c r="AQ175" i="15"/>
  <c r="AQ120" i="15"/>
  <c r="AQ108" i="15"/>
  <c r="AQ55" i="15"/>
  <c r="EN46" i="3"/>
  <c r="CX46" i="3"/>
  <c r="DJ46" i="3" s="1"/>
  <c r="BV46" i="3"/>
  <c r="CH46" i="3" s="1"/>
  <c r="AQ85" i="15"/>
  <c r="EC159" i="3"/>
  <c r="BB160" i="3"/>
  <c r="EC160" i="3" s="1"/>
  <c r="EM46" i="3"/>
  <c r="CW46" i="3"/>
  <c r="DI46" i="3" s="1"/>
  <c r="BU46" i="3"/>
  <c r="CG46" i="3" s="1"/>
  <c r="I44" i="15"/>
  <c r="AP44" i="15" s="1"/>
  <c r="K171" i="24"/>
  <c r="EP46" i="3"/>
  <c r="BX46" i="3"/>
  <c r="CJ46" i="3" s="1"/>
  <c r="CZ46" i="3"/>
  <c r="DL46" i="3" s="1"/>
  <c r="BY155" i="3"/>
  <c r="CK155" i="3" s="1"/>
  <c r="DA155" i="3"/>
  <c r="DM155" i="3" s="1"/>
  <c r="I23" i="24"/>
  <c r="I131" i="15"/>
  <c r="AP131" i="15" s="1"/>
  <c r="EQ46" i="3"/>
  <c r="DA46" i="3"/>
  <c r="DM46" i="3" s="1"/>
  <c r="BY46" i="3"/>
  <c r="CK46" i="3" s="1"/>
  <c r="EO46" i="3"/>
  <c r="CY46" i="3"/>
  <c r="DK46" i="3" s="1"/>
  <c r="BW46" i="3"/>
  <c r="CI46" i="3" s="1"/>
  <c r="AQ137" i="15"/>
  <c r="AQ21" i="15"/>
  <c r="K131" i="24"/>
  <c r="K154" i="24" s="1"/>
  <c r="AQ170" i="15"/>
  <c r="ER155" i="3"/>
  <c r="BZ155" i="3"/>
  <c r="CL155" i="3" s="1"/>
  <c r="DB155" i="3"/>
  <c r="DN155" i="3" s="1"/>
  <c r="ER46" i="3"/>
  <c r="DB46" i="3"/>
  <c r="DN46" i="3" s="1"/>
  <c r="BZ46" i="3"/>
  <c r="CL46" i="3" s="1"/>
  <c r="J23" i="15"/>
  <c r="K23" i="15"/>
  <c r="J131" i="15"/>
  <c r="AQ143" i="15"/>
  <c r="J171" i="15"/>
  <c r="AQ14" i="15"/>
  <c r="AQ165" i="15"/>
  <c r="AQ127" i="15"/>
  <c r="K153" i="15"/>
  <c r="K171" i="15"/>
  <c r="AQ76" i="15"/>
  <c r="AQ96" i="15"/>
  <c r="AQ77" i="15"/>
  <c r="AQ64" i="15"/>
  <c r="AQ40" i="15"/>
  <c r="AQ32" i="15"/>
  <c r="AQ29" i="15"/>
  <c r="AQ67" i="15"/>
  <c r="AQ106" i="15"/>
  <c r="H39" i="15"/>
  <c r="AR39" i="15" s="1"/>
  <c r="K44" i="15"/>
  <c r="J44" i="15"/>
  <c r="K131" i="15"/>
  <c r="AQ104" i="15"/>
  <c r="AQ25" i="15"/>
  <c r="K37" i="24"/>
  <c r="EE158" i="3"/>
  <c r="EF158" i="3" s="1"/>
  <c r="EG158" i="3" s="1"/>
  <c r="EE154" i="3"/>
  <c r="EF154" i="3" s="1"/>
  <c r="EG154" i="3" s="1"/>
  <c r="I153" i="15"/>
  <c r="AP153" i="15" s="1"/>
  <c r="EE155" i="3"/>
  <c r="EF155" i="3" s="1"/>
  <c r="EG155" i="3" s="1"/>
  <c r="AH160" i="3"/>
  <c r="DY160" i="3" s="1"/>
  <c r="DY159" i="3"/>
  <c r="DP154" i="3"/>
  <c r="DQ154" i="3" s="1"/>
  <c r="DR154" i="3" s="1"/>
  <c r="CN154" i="3"/>
  <c r="CO154" i="3" s="1"/>
  <c r="CP154" i="3" s="1"/>
  <c r="EO155" i="3"/>
  <c r="BW155" i="3"/>
  <c r="CI155" i="3" s="1"/>
  <c r="CY155" i="3"/>
  <c r="DK155" i="3" s="1"/>
  <c r="EP155" i="3"/>
  <c r="BX155" i="3"/>
  <c r="CJ155" i="3" s="1"/>
  <c r="CZ155" i="3"/>
  <c r="DL155" i="3" s="1"/>
  <c r="EI155" i="3"/>
  <c r="BQ155" i="3"/>
  <c r="CC155" i="3" s="1"/>
  <c r="CS155" i="3"/>
  <c r="DE155" i="3" s="1"/>
  <c r="EJ155" i="3"/>
  <c r="BR155" i="3"/>
  <c r="CD155" i="3" s="1"/>
  <c r="CT155" i="3"/>
  <c r="DF155" i="3" s="1"/>
  <c r="EM155" i="3"/>
  <c r="BU155" i="3"/>
  <c r="CG155" i="3" s="1"/>
  <c r="CW155" i="3"/>
  <c r="DI155" i="3" s="1"/>
  <c r="EN155" i="3"/>
  <c r="BV155" i="3"/>
  <c r="CH155" i="3" s="1"/>
  <c r="CX155" i="3"/>
  <c r="DJ155" i="3" s="1"/>
  <c r="EL155" i="3"/>
  <c r="BT155" i="3"/>
  <c r="CF155" i="3" s="1"/>
  <c r="CV155" i="3"/>
  <c r="DH155" i="3" s="1"/>
  <c r="EK155" i="3"/>
  <c r="BS155" i="3"/>
  <c r="CE155" i="3" s="1"/>
  <c r="CU155" i="3"/>
  <c r="DG155" i="3" s="1"/>
  <c r="EE156" i="3"/>
  <c r="EF156" i="3" s="1"/>
  <c r="EG156" i="3" s="1"/>
  <c r="EE157" i="3"/>
  <c r="EF157" i="3" s="1"/>
  <c r="EG157" i="3" s="1"/>
  <c r="DP45" i="3"/>
  <c r="DQ45" i="3" s="1"/>
  <c r="DR45" i="3" s="1"/>
  <c r="EE45" i="3"/>
  <c r="EF45" i="3" s="1"/>
  <c r="EG45" i="3" s="1"/>
  <c r="DV159" i="3"/>
  <c r="S160" i="3"/>
  <c r="DV160" i="3" s="1"/>
  <c r="DU159" i="3"/>
  <c r="N160" i="3"/>
  <c r="DU160" i="3" s="1"/>
  <c r="DT159" i="3"/>
  <c r="I160" i="3"/>
  <c r="DT160" i="3" s="1"/>
  <c r="CN45" i="3"/>
  <c r="CO45" i="3" s="1"/>
  <c r="CP45" i="3" s="1"/>
  <c r="EI46" i="3"/>
  <c r="BQ46" i="3"/>
  <c r="CC46" i="3" s="1"/>
  <c r="CS46" i="3"/>
  <c r="DE46" i="3" s="1"/>
  <c r="EJ46" i="3"/>
  <c r="CT46" i="3"/>
  <c r="DF46" i="3" s="1"/>
  <c r="BR46" i="3"/>
  <c r="CD46" i="3" s="1"/>
  <c r="S183" i="3"/>
  <c r="DV46" i="3"/>
  <c r="EE46" i="3" s="1"/>
  <c r="EF46" i="3" s="1"/>
  <c r="EG46" i="3" s="1"/>
  <c r="EK46" i="3"/>
  <c r="BS46" i="3"/>
  <c r="CE46" i="3" s="1"/>
  <c r="CU46" i="3"/>
  <c r="DG46" i="3" s="1"/>
  <c r="EL46" i="3"/>
  <c r="CV46" i="3"/>
  <c r="DH46" i="3" s="1"/>
  <c r="BT46" i="3"/>
  <c r="CF46" i="3" s="1"/>
  <c r="K99" i="24"/>
  <c r="J171" i="24"/>
  <c r="J131" i="24"/>
  <c r="J99" i="24"/>
  <c r="I131" i="24"/>
  <c r="M106" i="16"/>
  <c r="M134" i="16"/>
  <c r="M104" i="16"/>
  <c r="M140" i="16"/>
  <c r="M31" i="16"/>
  <c r="M79" i="16"/>
  <c r="M109" i="16"/>
  <c r="M58" i="16"/>
  <c r="M115" i="16"/>
  <c r="M168" i="16"/>
  <c r="M93" i="16"/>
  <c r="M113" i="16"/>
  <c r="M32" i="16"/>
  <c r="M123" i="16"/>
  <c r="M138" i="16"/>
  <c r="M129" i="16"/>
  <c r="M136" i="16"/>
  <c r="M42" i="16"/>
  <c r="M75" i="16"/>
  <c r="M142" i="16"/>
  <c r="M124" i="16"/>
  <c r="M175" i="16"/>
  <c r="M145" i="16"/>
  <c r="M97" i="16"/>
  <c r="M64" i="16"/>
  <c r="M61" i="16"/>
  <c r="M29" i="16"/>
  <c r="M59" i="16"/>
  <c r="M51" i="16"/>
  <c r="M26" i="16"/>
  <c r="M82" i="16"/>
  <c r="M41" i="16"/>
  <c r="M162" i="16"/>
  <c r="M173" i="16"/>
  <c r="M133" i="16"/>
  <c r="M174" i="16"/>
  <c r="M52" i="16"/>
  <c r="H180" i="16"/>
  <c r="M114" i="16"/>
  <c r="H181" i="16"/>
  <c r="M112" i="16"/>
  <c r="M122" i="16"/>
  <c r="M87" i="16"/>
  <c r="M76" i="16"/>
  <c r="M149" i="16"/>
  <c r="M166" i="16"/>
  <c r="M150" i="16"/>
  <c r="M69" i="16"/>
  <c r="M30" i="16"/>
  <c r="M67" i="16"/>
  <c r="M110" i="16"/>
  <c r="M167" i="16"/>
  <c r="M108" i="16"/>
  <c r="M126" i="16"/>
  <c r="M27" i="16"/>
  <c r="M83" i="16"/>
  <c r="M117" i="16"/>
  <c r="M152" i="16"/>
  <c r="M103" i="16"/>
  <c r="M139" i="16"/>
  <c r="M73" i="16"/>
  <c r="M34" i="16"/>
  <c r="M70" i="16"/>
  <c r="M40" i="16"/>
  <c r="H179" i="16"/>
  <c r="M88" i="16"/>
  <c r="M90" i="16"/>
  <c r="I99" i="24"/>
  <c r="BN49" i="24"/>
  <c r="BN25" i="24"/>
  <c r="I37" i="24"/>
  <c r="M50" i="16"/>
  <c r="M56" i="16"/>
  <c r="M102" i="16"/>
  <c r="M165" i="16"/>
  <c r="M55" i="16"/>
  <c r="M148" i="16"/>
  <c r="M120" i="16"/>
  <c r="M130" i="16"/>
  <c r="M95" i="16"/>
  <c r="M80" i="16"/>
  <c r="M146" i="16"/>
  <c r="M128" i="16"/>
  <c r="M135" i="16"/>
  <c r="M77" i="16"/>
  <c r="M74" i="16"/>
  <c r="M84" i="16"/>
  <c r="M118" i="16"/>
  <c r="M144" i="16"/>
  <c r="M116" i="16"/>
  <c r="M105" i="16"/>
  <c r="M35" i="16"/>
  <c r="M91" i="16"/>
  <c r="M62" i="16"/>
  <c r="M137" i="16"/>
  <c r="M111" i="16"/>
  <c r="M53" i="16"/>
  <c r="M81" i="16"/>
  <c r="M78" i="16"/>
  <c r="M28" i="16"/>
  <c r="M96" i="16"/>
  <c r="M101" i="16"/>
  <c r="M98" i="16"/>
  <c r="M60" i="16"/>
  <c r="J23" i="24"/>
  <c r="M33" i="16"/>
  <c r="M49" i="16"/>
  <c r="M25" i="16"/>
  <c r="M68" i="16"/>
  <c r="M66" i="16"/>
  <c r="M163" i="16"/>
  <c r="M92" i="16"/>
  <c r="M127" i="16"/>
  <c r="M147" i="16"/>
  <c r="M125" i="16"/>
  <c r="M176" i="16"/>
  <c r="M54" i="16"/>
  <c r="M71" i="16"/>
  <c r="M94" i="16"/>
  <c r="M141" i="16"/>
  <c r="M107" i="16"/>
  <c r="M57" i="16"/>
  <c r="M85" i="16"/>
  <c r="M65" i="16"/>
  <c r="M169" i="16"/>
  <c r="M143" i="16"/>
  <c r="M121" i="16"/>
  <c r="M151" i="16"/>
  <c r="M63" i="16"/>
  <c r="M72" i="16"/>
  <c r="M170" i="16"/>
  <c r="M119" i="16"/>
  <c r="M164" i="16"/>
  <c r="M89" i="16"/>
  <c r="M43" i="16"/>
  <c r="M36" i="16"/>
  <c r="M86" i="16"/>
  <c r="M39" i="16"/>
  <c r="BN162" i="24"/>
  <c r="I171" i="24"/>
  <c r="BN173" i="24"/>
  <c r="I177" i="24"/>
  <c r="BN133" i="24"/>
  <c r="I44" i="24"/>
  <c r="BL8" i="3"/>
  <c r="H8" i="24"/>
  <c r="M11" i="16"/>
  <c r="M13" i="16"/>
  <c r="M17" i="16"/>
  <c r="M19" i="16"/>
  <c r="M10" i="16"/>
  <c r="M14" i="16"/>
  <c r="M21" i="16"/>
  <c r="M16" i="16"/>
  <c r="M18" i="16"/>
  <c r="M15" i="16"/>
  <c r="M12" i="16"/>
  <c r="M22" i="16"/>
  <c r="M9" i="16"/>
  <c r="K23" i="24"/>
  <c r="M20" i="16"/>
  <c r="H32" i="15"/>
  <c r="AR32" i="15" s="1"/>
  <c r="H26" i="15"/>
  <c r="AR26" i="15" s="1"/>
  <c r="BL26" i="3"/>
  <c r="H30" i="15"/>
  <c r="AR30" i="15" s="1"/>
  <c r="H29" i="15"/>
  <c r="AR29" i="15" s="1"/>
  <c r="H35" i="15"/>
  <c r="AR35" i="15" s="1"/>
  <c r="H27" i="15"/>
  <c r="AR27" i="15" s="1"/>
  <c r="H36" i="15"/>
  <c r="AR36" i="15" s="1"/>
  <c r="H33" i="15"/>
  <c r="AR33" i="15" s="1"/>
  <c r="L33" i="15"/>
  <c r="H34" i="15"/>
  <c r="AR34" i="15" s="1"/>
  <c r="H28" i="15"/>
  <c r="AR28" i="15" s="1"/>
  <c r="H31" i="15"/>
  <c r="AR31" i="15" s="1"/>
  <c r="K158" i="16"/>
  <c r="M157" i="15"/>
  <c r="G159" i="15"/>
  <c r="R158" i="15"/>
  <c r="L158" i="16"/>
  <c r="R157" i="15"/>
  <c r="G160" i="16"/>
  <c r="D17" i="17" s="1"/>
  <c r="D15" i="17"/>
  <c r="L157" i="16"/>
  <c r="J156" i="16"/>
  <c r="J158" i="16"/>
  <c r="M158" i="15"/>
  <c r="K156" i="16"/>
  <c r="L156" i="16"/>
  <c r="J157" i="16"/>
  <c r="K157" i="16"/>
  <c r="H46" i="16"/>
  <c r="H183" i="16" s="1"/>
  <c r="H156" i="16"/>
  <c r="I37" i="15"/>
  <c r="J99" i="15"/>
  <c r="H94" i="15"/>
  <c r="AR94" i="15" s="1"/>
  <c r="H90" i="15"/>
  <c r="AR90" i="15" s="1"/>
  <c r="H91" i="15"/>
  <c r="AR91" i="15" s="1"/>
  <c r="H92" i="15"/>
  <c r="AR92" i="15" s="1"/>
  <c r="H95" i="15"/>
  <c r="AR95" i="15" s="1"/>
  <c r="H96" i="15"/>
  <c r="AR96" i="15" s="1"/>
  <c r="H93" i="15"/>
  <c r="AR93" i="15" s="1"/>
  <c r="H98" i="15"/>
  <c r="AR98" i="15" s="1"/>
  <c r="H97" i="15"/>
  <c r="AR97" i="15" s="1"/>
  <c r="H22" i="15"/>
  <c r="AR22" i="15" s="1"/>
  <c r="H17" i="15"/>
  <c r="AR17" i="15" s="1"/>
  <c r="H19" i="15"/>
  <c r="AR19" i="15" s="1"/>
  <c r="I23" i="15"/>
  <c r="H21" i="15"/>
  <c r="AR21" i="15" s="1"/>
  <c r="H20" i="15"/>
  <c r="AR20" i="15" s="1"/>
  <c r="H18" i="15"/>
  <c r="AR18" i="15" s="1"/>
  <c r="BB183" i="3"/>
  <c r="BE183" i="3"/>
  <c r="M45" i="15"/>
  <c r="W184" i="16"/>
  <c r="J3" i="17" s="1"/>
  <c r="I18" i="17"/>
  <c r="R45" i="15"/>
  <c r="M154" i="15"/>
  <c r="M155" i="15" s="1"/>
  <c r="AM184" i="16"/>
  <c r="N3" i="17" s="1"/>
  <c r="R154" i="15"/>
  <c r="R155" i="15" s="1"/>
  <c r="K18" i="17"/>
  <c r="J18" i="17"/>
  <c r="L18" i="17"/>
  <c r="AY184" i="16"/>
  <c r="Q3" i="17" s="1"/>
  <c r="BC184" i="16"/>
  <c r="R3" i="17" s="1"/>
  <c r="G46" i="16"/>
  <c r="D7" i="17"/>
  <c r="H133" i="15"/>
  <c r="AR133" i="15" s="1"/>
  <c r="BL133" i="3"/>
  <c r="H101" i="15"/>
  <c r="AR101" i="15" s="1"/>
  <c r="BL101" i="3"/>
  <c r="L45" i="16"/>
  <c r="L46" i="16" s="1"/>
  <c r="M18" i="17"/>
  <c r="H25" i="15"/>
  <c r="AR25" i="15" s="1"/>
  <c r="BL25" i="3"/>
  <c r="I99" i="15"/>
  <c r="AP99" i="15" s="1"/>
  <c r="J45" i="16"/>
  <c r="J46" i="16" s="1"/>
  <c r="H148" i="15"/>
  <c r="AR148" i="15" s="1"/>
  <c r="H86" i="15"/>
  <c r="AR86" i="15" s="1"/>
  <c r="H116" i="15"/>
  <c r="AR116" i="15" s="1"/>
  <c r="H74" i="15"/>
  <c r="AR74" i="15" s="1"/>
  <c r="H85" i="15"/>
  <c r="AR85" i="15" s="1"/>
  <c r="H102" i="15"/>
  <c r="AR102" i="15" s="1"/>
  <c r="H56" i="15"/>
  <c r="AR56" i="15" s="1"/>
  <c r="H167" i="15"/>
  <c r="AR167" i="15" s="1"/>
  <c r="H51" i="15"/>
  <c r="AR51" i="15" s="1"/>
  <c r="H50" i="15"/>
  <c r="AR50" i="15" s="1"/>
  <c r="H173" i="15"/>
  <c r="AR173" i="15" s="1"/>
  <c r="H176" i="15"/>
  <c r="AR176" i="15" s="1"/>
  <c r="H61" i="15"/>
  <c r="AR61" i="15" s="1"/>
  <c r="H162" i="15"/>
  <c r="AR162" i="15" s="1"/>
  <c r="H80" i="15"/>
  <c r="AR80" i="15" s="1"/>
  <c r="H79" i="15"/>
  <c r="AR79" i="15" s="1"/>
  <c r="H140" i="15"/>
  <c r="AR140" i="15" s="1"/>
  <c r="H136" i="15"/>
  <c r="AR136" i="15" s="1"/>
  <c r="H70" i="15"/>
  <c r="AR70" i="15" s="1"/>
  <c r="H121" i="15"/>
  <c r="AR121" i="15" s="1"/>
  <c r="H141" i="15"/>
  <c r="AR141" i="15" s="1"/>
  <c r="H115" i="15"/>
  <c r="AR115" i="15" s="1"/>
  <c r="H78" i="15"/>
  <c r="AR78" i="15" s="1"/>
  <c r="H125" i="15"/>
  <c r="AR125" i="15" s="1"/>
  <c r="H88" i="15"/>
  <c r="AR88" i="15" s="1"/>
  <c r="L87" i="15"/>
  <c r="H87" i="15"/>
  <c r="AR87" i="15" s="1"/>
  <c r="H124" i="15"/>
  <c r="AR124" i="15" s="1"/>
  <c r="H146" i="15"/>
  <c r="AR146" i="15" s="1"/>
  <c r="H139" i="15"/>
  <c r="AR139" i="15" s="1"/>
  <c r="H128" i="15"/>
  <c r="AR128" i="15" s="1"/>
  <c r="H135" i="15"/>
  <c r="AR135" i="15" s="1"/>
  <c r="H166" i="15"/>
  <c r="AR166" i="15" s="1"/>
  <c r="H42" i="15"/>
  <c r="AR42" i="15" s="1"/>
  <c r="H105" i="15"/>
  <c r="AR105" i="15" s="1"/>
  <c r="H69" i="15"/>
  <c r="AR69" i="15" s="1"/>
  <c r="H147" i="15"/>
  <c r="AR147" i="15" s="1"/>
  <c r="H63" i="15"/>
  <c r="AR63" i="15" s="1"/>
  <c r="H108" i="15"/>
  <c r="AR108" i="15" s="1"/>
  <c r="H123" i="15"/>
  <c r="AR123" i="15" s="1"/>
  <c r="H142" i="15"/>
  <c r="AR142" i="15" s="1"/>
  <c r="L137" i="15"/>
  <c r="H137" i="15"/>
  <c r="AR137" i="15" s="1"/>
  <c r="L152" i="15"/>
  <c r="H152" i="15"/>
  <c r="AR152" i="15" s="1"/>
  <c r="H119" i="15"/>
  <c r="AR119" i="15" s="1"/>
  <c r="L109" i="15"/>
  <c r="H109" i="15"/>
  <c r="AR109" i="15" s="1"/>
  <c r="L43" i="15"/>
  <c r="H43" i="15"/>
  <c r="AR43" i="15" s="1"/>
  <c r="H72" i="15"/>
  <c r="AR72" i="15" s="1"/>
  <c r="H75" i="15"/>
  <c r="AR75" i="15" s="1"/>
  <c r="H64" i="15"/>
  <c r="AR64" i="15" s="1"/>
  <c r="H114" i="15"/>
  <c r="AR114" i="15" s="1"/>
  <c r="H129" i="15"/>
  <c r="AR129" i="15" s="1"/>
  <c r="H113" i="15"/>
  <c r="AR113" i="15" s="1"/>
  <c r="H104" i="15"/>
  <c r="AR104" i="15" s="1"/>
  <c r="H150" i="15"/>
  <c r="AR150" i="15" s="1"/>
  <c r="H107" i="15"/>
  <c r="AR107" i="15" s="1"/>
  <c r="H54" i="15"/>
  <c r="AR54" i="15" s="1"/>
  <c r="H138" i="15"/>
  <c r="AR138" i="15" s="1"/>
  <c r="H67" i="15"/>
  <c r="AR67" i="15" s="1"/>
  <c r="H103" i="15"/>
  <c r="AR103" i="15" s="1"/>
  <c r="H151" i="15"/>
  <c r="AR151" i="15" s="1"/>
  <c r="H60" i="15"/>
  <c r="AR60" i="15" s="1"/>
  <c r="H106" i="15"/>
  <c r="AR106" i="15" s="1"/>
  <c r="H111" i="15"/>
  <c r="AR111" i="15" s="1"/>
  <c r="H169" i="15"/>
  <c r="AR169" i="15" s="1"/>
  <c r="H170" i="15"/>
  <c r="AR170" i="15" s="1"/>
  <c r="H145" i="15"/>
  <c r="AR145" i="15" s="1"/>
  <c r="H110" i="15"/>
  <c r="AR110" i="15" s="1"/>
  <c r="H164" i="15"/>
  <c r="AR164" i="15" s="1"/>
  <c r="H117" i="15"/>
  <c r="AR117" i="15" s="1"/>
  <c r="H62" i="15"/>
  <c r="AR62" i="15" s="1"/>
  <c r="H68" i="15"/>
  <c r="AR68" i="15" s="1"/>
  <c r="H65" i="15"/>
  <c r="AR65" i="15" s="1"/>
  <c r="H175" i="15"/>
  <c r="AR175" i="15" s="1"/>
  <c r="H77" i="15"/>
  <c r="AR77" i="15" s="1"/>
  <c r="H149" i="15"/>
  <c r="AR149" i="15" s="1"/>
  <c r="H41" i="15"/>
  <c r="AR41" i="15" s="1"/>
  <c r="H112" i="15"/>
  <c r="AR112" i="15" s="1"/>
  <c r="H83" i="15"/>
  <c r="AR83" i="15" s="1"/>
  <c r="H144" i="15"/>
  <c r="AR144" i="15" s="1"/>
  <c r="H165" i="15"/>
  <c r="AR165" i="15" s="1"/>
  <c r="H118" i="15"/>
  <c r="AR118" i="15" s="1"/>
  <c r="H143" i="15"/>
  <c r="AR143" i="15" s="1"/>
  <c r="H84" i="15"/>
  <c r="AR84" i="15" s="1"/>
  <c r="L71" i="15"/>
  <c r="H71" i="15"/>
  <c r="AR71" i="15" s="1"/>
  <c r="H40" i="15"/>
  <c r="AR40" i="15" s="1"/>
  <c r="H53" i="15"/>
  <c r="AR53" i="15" s="1"/>
  <c r="H120" i="15"/>
  <c r="AR120" i="15" s="1"/>
  <c r="H130" i="15"/>
  <c r="AR130" i="15" s="1"/>
  <c r="H58" i="15"/>
  <c r="AR58" i="15" s="1"/>
  <c r="H163" i="15"/>
  <c r="AR163" i="15" s="1"/>
  <c r="H134" i="15"/>
  <c r="AR134" i="15" s="1"/>
  <c r="H73" i="15"/>
  <c r="AR73" i="15" s="1"/>
  <c r="H168" i="15"/>
  <c r="AR168" i="15" s="1"/>
  <c r="H122" i="15"/>
  <c r="AR122" i="15" s="1"/>
  <c r="H49" i="15"/>
  <c r="AR49" i="15" s="1"/>
  <c r="H81" i="15"/>
  <c r="AR81" i="15" s="1"/>
  <c r="H57" i="15"/>
  <c r="AR57" i="15" s="1"/>
  <c r="H59" i="15"/>
  <c r="AR59" i="15" s="1"/>
  <c r="H76" i="15"/>
  <c r="AR76" i="15" s="1"/>
  <c r="H127" i="15"/>
  <c r="AR127" i="15" s="1"/>
  <c r="H126" i="15"/>
  <c r="AR126" i="15" s="1"/>
  <c r="H52" i="15"/>
  <c r="AR52" i="15" s="1"/>
  <c r="H174" i="15"/>
  <c r="AR174" i="15" s="1"/>
  <c r="H66" i="15"/>
  <c r="AR66" i="15" s="1"/>
  <c r="H82" i="15"/>
  <c r="AR82" i="15" s="1"/>
  <c r="H55" i="15"/>
  <c r="AR55" i="15" s="1"/>
  <c r="AQ184" i="16"/>
  <c r="O3" i="17" s="1"/>
  <c r="S184" i="16"/>
  <c r="I3" i="17" s="1"/>
  <c r="AA184" i="16"/>
  <c r="K3" i="17" s="1"/>
  <c r="AI184" i="16"/>
  <c r="M3" i="17" s="1"/>
  <c r="H11" i="15"/>
  <c r="AR11" i="15" s="1"/>
  <c r="H14" i="15"/>
  <c r="AR14" i="15" s="1"/>
  <c r="AE184" i="16"/>
  <c r="L3" i="17" s="1"/>
  <c r="AU184" i="16"/>
  <c r="P3" i="17" s="1"/>
  <c r="M8" i="16"/>
  <c r="H8" i="15"/>
  <c r="AR8" i="15" s="1"/>
  <c r="H13" i="15"/>
  <c r="AR13" i="15" s="1"/>
  <c r="H10" i="15"/>
  <c r="AR10" i="15" s="1"/>
  <c r="H15" i="15"/>
  <c r="AR15" i="15" s="1"/>
  <c r="H9" i="15"/>
  <c r="AR9" i="15" s="1"/>
  <c r="H16" i="15"/>
  <c r="AR16" i="15" s="1"/>
  <c r="H12" i="15"/>
  <c r="AR12" i="15" s="1"/>
  <c r="M8" i="15"/>
  <c r="M23" i="15" s="1"/>
  <c r="M156" i="15" s="1"/>
  <c r="G23" i="15"/>
  <c r="J154" i="16"/>
  <c r="J155" i="16" s="1"/>
  <c r="L154" i="16"/>
  <c r="L155" i="16" s="1"/>
  <c r="I131" i="16"/>
  <c r="BL131" i="3" s="1"/>
  <c r="I153" i="16"/>
  <c r="BL153" i="3" s="1"/>
  <c r="I44" i="16"/>
  <c r="BL44" i="3" s="1"/>
  <c r="D183" i="16"/>
  <c r="K154" i="16"/>
  <c r="K155" i="16" s="1"/>
  <c r="I37" i="16"/>
  <c r="K45" i="16"/>
  <c r="K46" i="16" s="1"/>
  <c r="C183" i="16"/>
  <c r="ET45" i="3"/>
  <c r="EU45" i="3" s="1"/>
  <c r="EV45" i="3" s="1"/>
  <c r="AC183" i="3"/>
  <c r="ET154" i="3"/>
  <c r="EU154" i="3" s="1"/>
  <c r="EV154" i="3" s="1"/>
  <c r="AP183" i="3"/>
  <c r="AZ183" i="3"/>
  <c r="EQ155" i="3"/>
  <c r="I182" i="16"/>
  <c r="M182" i="16"/>
  <c r="AF183" i="3"/>
  <c r="AR183" i="3"/>
  <c r="AW183" i="3"/>
  <c r="X183" i="3"/>
  <c r="DW4" i="3"/>
  <c r="V183" i="3"/>
  <c r="AA183" i="3"/>
  <c r="Q183" i="3"/>
  <c r="N183" i="3"/>
  <c r="I171" i="16"/>
  <c r="BL171" i="3" s="1"/>
  <c r="AH183" i="3"/>
  <c r="AU183" i="3"/>
  <c r="I23" i="16"/>
  <c r="L183" i="3"/>
  <c r="I183" i="3"/>
  <c r="AM183" i="3"/>
  <c r="AK183" i="3"/>
  <c r="I99" i="16"/>
  <c r="BL99" i="3" s="1"/>
  <c r="I177" i="16"/>
  <c r="BL177" i="3" s="1"/>
  <c r="J158" i="24" l="1"/>
  <c r="L111" i="15"/>
  <c r="J157" i="24"/>
  <c r="K45" i="15"/>
  <c r="K46" i="15" s="1"/>
  <c r="K157" i="15"/>
  <c r="L96" i="15"/>
  <c r="AQ171" i="15"/>
  <c r="J157" i="15"/>
  <c r="AQ23" i="15"/>
  <c r="L103" i="15"/>
  <c r="AQ44" i="15"/>
  <c r="K156" i="15"/>
  <c r="L114" i="15"/>
  <c r="J45" i="15"/>
  <c r="J46" i="15" s="1"/>
  <c r="L82" i="15"/>
  <c r="L27" i="15"/>
  <c r="K154" i="15"/>
  <c r="K155" i="15" s="1"/>
  <c r="L143" i="15"/>
  <c r="L110" i="15"/>
  <c r="L150" i="15"/>
  <c r="L69" i="15"/>
  <c r="K156" i="24"/>
  <c r="K155" i="24"/>
  <c r="AQ37" i="15"/>
  <c r="L145" i="15"/>
  <c r="J154" i="15"/>
  <c r="J155" i="15" s="1"/>
  <c r="L176" i="15"/>
  <c r="J158" i="15"/>
  <c r="L149" i="15"/>
  <c r="L129" i="15"/>
  <c r="L18" i="15"/>
  <c r="L141" i="15"/>
  <c r="L163" i="15"/>
  <c r="L121" i="15"/>
  <c r="L147" i="15"/>
  <c r="AQ153" i="15"/>
  <c r="L97" i="15"/>
  <c r="L142" i="15"/>
  <c r="H153" i="24"/>
  <c r="L76" i="15"/>
  <c r="L125" i="15"/>
  <c r="L66" i="15"/>
  <c r="L104" i="15"/>
  <c r="L105" i="15"/>
  <c r="L93" i="15"/>
  <c r="L94" i="15"/>
  <c r="I158" i="24"/>
  <c r="J156" i="24"/>
  <c r="L58" i="15"/>
  <c r="L41" i="15"/>
  <c r="BN23" i="24"/>
  <c r="I156" i="24"/>
  <c r="L62" i="15"/>
  <c r="L85" i="15"/>
  <c r="L59" i="15"/>
  <c r="L75" i="15"/>
  <c r="L108" i="15"/>
  <c r="L146" i="15"/>
  <c r="L140" i="15"/>
  <c r="J156" i="15"/>
  <c r="H182" i="16"/>
  <c r="BL182" i="3" s="1"/>
  <c r="L128" i="15"/>
  <c r="I154" i="24"/>
  <c r="I155" i="24" s="1"/>
  <c r="L170" i="15"/>
  <c r="L174" i="15"/>
  <c r="L138" i="15"/>
  <c r="L113" i="15"/>
  <c r="I45" i="15"/>
  <c r="AP45" i="15" s="1"/>
  <c r="EN4" i="3"/>
  <c r="DJ2" i="3" s="1"/>
  <c r="J46" i="24"/>
  <c r="J154" i="24"/>
  <c r="J155" i="24" s="1"/>
  <c r="L49" i="15"/>
  <c r="L139" i="15"/>
  <c r="L153" i="24"/>
  <c r="L57" i="15"/>
  <c r="L89" i="15"/>
  <c r="L72" i="15"/>
  <c r="L29" i="15"/>
  <c r="I157" i="24"/>
  <c r="I45" i="24"/>
  <c r="I46" i="24" s="1"/>
  <c r="K157" i="24"/>
  <c r="K159" i="24" s="1"/>
  <c r="K45" i="24"/>
  <c r="K46" i="24" s="1"/>
  <c r="DU4" i="3"/>
  <c r="DY4" i="3"/>
  <c r="EK4" i="3"/>
  <c r="DG2" i="3" s="1"/>
  <c r="EM4" i="3"/>
  <c r="DI2" i="3" s="1"/>
  <c r="EE159" i="3"/>
  <c r="EF159" i="3" s="1"/>
  <c r="EG159" i="3" s="1"/>
  <c r="ER4" i="3"/>
  <c r="DN2" i="3" s="1"/>
  <c r="R5" i="17" s="1"/>
  <c r="EO4" i="3"/>
  <c r="DK2" i="3" s="1"/>
  <c r="EI4" i="3"/>
  <c r="DE2" i="3" s="1"/>
  <c r="I5" i="17" s="1"/>
  <c r="EP4" i="3"/>
  <c r="DL2" i="3" s="1"/>
  <c r="EC4" i="3"/>
  <c r="K158" i="15"/>
  <c r="L26" i="15"/>
  <c r="L175" i="15"/>
  <c r="L51" i="15"/>
  <c r="L20" i="15"/>
  <c r="I158" i="15"/>
  <c r="AP158" i="15" s="1"/>
  <c r="EL4" i="3"/>
  <c r="DH2" i="3" s="1"/>
  <c r="L5" i="17" s="1"/>
  <c r="L79" i="15"/>
  <c r="L106" i="15"/>
  <c r="L63" i="15"/>
  <c r="L42" i="15"/>
  <c r="L122" i="15"/>
  <c r="L112" i="15"/>
  <c r="L117" i="15"/>
  <c r="L60" i="15"/>
  <c r="L64" i="15"/>
  <c r="L166" i="15"/>
  <c r="L86" i="15"/>
  <c r="L98" i="15"/>
  <c r="L31" i="15"/>
  <c r="L32" i="15"/>
  <c r="L68" i="15"/>
  <c r="L107" i="15"/>
  <c r="L134" i="15"/>
  <c r="L136" i="15"/>
  <c r="L61" i="15"/>
  <c r="L127" i="15"/>
  <c r="L67" i="15"/>
  <c r="L92" i="15"/>
  <c r="L52" i="15"/>
  <c r="L168" i="15"/>
  <c r="L65" i="15"/>
  <c r="L164" i="15"/>
  <c r="L169" i="15"/>
  <c r="L151" i="15"/>
  <c r="L54" i="15"/>
  <c r="L119" i="15"/>
  <c r="L123" i="15"/>
  <c r="L135" i="15"/>
  <c r="L124" i="15"/>
  <c r="L115" i="15"/>
  <c r="AQ131" i="15"/>
  <c r="L12" i="15"/>
  <c r="L16" i="15"/>
  <c r="L9" i="15"/>
  <c r="L15" i="15"/>
  <c r="L10" i="15"/>
  <c r="L13" i="15"/>
  <c r="L14" i="15"/>
  <c r="L11" i="15"/>
  <c r="L55" i="15"/>
  <c r="L126" i="15"/>
  <c r="L81" i="15"/>
  <c r="L73" i="15"/>
  <c r="L130" i="15"/>
  <c r="L120" i="15"/>
  <c r="L53" i="15"/>
  <c r="L40" i="15"/>
  <c r="L84" i="15"/>
  <c r="L118" i="15"/>
  <c r="L165" i="15"/>
  <c r="L144" i="15"/>
  <c r="L83" i="15"/>
  <c r="L77" i="15"/>
  <c r="L88" i="15"/>
  <c r="L78" i="15"/>
  <c r="L70" i="15"/>
  <c r="L80" i="15"/>
  <c r="L50" i="15"/>
  <c r="L167" i="15"/>
  <c r="L56" i="15"/>
  <c r="L102" i="15"/>
  <c r="L74" i="15"/>
  <c r="L116" i="15"/>
  <c r="L148" i="15"/>
  <c r="I154" i="15"/>
  <c r="AP154" i="15" s="1"/>
  <c r="L19" i="15"/>
  <c r="L17" i="15"/>
  <c r="L91" i="15"/>
  <c r="L90" i="15"/>
  <c r="BL179" i="3"/>
  <c r="L30" i="15"/>
  <c r="H182" i="24"/>
  <c r="L21" i="15"/>
  <c r="ET46" i="3"/>
  <c r="EU46" i="3" s="1"/>
  <c r="EV46" i="3" s="1"/>
  <c r="EJ4" i="3"/>
  <c r="DF2" i="3" s="1"/>
  <c r="L173" i="15"/>
  <c r="L162" i="15"/>
  <c r="EE160" i="3"/>
  <c r="EF160" i="3" s="1"/>
  <c r="EG160" i="3" s="1"/>
  <c r="L36" i="15"/>
  <c r="H44" i="24"/>
  <c r="CN155" i="3"/>
  <c r="CO155" i="3" s="1"/>
  <c r="CP155" i="3" s="1"/>
  <c r="DP155" i="3"/>
  <c r="DQ155" i="3" s="1"/>
  <c r="DR155" i="3" s="1"/>
  <c r="CN46" i="3"/>
  <c r="CO46" i="3" s="1"/>
  <c r="CP46" i="3" s="1"/>
  <c r="DP46" i="3"/>
  <c r="DQ46" i="3" s="1"/>
  <c r="DR46" i="3" s="1"/>
  <c r="L131" i="24"/>
  <c r="H171" i="24"/>
  <c r="H99" i="24"/>
  <c r="H177" i="24"/>
  <c r="L34" i="15"/>
  <c r="L35" i="15"/>
  <c r="L99" i="24"/>
  <c r="H131" i="24"/>
  <c r="BL181" i="3"/>
  <c r="BL180" i="3"/>
  <c r="L177" i="24"/>
  <c r="H37" i="24"/>
  <c r="L95" i="15"/>
  <c r="L28" i="15"/>
  <c r="L44" i="24"/>
  <c r="L37" i="24"/>
  <c r="L171" i="24"/>
  <c r="L22" i="15"/>
  <c r="H23" i="24"/>
  <c r="L8" i="15"/>
  <c r="L8" i="24"/>
  <c r="L23" i="24" s="1"/>
  <c r="AQ99" i="15"/>
  <c r="M159" i="15"/>
  <c r="M160" i="15" s="1"/>
  <c r="DV4" i="3"/>
  <c r="K159" i="16"/>
  <c r="K160" i="16" s="1"/>
  <c r="L159" i="16"/>
  <c r="L160" i="16" s="1"/>
  <c r="R159" i="15"/>
  <c r="J159" i="16"/>
  <c r="J160" i="16" s="1"/>
  <c r="H160" i="16"/>
  <c r="G46" i="15"/>
  <c r="G156" i="15"/>
  <c r="G160" i="15" s="1"/>
  <c r="AP23" i="15"/>
  <c r="I156" i="15"/>
  <c r="AP156" i="15" s="1"/>
  <c r="AP37" i="15"/>
  <c r="I157" i="15"/>
  <c r="BL23" i="3"/>
  <c r="I156" i="16"/>
  <c r="BL156" i="3" s="1"/>
  <c r="BL37" i="3"/>
  <c r="I157" i="16"/>
  <c r="I158" i="16"/>
  <c r="BL158" i="3" s="1"/>
  <c r="DI3" i="3"/>
  <c r="M4" i="17" s="1"/>
  <c r="DN3" i="3"/>
  <c r="R4" i="17" s="1"/>
  <c r="CL2" i="3"/>
  <c r="R7" i="17" s="1"/>
  <c r="CH3" i="3"/>
  <c r="N8" i="17" s="1"/>
  <c r="DL3" i="3"/>
  <c r="P4" i="17" s="1"/>
  <c r="CL3" i="3"/>
  <c r="R8" i="17" s="1"/>
  <c r="DE3" i="3"/>
  <c r="I4" i="17" s="1"/>
  <c r="CJ3" i="3"/>
  <c r="P8" i="17" s="1"/>
  <c r="CC2" i="3"/>
  <c r="I7" i="17" s="1"/>
  <c r="DG3" i="3"/>
  <c r="K4" i="17" s="1"/>
  <c r="CG3" i="3"/>
  <c r="M8" i="17" s="1"/>
  <c r="DJ3" i="3"/>
  <c r="N4" i="17" s="1"/>
  <c r="CE3" i="3"/>
  <c r="K8" i="17" s="1"/>
  <c r="DK3" i="3"/>
  <c r="O4" i="17" s="1"/>
  <c r="CF3" i="3"/>
  <c r="L8" i="17" s="1"/>
  <c r="CK3" i="3"/>
  <c r="Q8" i="17" s="1"/>
  <c r="CD3" i="3"/>
  <c r="J8" i="17" s="1"/>
  <c r="CI3" i="3"/>
  <c r="O8" i="17" s="1"/>
  <c r="M46" i="15"/>
  <c r="DF3" i="3"/>
  <c r="J4" i="17" s="1"/>
  <c r="G183" i="16"/>
  <c r="D6" i="17" s="1"/>
  <c r="D9" i="17"/>
  <c r="M177" i="16"/>
  <c r="M99" i="16"/>
  <c r="H44" i="15"/>
  <c r="M171" i="16"/>
  <c r="M23" i="16"/>
  <c r="H153" i="15"/>
  <c r="AR153" i="15" s="1"/>
  <c r="H131" i="15"/>
  <c r="AR131" i="15" s="1"/>
  <c r="M44" i="16"/>
  <c r="L39" i="15"/>
  <c r="M131" i="16"/>
  <c r="L101" i="15"/>
  <c r="M153" i="16"/>
  <c r="L133" i="15"/>
  <c r="H99" i="15"/>
  <c r="AR99" i="15" s="1"/>
  <c r="H171" i="15"/>
  <c r="AR171" i="15" s="1"/>
  <c r="H37" i="15"/>
  <c r="M37" i="16"/>
  <c r="L25" i="15"/>
  <c r="H23" i="15"/>
  <c r="I45" i="16"/>
  <c r="BL45" i="3" s="1"/>
  <c r="I154" i="16"/>
  <c r="BL154" i="3" s="1"/>
  <c r="EQ4" i="3"/>
  <c r="DM2" i="3" s="1"/>
  <c r="Q5" i="17" s="1"/>
  <c r="ET155" i="3"/>
  <c r="EU155" i="3" s="1"/>
  <c r="EV155" i="3" s="1"/>
  <c r="DH3" i="3"/>
  <c r="L4" i="17" s="1"/>
  <c r="DM3" i="3"/>
  <c r="Q4" i="17" s="1"/>
  <c r="CC3" i="3"/>
  <c r="I8" i="17" s="1"/>
  <c r="L183" i="16"/>
  <c r="K183" i="16"/>
  <c r="CJ2" i="3"/>
  <c r="CD2" i="3"/>
  <c r="J7" i="17" s="1"/>
  <c r="CK2" i="3"/>
  <c r="CG2" i="3"/>
  <c r="CF2" i="3"/>
  <c r="CE2" i="3"/>
  <c r="K7" i="17" s="1"/>
  <c r="CH2" i="3"/>
  <c r="CI2" i="3"/>
  <c r="O7" i="17" s="1"/>
  <c r="J183" i="16"/>
  <c r="DT4" i="3"/>
  <c r="J159" i="24" l="1"/>
  <c r="L156" i="24"/>
  <c r="AQ157" i="15"/>
  <c r="K183" i="24"/>
  <c r="AQ46" i="15"/>
  <c r="I46" i="15"/>
  <c r="AP46" i="15" s="1"/>
  <c r="K159" i="15"/>
  <c r="K160" i="15" s="1"/>
  <c r="K160" i="24"/>
  <c r="AQ158" i="15"/>
  <c r="AQ45" i="15"/>
  <c r="AQ156" i="15"/>
  <c r="H158" i="24"/>
  <c r="AQ155" i="15"/>
  <c r="I183" i="24"/>
  <c r="J183" i="24"/>
  <c r="J159" i="15"/>
  <c r="J160" i="15" s="1"/>
  <c r="L44" i="15"/>
  <c r="AQ154" i="15"/>
  <c r="L158" i="24"/>
  <c r="L154" i="24"/>
  <c r="L155" i="24" s="1"/>
  <c r="H156" i="24"/>
  <c r="L157" i="24"/>
  <c r="L45" i="24"/>
  <c r="L46" i="24" s="1"/>
  <c r="L171" i="15"/>
  <c r="I159" i="24"/>
  <c r="I160" i="24" s="1"/>
  <c r="H154" i="24"/>
  <c r="H155" i="24" s="1"/>
  <c r="H157" i="24"/>
  <c r="H45" i="24"/>
  <c r="H46" i="24" s="1"/>
  <c r="J160" i="24"/>
  <c r="L153" i="15"/>
  <c r="G182" i="24"/>
  <c r="L131" i="15"/>
  <c r="L99" i="15"/>
  <c r="L23" i="15"/>
  <c r="L37" i="15"/>
  <c r="I155" i="15"/>
  <c r="AP155" i="15" s="1"/>
  <c r="M156" i="16"/>
  <c r="M157" i="16"/>
  <c r="I159" i="16"/>
  <c r="BL159" i="3" s="1"/>
  <c r="BL157" i="3"/>
  <c r="I159" i="15"/>
  <c r="AP159" i="15" s="1"/>
  <c r="AP157" i="15"/>
  <c r="AR37" i="15"/>
  <c r="H157" i="15"/>
  <c r="AR157" i="15" s="1"/>
  <c r="AR23" i="15"/>
  <c r="H156" i="15"/>
  <c r="AR156" i="15" s="1"/>
  <c r="AR44" i="15"/>
  <c r="H158" i="15"/>
  <c r="AR158" i="15" s="1"/>
  <c r="M158" i="16"/>
  <c r="R6" i="17"/>
  <c r="CL4" i="3"/>
  <c r="R9" i="17"/>
  <c r="K9" i="17"/>
  <c r="O9" i="17"/>
  <c r="DN4" i="3"/>
  <c r="J9" i="17"/>
  <c r="I46" i="16"/>
  <c r="BL46" i="3" s="1"/>
  <c r="I155" i="16"/>
  <c r="BL155" i="3" s="1"/>
  <c r="CG4" i="3"/>
  <c r="M7" i="17"/>
  <c r="M9" i="17" s="1"/>
  <c r="CJ4" i="3"/>
  <c r="P7" i="17"/>
  <c r="P9" i="17" s="1"/>
  <c r="CF4" i="3"/>
  <c r="L7" i="17"/>
  <c r="L9" i="17" s="1"/>
  <c r="CK4" i="3"/>
  <c r="Q7" i="17"/>
  <c r="Q9" i="17" s="1"/>
  <c r="CH4" i="3"/>
  <c r="N7" i="17"/>
  <c r="N9" i="17" s="1"/>
  <c r="CC4" i="3"/>
  <c r="I9" i="17"/>
  <c r="Q6" i="17"/>
  <c r="L6" i="17"/>
  <c r="DI4" i="3"/>
  <c r="M5" i="17"/>
  <c r="M6" i="17" s="1"/>
  <c r="DF4" i="3"/>
  <c r="J5" i="17"/>
  <c r="J6" i="17" s="1"/>
  <c r="DG4" i="3"/>
  <c r="K5" i="17"/>
  <c r="K6" i="17" s="1"/>
  <c r="DK4" i="3"/>
  <c r="O5" i="17"/>
  <c r="O6" i="17" s="1"/>
  <c r="DL4" i="3"/>
  <c r="P5" i="17"/>
  <c r="P6" i="17" s="1"/>
  <c r="DJ4" i="3"/>
  <c r="N5" i="17"/>
  <c r="N6" i="17" s="1"/>
  <c r="DE4" i="3"/>
  <c r="I6" i="17"/>
  <c r="H45" i="15"/>
  <c r="M45" i="16"/>
  <c r="M46" i="16" s="1"/>
  <c r="M154" i="16"/>
  <c r="M155" i="16" s="1"/>
  <c r="H154" i="15"/>
  <c r="AR154" i="15" s="1"/>
  <c r="DM4" i="3"/>
  <c r="DH4" i="3"/>
  <c r="CI4" i="3"/>
  <c r="CD4" i="3"/>
  <c r="CE4" i="3"/>
  <c r="AQ160" i="15" l="1"/>
  <c r="L45" i="15"/>
  <c r="L46" i="15" s="1"/>
  <c r="H159" i="24"/>
  <c r="H160" i="24" s="1"/>
  <c r="AQ159" i="15"/>
  <c r="L158" i="15"/>
  <c r="L159" i="24"/>
  <c r="L160" i="24" s="1"/>
  <c r="L154" i="15"/>
  <c r="L155" i="15" s="1"/>
  <c r="L156" i="15"/>
  <c r="L183" i="24"/>
  <c r="L157" i="15"/>
  <c r="H183" i="24"/>
  <c r="M159" i="16"/>
  <c r="M160" i="16" s="1"/>
  <c r="I160" i="15"/>
  <c r="AP160" i="15" s="1"/>
  <c r="I160" i="16"/>
  <c r="BL160" i="3" s="1"/>
  <c r="H159" i="15"/>
  <c r="AR159" i="15" s="1"/>
  <c r="I183" i="16"/>
  <c r="D4" i="17" s="1"/>
  <c r="H155" i="15"/>
  <c r="AR155" i="15" s="1"/>
  <c r="H46" i="15"/>
  <c r="AR46" i="15" s="1"/>
  <c r="AR45" i="15"/>
  <c r="S9" i="17"/>
  <c r="S7" i="17"/>
  <c r="M183" i="16"/>
  <c r="CM3" i="3"/>
  <c r="L159" i="15" l="1"/>
  <c r="L160" i="15" s="1"/>
  <c r="H160" i="15"/>
  <c r="AR160" i="15" s="1"/>
  <c r="BL183" i="3"/>
  <c r="E186" i="16"/>
  <c r="D2" i="17"/>
  <c r="A172" i="15"/>
  <c r="A161" i="15"/>
  <c r="B25" i="15"/>
  <c r="A25" i="15"/>
  <c r="A24" i="15"/>
  <c r="B8" i="15"/>
  <c r="A8" i="15"/>
  <c r="A7" i="15"/>
  <c r="A6" i="15"/>
  <c r="P177" i="15" l="1"/>
  <c r="P178" i="15" s="1"/>
  <c r="O177" i="15"/>
  <c r="O178" i="15" s="1"/>
  <c r="N177" i="15"/>
  <c r="N178" i="15" s="1"/>
  <c r="Q177" i="15"/>
  <c r="Q178" i="15" s="1"/>
  <c r="D181" i="15" l="1"/>
  <c r="D5" i="17"/>
  <c r="I177" i="15" l="1"/>
  <c r="R26" i="13"/>
  <c r="F33" i="13"/>
  <c r="F38" i="13" s="1"/>
  <c r="K33" i="13"/>
  <c r="K38" i="13" s="1"/>
  <c r="I178" i="15" l="1"/>
  <c r="AP178" i="15" s="1"/>
  <c r="AP177" i="15"/>
  <c r="S33" i="13"/>
  <c r="S38" i="13" s="1"/>
  <c r="C38" i="13"/>
  <c r="K177" i="15"/>
  <c r="K178" i="15" s="1"/>
  <c r="J177" i="15"/>
  <c r="J178" i="15" l="1"/>
  <c r="AQ178" i="15" s="1"/>
  <c r="AQ177" i="15"/>
  <c r="P4" i="3"/>
  <c r="U4" i="3" s="1"/>
  <c r="Z4" i="3" s="1"/>
  <c r="AE4" i="3" s="1"/>
  <c r="AJ4" i="3" s="1"/>
  <c r="AO4" i="3" s="1"/>
  <c r="AT4" i="3" s="1"/>
  <c r="AY4" i="3" s="1"/>
  <c r="BD4" i="3" s="1"/>
  <c r="O4" i="3"/>
  <c r="T4" i="3" s="1"/>
  <c r="Y4" i="3" s="1"/>
  <c r="AD4" i="3" s="1"/>
  <c r="AI4" i="3" s="1"/>
  <c r="AN4" i="3" s="1"/>
  <c r="AS4" i="3" s="1"/>
  <c r="AX4" i="3" s="1"/>
  <c r="BC4" i="3" s="1"/>
  <c r="N4" i="3"/>
  <c r="S4" i="3" s="1"/>
  <c r="X4" i="3" s="1"/>
  <c r="AC4" i="3" s="1"/>
  <c r="AH4" i="3" s="1"/>
  <c r="AM4" i="3" s="1"/>
  <c r="AR4" i="3" s="1"/>
  <c r="AW4" i="3" s="1"/>
  <c r="BB4" i="3" s="1"/>
  <c r="DQ8" i="3" l="1"/>
  <c r="DR8" i="3" s="1"/>
  <c r="D8" i="16" l="1"/>
  <c r="F177" i="15"/>
  <c r="F178" i="15" s="1"/>
  <c r="H177" i="15" l="1"/>
  <c r="G177" i="15"/>
  <c r="G178" i="15" s="1"/>
  <c r="R8" i="15"/>
  <c r="R23" i="15" s="1"/>
  <c r="R46" i="15" l="1"/>
  <c r="R156" i="15"/>
  <c r="R160" i="15" s="1"/>
  <c r="H178" i="15"/>
  <c r="AR178" i="15" s="1"/>
  <c r="AR177" i="15"/>
  <c r="L177" i="15"/>
  <c r="L178" i="15" s="1"/>
  <c r="R177" i="15"/>
  <c r="M177" i="15"/>
  <c r="M178" i="15" s="1"/>
  <c r="R178" i="15" l="1"/>
  <c r="M182" i="24"/>
</calcChain>
</file>

<file path=xl/sharedStrings.xml><?xml version="1.0" encoding="utf-8"?>
<sst xmlns="http://schemas.openxmlformats.org/spreadsheetml/2006/main" count="2786" uniqueCount="584">
  <si>
    <t>П</t>
  </si>
  <si>
    <t>У</t>
  </si>
  <si>
    <t>Т</t>
  </si>
  <si>
    <t>4 курс</t>
  </si>
  <si>
    <t>3 курс</t>
  </si>
  <si>
    <t>2 курс</t>
  </si>
  <si>
    <t>1 курс</t>
  </si>
  <si>
    <t>Н</t>
  </si>
  <si>
    <t>В</t>
  </si>
  <si>
    <t>п</t>
  </si>
  <si>
    <t>Е.И. Скафа</t>
  </si>
  <si>
    <t>у</t>
  </si>
  <si>
    <t>д</t>
  </si>
  <si>
    <t>н</t>
  </si>
  <si>
    <t>Общее количество (без внекредитных)</t>
  </si>
  <si>
    <t>ВД.1</t>
  </si>
  <si>
    <t>ГИА.1</t>
  </si>
  <si>
    <t>ПР.3</t>
  </si>
  <si>
    <t>ПР.2</t>
  </si>
  <si>
    <t>ПР.1</t>
  </si>
  <si>
    <t>ВСЕГО ПО  ПРОФЕССИОНАЛЬНОМУ БЛОКУ</t>
  </si>
  <si>
    <t>Итого по вариативной части ПБ</t>
  </si>
  <si>
    <t>ПБ.ВС.8</t>
  </si>
  <si>
    <t>ПБ.ВС.7</t>
  </si>
  <si>
    <t>ПБ.ВС.6</t>
  </si>
  <si>
    <t>ПБ.ВС.5</t>
  </si>
  <si>
    <t>ПБ.ВС.4</t>
  </si>
  <si>
    <t>ПБ.ВС.3</t>
  </si>
  <si>
    <t>ПБ.ВС.2</t>
  </si>
  <si>
    <t>ПБ.ВС.1</t>
  </si>
  <si>
    <t>ПБ.ВВ.11</t>
  </si>
  <si>
    <t>ПБ.ВВ.10</t>
  </si>
  <si>
    <t>ПБ.ВВ.9</t>
  </si>
  <si>
    <t>ПБ.ВВ.8</t>
  </si>
  <si>
    <t>ПБ.ВВ.7</t>
  </si>
  <si>
    <t>ПБ.ВВ.6</t>
  </si>
  <si>
    <t>ПБ.ВВ.5</t>
  </si>
  <si>
    <t>ПБ.ВВ.4</t>
  </si>
  <si>
    <t>ПБ.ВВ.3</t>
  </si>
  <si>
    <t>ПБ.ВВ.2</t>
  </si>
  <si>
    <t>ПБ.ВВ.1</t>
  </si>
  <si>
    <t>2.2. Вариативная часть ПБ</t>
  </si>
  <si>
    <t>Итого по базовой части ПБ</t>
  </si>
  <si>
    <t>ПБ.Б.25</t>
  </si>
  <si>
    <t>ПБ.Б.24</t>
  </si>
  <si>
    <t>ПБ.Б.23</t>
  </si>
  <si>
    <t>ПБ.Б.22</t>
  </si>
  <si>
    <t>ПБ.Б.21</t>
  </si>
  <si>
    <t>ПБ.Б.20</t>
  </si>
  <si>
    <t>ПБ.Б.19</t>
  </si>
  <si>
    <t>ПБ.Б.18</t>
  </si>
  <si>
    <t>ПБ.Б.17</t>
  </si>
  <si>
    <t>ПБ.Б.16</t>
  </si>
  <si>
    <t>ПБ.Б.15</t>
  </si>
  <si>
    <t>ПБ.Б.14</t>
  </si>
  <si>
    <t>ПБ.Б.13</t>
  </si>
  <si>
    <t>ПБ.Б.12</t>
  </si>
  <si>
    <t>ПБ.Б.11</t>
  </si>
  <si>
    <t>ПБ.Б.10</t>
  </si>
  <si>
    <t>ПБ.Б.9</t>
  </si>
  <si>
    <t>ПБ.Б.8</t>
  </si>
  <si>
    <t>ПБ.Б.7</t>
  </si>
  <si>
    <t>ПБ.Б.6</t>
  </si>
  <si>
    <t>ПБ.Б.5</t>
  </si>
  <si>
    <t>ПБ.Б.4</t>
  </si>
  <si>
    <t>ПБ.Б.3</t>
  </si>
  <si>
    <t>ПБ.Б.2</t>
  </si>
  <si>
    <t>ПБ.Б.1</t>
  </si>
  <si>
    <t>2.1. Базовая часть ПБ</t>
  </si>
  <si>
    <t>ВСЕГО ПО ОБЩЕНАУЧНОМУ БЛОКУ</t>
  </si>
  <si>
    <t>Итого по вариативной части ОНБ</t>
  </si>
  <si>
    <t>1.2. Вариативная часть ОНБ</t>
  </si>
  <si>
    <t>Итого по базовой части ОНБ</t>
  </si>
  <si>
    <t>ОНБ.Б.3</t>
  </si>
  <si>
    <t>ОНБ.Б.2</t>
  </si>
  <si>
    <t>ОНБ.Б.1</t>
  </si>
  <si>
    <t>1.1. Базовая часть ОНБ</t>
  </si>
  <si>
    <t>Лабораторные</t>
  </si>
  <si>
    <t>Практические</t>
  </si>
  <si>
    <t>Лекции</t>
  </si>
  <si>
    <t>Всего</t>
  </si>
  <si>
    <t>МК</t>
  </si>
  <si>
    <t>Курсовые работы</t>
  </si>
  <si>
    <t>Зачеты</t>
  </si>
  <si>
    <t>Экзамены</t>
  </si>
  <si>
    <t>з.е.</t>
  </si>
  <si>
    <t>Самостоятельная работа студента</t>
  </si>
  <si>
    <t>Аудиторных</t>
  </si>
  <si>
    <t xml:space="preserve">Общий объем уч. часов </t>
  </si>
  <si>
    <t>норма</t>
  </si>
  <si>
    <t>Распределение часов в неделю по семестрам</t>
  </si>
  <si>
    <t>Количество часов</t>
  </si>
  <si>
    <t>Количество зачетных единиц</t>
  </si>
  <si>
    <t>Распределение по семестрам форм контроля</t>
  </si>
  <si>
    <t>НАЗВАНИЕ УЧЕБНОЙ ДИСЦИПЛИНЫ</t>
  </si>
  <si>
    <t>Шифр</t>
  </si>
  <si>
    <t>ПРОФЕССИОНАЛЬНЫЙ БЛОК</t>
  </si>
  <si>
    <t>ОБЩЕНАУЧНЫЙ БЛОК</t>
  </si>
  <si>
    <t>ОНБ.Б.4</t>
  </si>
  <si>
    <t>ОНБ.Б.5</t>
  </si>
  <si>
    <t>ПБ.Б.26</t>
  </si>
  <si>
    <t>ПБ.Б.27</t>
  </si>
  <si>
    <t>ПБ.Б.28</t>
  </si>
  <si>
    <t>ПБ.Б.29</t>
  </si>
  <si>
    <t>ПР.4</t>
  </si>
  <si>
    <t>ПР.5</t>
  </si>
  <si>
    <t>ГИА.2</t>
  </si>
  <si>
    <t>ВД.2</t>
  </si>
  <si>
    <t>ВД.3</t>
  </si>
  <si>
    <t>ПБ.ВВ.12</t>
  </si>
  <si>
    <t>ПБ.ВВ.13</t>
  </si>
  <si>
    <t>Кафедра</t>
  </si>
  <si>
    <t>ПБ.ВВ.14</t>
  </si>
  <si>
    <t>ПБ.ВВ.15</t>
  </si>
  <si>
    <t>ПБ.ВВ.16</t>
  </si>
  <si>
    <t>ПБ.ВВ.17</t>
  </si>
  <si>
    <t>ПБ.ВВ.18</t>
  </si>
  <si>
    <t>Утверждено:</t>
  </si>
  <si>
    <t>Ученым Советом университета</t>
  </si>
  <si>
    <t>ауд / всего</t>
  </si>
  <si>
    <t>ПБ.ВС.9</t>
  </si>
  <si>
    <t>ПБ.ВС.10</t>
  </si>
  <si>
    <t>прикладной математики и теории систем управления</t>
  </si>
  <si>
    <t>теории вероятностей и математической статистики</t>
  </si>
  <si>
    <t>физического воспитания и спорта</t>
  </si>
  <si>
    <t>философии</t>
  </si>
  <si>
    <t>педагогики</t>
  </si>
  <si>
    <t>общей физики и дидактики физики</t>
  </si>
  <si>
    <t>математического анализа и дифференциальных уравнений</t>
  </si>
  <si>
    <t>высшей математики и методики преподавания математики</t>
  </si>
  <si>
    <t>теории упругости и вычислительной математики</t>
  </si>
  <si>
    <t>ПРАКТИКИ</t>
  </si>
  <si>
    <t>психологии</t>
  </si>
  <si>
    <t>Проректор по научно-методической и учебной работе</t>
  </si>
  <si>
    <t>Доля дисциплин по выбору обучающегося составляет</t>
  </si>
  <si>
    <t xml:space="preserve">Количество часов занятий лекционного типа составляет </t>
  </si>
  <si>
    <t>ОНБ.ВВ.2</t>
  </si>
  <si>
    <t>ОНБ.ВВ.1</t>
  </si>
  <si>
    <t>IV</t>
  </si>
  <si>
    <t>защита</t>
  </si>
  <si>
    <t>ІІІ</t>
  </si>
  <si>
    <t>ІІ</t>
  </si>
  <si>
    <t>экзамен</t>
  </si>
  <si>
    <t>І</t>
  </si>
  <si>
    <t>Семестр</t>
  </si>
  <si>
    <t>Название учебной дисциплины</t>
  </si>
  <si>
    <t>Название практики</t>
  </si>
  <si>
    <t>Каникулы</t>
  </si>
  <si>
    <t>Экзаменационная сессия</t>
  </si>
  <si>
    <t>Теоретическое обучение</t>
  </si>
  <si>
    <t>Курс</t>
  </si>
  <si>
    <t>IV. ГОСУДАРСТВЕННАЯ ИТОГОВАЯ АТТЕСТАЦИЯ</t>
  </si>
  <si>
    <t>ІІІ. ПРАКТИКИ</t>
  </si>
  <si>
    <t>ІІ. СВОДНЫЕ ДАННЫЕ О БЮДЖЕТЕ ВРЕМЕНИ, недели</t>
  </si>
  <si>
    <t>ГА</t>
  </si>
  <si>
    <t>нижняя неделя</t>
  </si>
  <si>
    <t>верхняя неделя</t>
  </si>
  <si>
    <t>ВКР</t>
  </si>
  <si>
    <t>С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</si>
  <si>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</si>
  <si>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</si>
  <si>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</si>
  <si>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</si>
  <si>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</si>
  <si>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</si>
  <si>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</si>
  <si>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</si>
  <si>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</si>
  <si>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</si>
  <si>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</si>
  <si>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</si>
  <si>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Год обучения</t>
  </si>
  <si>
    <t>I. ГРАФИК УЧЕБНОГО ПРОЦЕССА</t>
  </si>
  <si>
    <t>Очная</t>
  </si>
  <si>
    <t>Форма обучения:</t>
  </si>
  <si>
    <t xml:space="preserve">Направление подготовки </t>
  </si>
  <si>
    <t xml:space="preserve">Укрупненная группа направлений подготовки </t>
  </si>
  <si>
    <t xml:space="preserve"> УЧЕБНЫЙ ПЛАН</t>
  </si>
  <si>
    <t>Министерство образования и науки Донецкой Народной Республики</t>
  </si>
  <si>
    <t>С.В. Беспалова</t>
  </si>
  <si>
    <t>Ректор ______________</t>
  </si>
  <si>
    <t>Практики:</t>
  </si>
  <si>
    <t>Заочная</t>
  </si>
  <si>
    <t>Количество часов на очной форме обучения</t>
  </si>
  <si>
    <t>Количество часов на заочной форме обучения</t>
  </si>
  <si>
    <t>Распределение часов по курсам</t>
  </si>
  <si>
    <t>Распределение по курсам форм контроля</t>
  </si>
  <si>
    <t>Аудиторных на очной форме обучения</t>
  </si>
  <si>
    <t>Аудиторных на заочной форме обучения</t>
  </si>
  <si>
    <t>Форма государственной аттестации (экзамен, защита)</t>
  </si>
  <si>
    <t>Производственная (преддипломная, подготовка ВКР: дипломной работы)</t>
  </si>
  <si>
    <t>Подготовка ВКР: дипл. работы</t>
  </si>
  <si>
    <t>Выпускная квалификационная работа: дипломная работа</t>
  </si>
  <si>
    <t>ВСЕГО ПО  ПРАКТИКАМ</t>
  </si>
  <si>
    <t>Практика (в т.ч. подготовка ВКР: дипл. работы)</t>
  </si>
  <si>
    <t>ЗЕ</t>
  </si>
  <si>
    <t>сем-р, недель</t>
  </si>
  <si>
    <t>5 курс</t>
  </si>
  <si>
    <t>ОНБ.Б.6</t>
  </si>
  <si>
    <t>ОНБ.Б.7</t>
  </si>
  <si>
    <t>ОНБ.Б.8</t>
  </si>
  <si>
    <t>ОНБ.Б.9</t>
  </si>
  <si>
    <t>ОНБ.Б.10</t>
  </si>
  <si>
    <t>ОНБ.ВВ.3</t>
  </si>
  <si>
    <t>ОНБ.ВВ.4</t>
  </si>
  <si>
    <t>ОНБ.ВВ.5</t>
  </si>
  <si>
    <t>ОНБ.ВC.1</t>
  </si>
  <si>
    <t>ОНБ.ВC.2</t>
  </si>
  <si>
    <t>ОНБ.ВC.3</t>
  </si>
  <si>
    <t>ОНБ.ВC.4</t>
  </si>
  <si>
    <t>ОНБ.ВC.5</t>
  </si>
  <si>
    <t>Всего по вариативной части ОНБ (ВВ)</t>
  </si>
  <si>
    <t>Всего по вариативной части ОНБ (ВС)</t>
  </si>
  <si>
    <t>ПБ.Б.30</t>
  </si>
  <si>
    <t>ПБ.Б.31</t>
  </si>
  <si>
    <t>ПБ.Б.32</t>
  </si>
  <si>
    <t>ПБ.Б.33</t>
  </si>
  <si>
    <t>ПБ.Б.34</t>
  </si>
  <si>
    <t>ПБ.Б.35</t>
  </si>
  <si>
    <t>ПБ.Б.36</t>
  </si>
  <si>
    <t>ПБ.Б.37</t>
  </si>
  <si>
    <t>ПБ.Б.38</t>
  </si>
  <si>
    <t>ПБ.Б.39</t>
  </si>
  <si>
    <t>ПБ.Б.40</t>
  </si>
  <si>
    <t>ПБ.Б.41</t>
  </si>
  <si>
    <t>ПБ.Б.42</t>
  </si>
  <si>
    <t>ПБ.ВВ.19</t>
  </si>
  <si>
    <t>ПБ.ВВ.20</t>
  </si>
  <si>
    <t>ПБ.ВВ.21</t>
  </si>
  <si>
    <t>ПБ.ВВ.22</t>
  </si>
  <si>
    <t>ПБ.ВВ.23</t>
  </si>
  <si>
    <t>ПБ.ВВ.24</t>
  </si>
  <si>
    <t>ПБ.ВВ.25</t>
  </si>
  <si>
    <t>ПБ.ВВ.26</t>
  </si>
  <si>
    <t>ПБ.ВВ.27</t>
  </si>
  <si>
    <t>ПБ.ВВ.28</t>
  </si>
  <si>
    <t>ПБ.ВВ.29</t>
  </si>
  <si>
    <t>ПБ.ВВ.30</t>
  </si>
  <si>
    <t>Всего по вариативной части ПБ (ВВ)</t>
  </si>
  <si>
    <t>Дисциплины по выбору студента (ВС)</t>
  </si>
  <si>
    <t>ПБ.ВС.11</t>
  </si>
  <si>
    <t>ПБ.ВС.12</t>
  </si>
  <si>
    <t>ПБ.ВС.13</t>
  </si>
  <si>
    <t>ПБ.ВС.14</t>
  </si>
  <si>
    <t>ПБ.ВС.15</t>
  </si>
  <si>
    <t>ПБ.ВС.16</t>
  </si>
  <si>
    <t>ПБ.ВС.17</t>
  </si>
  <si>
    <t>ПБ.ВС.18</t>
  </si>
  <si>
    <t>ПБ.ВС.19</t>
  </si>
  <si>
    <t>ПБ.ВС.20</t>
  </si>
  <si>
    <t>ПР.6</t>
  </si>
  <si>
    <t>ПР.7</t>
  </si>
  <si>
    <t>ПР.8</t>
  </si>
  <si>
    <t>Всего по вариативной части ПБ (ВС)</t>
  </si>
  <si>
    <t>Экзамены. Семестры</t>
  </si>
  <si>
    <t>Зачёты по семестрам</t>
  </si>
  <si>
    <t>Экзамены по семестрам</t>
  </si>
  <si>
    <t>МК по семестрам</t>
  </si>
  <si>
    <t>Количество:</t>
  </si>
  <si>
    <t>Зачёты. Семестры</t>
  </si>
  <si>
    <t>МК. Семестры</t>
  </si>
  <si>
    <t>*</t>
  </si>
  <si>
    <t>Курсовые по семестрам</t>
  </si>
  <si>
    <t>Курсоввые. Семестры</t>
  </si>
  <si>
    <t>к</t>
  </si>
  <si>
    <t>Контр: п/у;д/н;к</t>
  </si>
  <si>
    <t>ГОСУДАРСТВЕННАЯ ИТОГОВАЯ АТТЕСТАЦИЯ (ГИА)</t>
  </si>
  <si>
    <t>ВСЕГО ПО ГИА</t>
  </si>
  <si>
    <t>sum</t>
  </si>
  <si>
    <t>Sum</t>
  </si>
  <si>
    <t>д+к</t>
  </si>
  <si>
    <t>ВСЕГО ПО ВД</t>
  </si>
  <si>
    <t>V</t>
  </si>
  <si>
    <t>Внекредитные дисциплины (ВД)</t>
  </si>
  <si>
    <t>Государственное образовательное учреждение высшего профессионального образования</t>
  </si>
  <si>
    <t>Квалификация:</t>
  </si>
  <si>
    <t>Академический бакалавр</t>
  </si>
  <si>
    <t>Срок обучения:</t>
  </si>
  <si>
    <t>4 года</t>
  </si>
  <si>
    <t>На базе:</t>
  </si>
  <si>
    <t>Среднего общего образования</t>
  </si>
  <si>
    <t>ДОНЕЦКИЙ НАЦИОНАЛЬНЫЙ УНИВЕРСИТЕТ</t>
  </si>
  <si>
    <t xml:space="preserve">ОБОЗНАЧЕНИЯ:  </t>
  </si>
  <si>
    <t>К</t>
  </si>
  <si>
    <t>Количество недель</t>
  </si>
  <si>
    <t>Профиль</t>
  </si>
  <si>
    <t>Параметр</t>
  </si>
  <si>
    <t>минимум</t>
  </si>
  <si>
    <t>максимум</t>
  </si>
  <si>
    <t>факт</t>
  </si>
  <si>
    <t>факт по семестрам</t>
  </si>
  <si>
    <t>мин</t>
  </si>
  <si>
    <t>макс</t>
  </si>
  <si>
    <t>аудиторных часов (без ВД)</t>
  </si>
  <si>
    <t>факт по курсам</t>
  </si>
  <si>
    <t>количество ЗЕ</t>
  </si>
  <si>
    <t>Зач: недифференцированных</t>
  </si>
  <si>
    <t>Экзаменов: письменных</t>
  </si>
  <si>
    <t>Экзаменов: устных</t>
  </si>
  <si>
    <t>Экзаменов: ВСЕГО</t>
  </si>
  <si>
    <t>Зач. дифф + Курсовых</t>
  </si>
  <si>
    <t>Зачетов: ВСЕГО (+курсовых)</t>
  </si>
  <si>
    <t>всего</t>
  </si>
  <si>
    <t>письменных экзаменов (%)</t>
  </si>
  <si>
    <t>часов лекций от аудиторных, ОЧН</t>
  </si>
  <si>
    <t>часов лекций от аудиторных, ЗАОЧН</t>
  </si>
  <si>
    <t>ОНБ.Б</t>
  </si>
  <si>
    <t>ОНБ.В</t>
  </si>
  <si>
    <t>ОНБ</t>
  </si>
  <si>
    <t>ПБ.Б</t>
  </si>
  <si>
    <t>ПБ.В</t>
  </si>
  <si>
    <t>ПБ</t>
  </si>
  <si>
    <t>ПРакт</t>
  </si>
  <si>
    <t>ГИА</t>
  </si>
  <si>
    <t>ЗЕ ВСЕГО и по блокам:</t>
  </si>
  <si>
    <t>лекц</t>
  </si>
  <si>
    <t>не более</t>
  </si>
  <si>
    <t>норма:</t>
  </si>
  <si>
    <t>пр+лаб</t>
  </si>
  <si>
    <t>для рассч кол-ва часов</t>
  </si>
  <si>
    <t>+-4</t>
  </si>
  <si>
    <t>ГИА.3</t>
  </si>
  <si>
    <t>ГИА.4</t>
  </si>
  <si>
    <t>в крайнем случае</t>
  </si>
  <si>
    <t>доля дисц по выбору обучающ. от всех выборочн.</t>
  </si>
  <si>
    <t>ОНБ.Б.11</t>
  </si>
  <si>
    <t>ОНБ.Б.12</t>
  </si>
  <si>
    <t>ОНБ.Б.13</t>
  </si>
  <si>
    <t>ОНБ.Б.14</t>
  </si>
  <si>
    <t>ОНБ.Б.15</t>
  </si>
  <si>
    <t>ПБ.Б.43</t>
  </si>
  <si>
    <t>ПБ.Б.44</t>
  </si>
  <si>
    <t>ПБ.Б.45</t>
  </si>
  <si>
    <t>ПБ.Б.46</t>
  </si>
  <si>
    <t>ПБ.Б.47</t>
  </si>
  <si>
    <t>ПБ.Б.48</t>
  </si>
  <si>
    <t>ПБ.Б.49</t>
  </si>
  <si>
    <t>ПБ.Б.50</t>
  </si>
  <si>
    <t>количество ЗЕ по ЗАОЧН</t>
  </si>
  <si>
    <t>количество ЗЕ по ОЧН</t>
  </si>
  <si>
    <t>Практики</t>
  </si>
  <si>
    <t>Государственная итоговая аттестация</t>
  </si>
  <si>
    <t>3 года</t>
  </si>
  <si>
    <t>Среднего профессионального образования</t>
  </si>
  <si>
    <t>III</t>
  </si>
  <si>
    <t>Статус: ОИ / АР</t>
  </si>
  <si>
    <t>ОИ</t>
  </si>
  <si>
    <t>АР</t>
  </si>
  <si>
    <t>количество ЗЕ (Сокр срок)</t>
  </si>
  <si>
    <t>аудиторн. час. (Сокр срок, ОИ)</t>
  </si>
  <si>
    <t>Количество часов на заочной форме обучения с сокращенным сроком</t>
  </si>
  <si>
    <t>Количество часов на очной форме обучения с сокращенным сроком</t>
  </si>
  <si>
    <t>Сокращение кафедр</t>
  </si>
  <si>
    <t>ПМиКТ</t>
  </si>
  <si>
    <t>ПМиТСУ</t>
  </si>
  <si>
    <t>ВМиМПМ</t>
  </si>
  <si>
    <t>МАиДУ</t>
  </si>
  <si>
    <t>ТВиМС</t>
  </si>
  <si>
    <t>ТУиВМ</t>
  </si>
  <si>
    <t>ИСУ</t>
  </si>
  <si>
    <t>ФИЗИКО-ТЕХНИЧЕСКИЙ ФАКУЛЬТЕТ</t>
  </si>
  <si>
    <t>ФНПМЭ</t>
  </si>
  <si>
    <t>ТФиНТ</t>
  </si>
  <si>
    <t>РФ</t>
  </si>
  <si>
    <t>КТ</t>
  </si>
  <si>
    <t>Мат.физ.</t>
  </si>
  <si>
    <t>ОФиДФ</t>
  </si>
  <si>
    <t>ХИМИЧЕСКИЙ ФАКУЛЬТЕТ</t>
  </si>
  <si>
    <t>БХиОХ</t>
  </si>
  <si>
    <t>Физ.Хим.</t>
  </si>
  <si>
    <t>Неорг.Хим.</t>
  </si>
  <si>
    <t>Ан.Хим.</t>
  </si>
  <si>
    <t>БИОЛОГИЧЕСКИЙ ФАКУЛЬТЕТ</t>
  </si>
  <si>
    <t>Зоологии</t>
  </si>
  <si>
    <t>Ф.ч.и ж.</t>
  </si>
  <si>
    <t>Физ.раст.</t>
  </si>
  <si>
    <t>Бот.и Эк.</t>
  </si>
  <si>
    <t>БФ</t>
  </si>
  <si>
    <t>ИСТОРИЧЕСКИЙ ФАКУЛЬТЕТ</t>
  </si>
  <si>
    <t>ОиРИ</t>
  </si>
  <si>
    <t>Ист. России</t>
  </si>
  <si>
    <t>Историографии</t>
  </si>
  <si>
    <t>МО</t>
  </si>
  <si>
    <t>Всем. Ист.</t>
  </si>
  <si>
    <t>Политолог</t>
  </si>
  <si>
    <t>ФИЛОЛОГИЧЕСКИЙ ФАКУЛЬТЕТ</t>
  </si>
  <si>
    <t>СФиПЛ</t>
  </si>
  <si>
    <t>ИРЛиТС</t>
  </si>
  <si>
    <t>Рус яз</t>
  </si>
  <si>
    <t>ОЯиИЯ</t>
  </si>
  <si>
    <t>Мир.и отеч.культ.</t>
  </si>
  <si>
    <t>Психолог</t>
  </si>
  <si>
    <t>Журналист</t>
  </si>
  <si>
    <t>ФАКУЛЬТЕТ ИНОСТРАННЫХ ЯЗЫКОВ</t>
  </si>
  <si>
    <t>Англ.яз.Ест.</t>
  </si>
  <si>
    <t>Ром.фил.</t>
  </si>
  <si>
    <t>Англ.фил.</t>
  </si>
  <si>
    <t>Гер.фил.</t>
  </si>
  <si>
    <t>Заруб.лит.</t>
  </si>
  <si>
    <t>ТиПП</t>
  </si>
  <si>
    <t>Англ.яз.Эконом.</t>
  </si>
  <si>
    <t>ЮРИДИЧЕСКИЙ ФАКУЛЬТЕТ</t>
  </si>
  <si>
    <t>ТиИГиП</t>
  </si>
  <si>
    <t>КиМП</t>
  </si>
  <si>
    <t>АиФП</t>
  </si>
  <si>
    <t>УПиП</t>
  </si>
  <si>
    <t>ГПиП</t>
  </si>
  <si>
    <t>ЭКОНОМИЧЕСКИЙ ФАКУЛЬТЕТ</t>
  </si>
  <si>
    <t>Менедж.</t>
  </si>
  <si>
    <t>Маркет.</t>
  </si>
  <si>
    <t>ЭП</t>
  </si>
  <si>
    <t>НиРЭ</t>
  </si>
  <si>
    <t>УПиЭТ</t>
  </si>
  <si>
    <t>МиММЭ</t>
  </si>
  <si>
    <t>МЭ</t>
  </si>
  <si>
    <t>МБиПЭ</t>
  </si>
  <si>
    <t>Дизайна</t>
  </si>
  <si>
    <t>УЧЕТНО-ФИНАНСОВЫЙ  ФАКУЛЬТЕТ</t>
  </si>
  <si>
    <t>Учета</t>
  </si>
  <si>
    <t>Финансов</t>
  </si>
  <si>
    <t>Эконом.стат.</t>
  </si>
  <si>
    <t>Эконом.теории</t>
  </si>
  <si>
    <t>КиТД</t>
  </si>
  <si>
    <t>УЧЕБНО-НАУЧНЫЙ ИНСТИТУТ ЭКОНОМИЧЕСКОЙ КИБЕРНЕТИКИ</t>
  </si>
  <si>
    <t>Эконом. Кибер.</t>
  </si>
  <si>
    <t>Модел. Эконом.</t>
  </si>
  <si>
    <t>ОБЩЕУНИВЕРСИТЕТСКИЕ КАФЕДРЫ</t>
  </si>
  <si>
    <t>Философ.</t>
  </si>
  <si>
    <t>Физ.воспитания</t>
  </si>
  <si>
    <t>МЕЖДУНАРОДНЫЙ ФАКУЛЬТЕТ</t>
  </si>
  <si>
    <t>Лингводидактики</t>
  </si>
  <si>
    <t>ФАКУЛЬТЕТ ДОПОЛНИТЕЛЬНОГО И ПРОФЕССИОНАЛЬНОГО ОБРАЗОВАНИЯ</t>
  </si>
  <si>
    <t>Педагогики</t>
  </si>
  <si>
    <t>ИКП</t>
  </si>
  <si>
    <t>ОБЪЕДИНЕНИЯ КАФЕДР (для чтения одной дисциплины, например, Естественнонаучной картины мира)</t>
  </si>
  <si>
    <t>философии 1/3, общей физики и дидактики физики 1/3, физиологии человека и животных 1/3</t>
  </si>
  <si>
    <t>прикладной механики и компьютерных технологий</t>
  </si>
  <si>
    <t>информационных систем управления</t>
  </si>
  <si>
    <t>физики неравновесных процессов, метрологии и экологии</t>
  </si>
  <si>
    <t>теоретической физики и нанотехнологий</t>
  </si>
  <si>
    <t>радиофизики</t>
  </si>
  <si>
    <t>компьютерных технологий</t>
  </si>
  <si>
    <t>теоретической и математической физики</t>
  </si>
  <si>
    <t>биохимии и органичной  химии</t>
  </si>
  <si>
    <t>физической химии</t>
  </si>
  <si>
    <t>неорганической химии</t>
  </si>
  <si>
    <t>аналитической химии</t>
  </si>
  <si>
    <t>зоологии и экологии</t>
  </si>
  <si>
    <t>физиологии человека и животных</t>
  </si>
  <si>
    <t>физиологии растений</t>
  </si>
  <si>
    <t>ботаники и экологии</t>
  </si>
  <si>
    <t>биофизики</t>
  </si>
  <si>
    <t>отечественной и региональной истории</t>
  </si>
  <si>
    <t>истории России и славянских народов</t>
  </si>
  <si>
    <t>историографии, источниковедения, археологии и методики преподавания истории</t>
  </si>
  <si>
    <t>международных отношений и внешней политики</t>
  </si>
  <si>
    <t>всемирной истории</t>
  </si>
  <si>
    <t>политологии</t>
  </si>
  <si>
    <t>славянской филологии и прикладной лингвистики</t>
  </si>
  <si>
    <t>истории русской литературы и теории словесности</t>
  </si>
  <si>
    <t>русского языка</t>
  </si>
  <si>
    <t>общего языкознания и истории языка</t>
  </si>
  <si>
    <t>мировой и отечественной культуры</t>
  </si>
  <si>
    <t>журналистики</t>
  </si>
  <si>
    <t>английского языка по естественным и гуманитарным специальностям</t>
  </si>
  <si>
    <t>романской филологии</t>
  </si>
  <si>
    <t>английской филологии</t>
  </si>
  <si>
    <t>германской филологии</t>
  </si>
  <si>
    <t>зарубежной литературы</t>
  </si>
  <si>
    <t>теории и практики перевода</t>
  </si>
  <si>
    <t>английского языка экономических специальностей</t>
  </si>
  <si>
    <t>теории и истории государства и права</t>
  </si>
  <si>
    <t>конституционного и международного права</t>
  </si>
  <si>
    <t>административного и финансового права</t>
  </si>
  <si>
    <t>уголовного права и процесса</t>
  </si>
  <si>
    <t>гражданского права и процесса</t>
  </si>
  <si>
    <t>менеджмента</t>
  </si>
  <si>
    <t>маркетинга и логистики</t>
  </si>
  <si>
    <t>экономики предприятия</t>
  </si>
  <si>
    <t>национальной и региональной экономики</t>
  </si>
  <si>
    <t>управления персоналом и экономики труда</t>
  </si>
  <si>
    <t>математики и математических методов в экономике</t>
  </si>
  <si>
    <t>международной экономики</t>
  </si>
  <si>
    <t>международного бизнеса и прикладной экономики</t>
  </si>
  <si>
    <t>дизайна и art-менеджмент</t>
  </si>
  <si>
    <t>учета, анализа и аудита</t>
  </si>
  <si>
    <t>финансов и банковского дела</t>
  </si>
  <si>
    <t>экономической статистики</t>
  </si>
  <si>
    <t>экономической теории</t>
  </si>
  <si>
    <t xml:space="preserve">коммерции и таможенного дела </t>
  </si>
  <si>
    <t>экономической кибернетики</t>
  </si>
  <si>
    <t>моделирования экономики</t>
  </si>
  <si>
    <t>лингводидактики</t>
  </si>
  <si>
    <t>инженерной и компьютационной педагогики</t>
  </si>
  <si>
    <t>СБК1</t>
  </si>
  <si>
    <t>СБК2</t>
  </si>
  <si>
    <t>СБК3</t>
  </si>
  <si>
    <t>СБК4</t>
  </si>
  <si>
    <t>СБК5</t>
  </si>
  <si>
    <t>СБК6</t>
  </si>
  <si>
    <t>СБК7</t>
  </si>
  <si>
    <t>СБК8</t>
  </si>
  <si>
    <t>СБК9</t>
  </si>
  <si>
    <t>СБК10</t>
  </si>
  <si>
    <r>
      <t>ФАКУЛЬТЕТ</t>
    </r>
    <r>
      <rPr>
        <sz val="13"/>
        <rFont val="Times New Roman"/>
        <family val="1"/>
        <charset val="204"/>
      </rPr>
      <t xml:space="preserve"> МАТЕМАТИКИ И ИНФОРМАЦИОННЫХ ТЕХНОЛОГИЙ</t>
    </r>
  </si>
  <si>
    <t>Альтернативная кафедра 2</t>
  </si>
  <si>
    <t>Альтернативная кафедра 3</t>
  </si>
  <si>
    <t>Альтернативная кафедра 4</t>
  </si>
  <si>
    <t>Набор кафедр</t>
  </si>
  <si>
    <t>Кафедра  (-ы), читающая дисциплину</t>
  </si>
  <si>
    <t>ОНБ.ВВ.6</t>
  </si>
  <si>
    <t>ОНБ.ВВ.7</t>
  </si>
  <si>
    <t>БЛОК ДИСЦИПЛИНЫ (МОДУЛИ) (при наличии)</t>
  </si>
  <si>
    <t>Итого по вариативной части блока ДИСЦИПЛИНЫ</t>
  </si>
  <si>
    <t>Итого по базовой части блока ДИСЦИПЛИНЫ</t>
  </si>
  <si>
    <t>Итого по вариативной части блока ДИСЦИПЛИНЫ (ВВ)</t>
  </si>
  <si>
    <t>Итого по вариативной части блока ДИСЦИПЛИНЫ (ВС)</t>
  </si>
  <si>
    <t>ДИСЦИПЛИНЫ(МОДУЛИ).Б</t>
  </si>
  <si>
    <t>ДИСЦИПЛИНЫ(МОДУЛИ).В</t>
  </si>
  <si>
    <t>ДИСЦИПЛИНЫ(МОДУЛИ)</t>
  </si>
  <si>
    <t>ВСЕГО по блоку ДИСЦИПЛИНЫ</t>
  </si>
  <si>
    <t>ОНБ.ВВ.8</t>
  </si>
  <si>
    <t>ОНБ.ВВ.9</t>
  </si>
  <si>
    <t>ОНБ.ВВ.10</t>
  </si>
  <si>
    <t>ОНБ.ВВ.11</t>
  </si>
  <si>
    <t>ОНБ.ВВ.12</t>
  </si>
  <si>
    <t>Распределение часов на вводное обучение</t>
  </si>
  <si>
    <t>Средн ауд/нед, ВоднОбуч.ОО</t>
  </si>
  <si>
    <t>Средн ауд/нед ВводнОб СокрОО</t>
  </si>
  <si>
    <t>Очно-заочная</t>
  </si>
  <si>
    <t>курс</t>
  </si>
  <si>
    <t>семестр</t>
  </si>
  <si>
    <t>Распределение часов по семестрам</t>
  </si>
  <si>
    <t>Количество часов на очно-заочной форме обучения</t>
  </si>
  <si>
    <t>лекций</t>
  </si>
  <si>
    <t>от очной</t>
  </si>
  <si>
    <t>формы</t>
  </si>
  <si>
    <t>количество</t>
  </si>
  <si>
    <t>ПланОЗО</t>
  </si>
  <si>
    <t>ПланЗО</t>
  </si>
  <si>
    <t>Количества ОЗО и ЗО</t>
  </si>
  <si>
    <t>ПП</t>
  </si>
  <si>
    <t>Декан факультета иностранных языков</t>
  </si>
  <si>
    <t>Зав.кафедрой английской филологии</t>
  </si>
  <si>
    <t>А.Г. Удинская</t>
  </si>
  <si>
    <t>О.Л. Бессонова</t>
  </si>
  <si>
    <t>Образовательная программа:</t>
  </si>
  <si>
    <t xml:space="preserve">Комплексный государственный экзамен </t>
  </si>
  <si>
    <t>Защита ВКР: дипломной работы</t>
  </si>
  <si>
    <t>Прикладная физическая культура</t>
  </si>
  <si>
    <t>44.00.00 Образование и педагогические науки</t>
  </si>
  <si>
    <t>44.03.01 Педагогическое образование</t>
  </si>
  <si>
    <t>Педагог дополнительного образования</t>
  </si>
  <si>
    <t>УК</t>
  </si>
  <si>
    <t>4,5 года</t>
  </si>
  <si>
    <t>Количество часов на очно-заочной форме обучения с сокращенным сроком</t>
  </si>
  <si>
    <t>Учебная практика</t>
  </si>
  <si>
    <t>Бакалавриат</t>
  </si>
  <si>
    <t>y</t>
  </si>
  <si>
    <t>протокол № ___ от _________________</t>
  </si>
  <si>
    <t>Дисциплина</t>
  </si>
  <si>
    <t>Факультет (институт) /  Название кафедры</t>
  </si>
  <si>
    <t>ДО</t>
  </si>
  <si>
    <t xml:space="preserve">дополнительного образования </t>
  </si>
  <si>
    <t>БиД</t>
  </si>
  <si>
    <t>библиотековедения</t>
  </si>
  <si>
    <t>ИНСТИТУТ ФИЗИЧЕСКОЙ КУЛЬТУРЫ И СПОРТА</t>
  </si>
  <si>
    <t>СЕ</t>
  </si>
  <si>
    <t>спортивных единоборств</t>
  </si>
  <si>
    <t>АФК</t>
  </si>
  <si>
    <t>адаптивной физической культуры</t>
  </si>
  <si>
    <t>СИ</t>
  </si>
  <si>
    <t>спортивных игр</t>
  </si>
  <si>
    <t>ЦВС</t>
  </si>
  <si>
    <t>циклических видов спорта</t>
  </si>
  <si>
    <t>ТМФК</t>
  </si>
  <si>
    <t>теории и методики физической культуры</t>
  </si>
  <si>
    <t>ИНСТИТУТ ПЕДАГОГИКИ</t>
  </si>
  <si>
    <t>СДО</t>
  </si>
  <si>
    <t>специального дефектологического образования</t>
  </si>
  <si>
    <t>ДошНО</t>
  </si>
  <si>
    <t>дошкольного и начального образования</t>
  </si>
  <si>
    <t>МПО</t>
  </si>
  <si>
    <t>музыкального педагогического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</si>
</sst>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8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3"/>
      <color theme="0" tint="-0.3499862666707357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8" fillId="0" borderId="0"/>
    <xf numFmtId="0" fontId="9" fillId="0" borderId="0"/>
  </cellStyleXfs>
  <cellXfs count="434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0" fillId="2" borderId="0" xfId="0" applyFill="1"/>
    <xf numFmtId="0" fontId="4" fillId="0" borderId="1" xfId="0" applyFont="1" applyFill="1" applyBorder="1" applyAlignment="1">
      <alignment horizontal="center" vertical="center"/>
    </xf>
    <xf numFmtId="0" fontId="8" fillId="0" borderId="0" xfId="2"/>
    <xf numFmtId="0" fontId="10" fillId="0" borderId="0" xfId="3" applyFont="1" applyAlignment="1"/>
    <xf numFmtId="0" fontId="12" fillId="0" borderId="0" xfId="2" applyFont="1" applyAlignment="1"/>
    <xf numFmtId="0" fontId="12" fillId="0" borderId="0" xfId="2" applyFont="1" applyAlignment="1">
      <alignment vertical="center" textRotation="90" wrapText="1"/>
    </xf>
    <xf numFmtId="0" fontId="14" fillId="0" borderId="0" xfId="2" applyFont="1" applyBorder="1" applyAlignment="1"/>
    <xf numFmtId="0" fontId="12" fillId="0" borderId="0" xfId="2" applyFont="1" applyAlignment="1">
      <alignment horizontal="left"/>
    </xf>
    <xf numFmtId="0" fontId="12" fillId="0" borderId="0" xfId="2" applyFont="1" applyBorder="1"/>
    <xf numFmtId="0" fontId="15" fillId="0" borderId="0" xfId="2" applyFont="1"/>
    <xf numFmtId="0" fontId="12" fillId="0" borderId="0" xfId="2" applyFont="1" applyBorder="1" applyAlignment="1">
      <alignment vertical="center"/>
    </xf>
    <xf numFmtId="0" fontId="12" fillId="0" borderId="1" xfId="2" applyFont="1" applyBorder="1" applyAlignment="1">
      <alignment horizontal="center" vertical="center"/>
    </xf>
    <xf numFmtId="0" fontId="12" fillId="0" borderId="0" xfId="2" applyFont="1" applyAlignment="1">
      <alignment vertical="center"/>
    </xf>
    <xf numFmtId="0" fontId="15" fillId="0" borderId="0" xfId="2" applyFont="1" applyAlignment="1">
      <alignment horizontal="center"/>
    </xf>
    <xf numFmtId="0" fontId="12" fillId="0" borderId="0" xfId="2" applyFont="1" applyBorder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12" fillId="0" borderId="1" xfId="2" quotePrefix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0" fontId="16" fillId="0" borderId="1" xfId="2" applyFont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/>
    </xf>
    <xf numFmtId="0" fontId="14" fillId="0" borderId="0" xfId="3" applyFont="1" applyBorder="1" applyAlignment="1"/>
    <xf numFmtId="0" fontId="14" fillId="0" borderId="0" xfId="3" applyFont="1" applyBorder="1" applyAlignment="1">
      <alignment wrapText="1"/>
    </xf>
    <xf numFmtId="0" fontId="14" fillId="0" borderId="0" xfId="2" applyFont="1" applyBorder="1" applyAlignment="1">
      <alignment wrapText="1"/>
    </xf>
    <xf numFmtId="0" fontId="14" fillId="0" borderId="0" xfId="2" applyFont="1" applyAlignment="1"/>
    <xf numFmtId="0" fontId="14" fillId="0" borderId="0" xfId="2" applyFont="1" applyAlignment="1">
      <alignment horizontal="left"/>
    </xf>
    <xf numFmtId="0" fontId="18" fillId="0" borderId="0" xfId="2" applyFont="1" applyAlignment="1"/>
    <xf numFmtId="0" fontId="12" fillId="0" borderId="0" xfId="2" applyFont="1" applyBorder="1" applyAlignment="1">
      <alignment vertical="center" wrapText="1"/>
    </xf>
    <xf numFmtId="0" fontId="2" fillId="0" borderId="0" xfId="0" applyFont="1" applyAlignment="1"/>
    <xf numFmtId="0" fontId="12" fillId="0" borderId="8" xfId="3" applyFont="1" applyBorder="1" applyAlignment="1"/>
    <xf numFmtId="0" fontId="12" fillId="0" borderId="7" xfId="2" applyFont="1" applyBorder="1" applyAlignment="1"/>
    <xf numFmtId="0" fontId="10" fillId="0" borderId="7" xfId="3" applyFont="1" applyBorder="1" applyAlignment="1"/>
    <xf numFmtId="0" fontId="12" fillId="0" borderId="12" xfId="2" applyFont="1" applyBorder="1" applyAlignment="1"/>
    <xf numFmtId="0" fontId="0" fillId="0" borderId="0" xfId="0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textRotation="90"/>
    </xf>
    <xf numFmtId="0" fontId="3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2" fontId="4" fillId="0" borderId="0" xfId="0" applyNumberFormat="1" applyFont="1" applyAlignment="1">
      <alignment vertical="center" wrapText="1"/>
    </xf>
    <xf numFmtId="0" fontId="4" fillId="0" borderId="0" xfId="0" applyFont="1"/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4" fillId="0" borderId="0" xfId="2" applyFont="1" applyAlignment="1">
      <alignment horizontal="center"/>
    </xf>
    <xf numFmtId="0" fontId="12" fillId="0" borderId="0" xfId="2" applyFont="1" applyAlignment="1">
      <alignment horizontal="left"/>
    </xf>
    <xf numFmtId="0" fontId="4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64" fontId="3" fillId="0" borderId="0" xfId="1" applyNumberFormat="1" applyFont="1" applyBorder="1" applyAlignment="1">
      <alignment horizontal="center"/>
    </xf>
    <xf numFmtId="164" fontId="4" fillId="0" borderId="0" xfId="1" applyNumberFormat="1" applyFont="1" applyBorder="1" applyAlignment="1"/>
    <xf numFmtId="164" fontId="3" fillId="0" borderId="0" xfId="1" applyNumberFormat="1" applyFont="1" applyAlignment="1">
      <alignment horizontal="center"/>
    </xf>
    <xf numFmtId="0" fontId="4" fillId="0" borderId="0" xfId="0" applyFont="1" applyBorder="1"/>
    <xf numFmtId="0" fontId="12" fillId="0" borderId="0" xfId="3" applyFont="1" applyAlignment="1"/>
    <xf numFmtId="0" fontId="12" fillId="0" borderId="0" xfId="2" applyFont="1"/>
    <xf numFmtId="0" fontId="14" fillId="0" borderId="0" xfId="2" applyFont="1" applyBorder="1" applyAlignment="1">
      <alignment vertical="top" wrapText="1"/>
    </xf>
    <xf numFmtId="0" fontId="14" fillId="0" borderId="0" xfId="2" applyFont="1" applyAlignment="1">
      <alignment vertical="top" wrapText="1"/>
    </xf>
    <xf numFmtId="0" fontId="14" fillId="0" borderId="0" xfId="3" applyFont="1" applyAlignment="1">
      <alignment vertical="top" wrapText="1"/>
    </xf>
    <xf numFmtId="0" fontId="23" fillId="0" borderId="0" xfId="2" applyFont="1" applyAlignment="1"/>
    <xf numFmtId="0" fontId="24" fillId="0" borderId="0" xfId="2" applyFont="1"/>
    <xf numFmtId="0" fontId="14" fillId="0" borderId="0" xfId="2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164" fontId="25" fillId="0" borderId="0" xfId="1" applyNumberFormat="1" applyFont="1"/>
    <xf numFmtId="9" fontId="2" fillId="0" borderId="0" xfId="1" applyFont="1"/>
    <xf numFmtId="0" fontId="3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12" fillId="0" borderId="0" xfId="2" applyFont="1" applyAlignment="1" applyProtection="1">
      <protection locked="0"/>
    </xf>
    <xf numFmtId="0" fontId="12" fillId="0" borderId="0" xfId="2" quotePrefix="1" applyFont="1" applyAlignment="1" applyProtection="1">
      <alignment horizontal="left" vertical="center"/>
      <protection locked="0"/>
    </xf>
    <xf numFmtId="0" fontId="12" fillId="0" borderId="0" xfId="2" applyFont="1" applyAlignment="1" applyProtection="1">
      <alignment horizontal="left" vertical="center"/>
      <protection locked="0"/>
    </xf>
    <xf numFmtId="0" fontId="24" fillId="0" borderId="0" xfId="2" applyFont="1" applyAlignment="1" applyProtection="1">
      <alignment horizontal="left" vertical="center"/>
      <protection locked="0"/>
    </xf>
    <xf numFmtId="9" fontId="25" fillId="0" borderId="0" xfId="0" applyNumberFormat="1" applyFont="1" applyProtection="1">
      <protection locked="0"/>
    </xf>
    <xf numFmtId="9" fontId="25" fillId="0" borderId="0" xfId="1" applyNumberFormat="1" applyFont="1" applyProtection="1">
      <protection locked="0"/>
    </xf>
    <xf numFmtId="0" fontId="25" fillId="0" borderId="0" xfId="0" applyFont="1" applyProtection="1">
      <protection locked="0"/>
    </xf>
    <xf numFmtId="0" fontId="12" fillId="3" borderId="1" xfId="2" applyFont="1" applyFill="1" applyBorder="1" applyAlignment="1" applyProtection="1">
      <alignment vertical="center"/>
    </xf>
    <xf numFmtId="0" fontId="10" fillId="0" borderId="0" xfId="3" applyFont="1" applyAlignment="1" applyProtection="1"/>
    <xf numFmtId="0" fontId="8" fillId="0" borderId="0" xfId="2" applyProtection="1"/>
    <xf numFmtId="0" fontId="4" fillId="0" borderId="0" xfId="0" applyFont="1" applyBorder="1" applyAlignment="1" applyProtection="1">
      <alignment horizontal="center" vertical="center"/>
      <protection locked="0"/>
    </xf>
    <xf numFmtId="9" fontId="7" fillId="0" borderId="0" xfId="1" applyFont="1"/>
    <xf numFmtId="0" fontId="4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26" fillId="0" borderId="0" xfId="2" applyFont="1" applyAlignment="1">
      <alignment vertical="center" wrapText="1"/>
    </xf>
    <xf numFmtId="0" fontId="26" fillId="0" borderId="0" xfId="2" applyFont="1" applyAlignment="1"/>
    <xf numFmtId="0" fontId="15" fillId="0" borderId="7" xfId="2" applyFont="1" applyBorder="1" applyAlignment="1">
      <alignment vertical="center"/>
    </xf>
    <xf numFmtId="0" fontId="12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/>
    </xf>
    <xf numFmtId="0" fontId="14" fillId="0" borderId="0" xfId="2" applyFont="1" applyAlignment="1">
      <alignment horizontal="center"/>
    </xf>
    <xf numFmtId="0" fontId="12" fillId="0" borderId="0" xfId="2" applyFont="1" applyAlignment="1">
      <alignment horizontal="left"/>
    </xf>
    <xf numFmtId="0" fontId="14" fillId="0" borderId="0" xfId="2" applyFont="1" applyAlignment="1">
      <alignment horizontal="left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 textRotation="90"/>
    </xf>
    <xf numFmtId="0" fontId="12" fillId="0" borderId="0" xfId="2" applyFont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2" fillId="0" borderId="10" xfId="2" applyFont="1" applyBorder="1" applyAlignment="1">
      <alignment vertical="center"/>
    </xf>
    <xf numFmtId="0" fontId="12" fillId="0" borderId="10" xfId="2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2" fillId="0" borderId="10" xfId="2" applyFont="1" applyFill="1" applyBorder="1" applyAlignment="1" applyProtection="1">
      <alignment horizontal="center" vertical="center"/>
      <protection locked="0"/>
    </xf>
    <xf numFmtId="0" fontId="12" fillId="0" borderId="7" xfId="2" applyFont="1" applyFill="1" applyBorder="1" applyAlignment="1" applyProtection="1">
      <alignment horizontal="center" vertical="center"/>
      <protection locked="0"/>
    </xf>
    <xf numFmtId="0" fontId="12" fillId="0" borderId="0" xfId="2" applyFont="1" applyFill="1" applyBorder="1" applyAlignment="1" applyProtection="1">
      <alignment horizontal="center" vertical="center"/>
      <protection locked="0"/>
    </xf>
    <xf numFmtId="0" fontId="12" fillId="0" borderId="12" xfId="2" applyFont="1" applyFill="1" applyBorder="1" applyAlignment="1" applyProtection="1">
      <alignment horizontal="center" vertical="center"/>
      <protection locked="0"/>
    </xf>
    <xf numFmtId="0" fontId="7" fillId="0" borderId="1" xfId="2" applyNumberFormat="1" applyFont="1" applyBorder="1" applyAlignment="1" applyProtection="1">
      <alignment horizontal="center" vertical="center"/>
    </xf>
    <xf numFmtId="0" fontId="13" fillId="0" borderId="1" xfId="2" applyNumberFormat="1" applyFont="1" applyBorder="1" applyAlignment="1" applyProtection="1">
      <alignment horizontal="center" vertical="center"/>
    </xf>
    <xf numFmtId="0" fontId="12" fillId="0" borderId="1" xfId="2" applyFont="1" applyBorder="1" applyAlignment="1" applyProtection="1">
      <alignment horizontal="center" vertical="center" wrapText="1"/>
      <protection locked="0"/>
    </xf>
    <xf numFmtId="0" fontId="12" fillId="0" borderId="0" xfId="2" quotePrefix="1" applyFont="1" applyAlignment="1" applyProtection="1">
      <alignment horizontal="left" vertical="center"/>
    </xf>
    <xf numFmtId="0" fontId="14" fillId="0" borderId="0" xfId="2" applyFont="1" applyAlignment="1" applyProtection="1">
      <alignment horizontal="left" vertical="center"/>
    </xf>
    <xf numFmtId="0" fontId="12" fillId="0" borderId="0" xfId="2" applyFont="1" applyAlignment="1" applyProtection="1"/>
    <xf numFmtId="0" fontId="12" fillId="0" borderId="0" xfId="2" applyFont="1" applyFill="1" applyBorder="1" applyAlignment="1" applyProtection="1">
      <alignment horizontal="center" vertical="center"/>
    </xf>
    <xf numFmtId="0" fontId="12" fillId="0" borderId="7" xfId="2" applyFont="1" applyFill="1" applyBorder="1" applyAlignment="1" applyProtection="1">
      <alignment horizontal="center" vertical="center"/>
    </xf>
    <xf numFmtId="0" fontId="12" fillId="0" borderId="10" xfId="2" applyFont="1" applyFill="1" applyBorder="1" applyAlignment="1" applyProtection="1">
      <alignment horizontal="center" vertical="center"/>
    </xf>
    <xf numFmtId="0" fontId="12" fillId="0" borderId="11" xfId="2" applyFont="1" applyFill="1" applyBorder="1" applyAlignment="1" applyProtection="1">
      <alignment horizontal="center" vertical="center"/>
    </xf>
    <xf numFmtId="0" fontId="12" fillId="0" borderId="12" xfId="2" applyFont="1" applyFill="1" applyBorder="1" applyAlignment="1" applyProtection="1">
      <alignment horizontal="center" vertical="center"/>
    </xf>
    <xf numFmtId="0" fontId="4" fillId="0" borderId="0" xfId="0" applyFont="1" applyProtection="1"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4" fillId="0" borderId="0" xfId="2" applyFont="1" applyAlignment="1">
      <alignment horizontal="center"/>
    </xf>
    <xf numFmtId="0" fontId="12" fillId="0" borderId="0" xfId="2" applyFont="1" applyAlignment="1">
      <alignment horizontal="left"/>
    </xf>
    <xf numFmtId="0" fontId="14" fillId="0" borderId="0" xfId="2" applyFont="1" applyAlignment="1">
      <alignment horizontal="left"/>
    </xf>
    <xf numFmtId="0" fontId="12" fillId="0" borderId="1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2" fillId="0" borderId="1" xfId="2" applyFont="1" applyBorder="1" applyAlignment="1" applyProtection="1">
      <alignment horizontal="center" vertical="center" wrapText="1"/>
      <protection locked="0"/>
    </xf>
    <xf numFmtId="0" fontId="13" fillId="0" borderId="1" xfId="2" applyNumberFormat="1" applyFont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Protection="1"/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left"/>
    </xf>
    <xf numFmtId="0" fontId="0" fillId="0" borderId="0" xfId="0" applyProtection="1"/>
    <xf numFmtId="0" fontId="2" fillId="0" borderId="0" xfId="0" applyFont="1" applyProtection="1"/>
    <xf numFmtId="9" fontId="2" fillId="0" borderId="0" xfId="1" applyFont="1" applyProtection="1"/>
    <xf numFmtId="9" fontId="7" fillId="0" borderId="0" xfId="1" applyFont="1" applyProtection="1"/>
    <xf numFmtId="0" fontId="4" fillId="0" borderId="0" xfId="0" applyFont="1" applyBorder="1" applyAlignment="1" applyProtection="1">
      <alignment horizontal="center" vertical="center" textRotation="90" wrapText="1"/>
    </xf>
    <xf numFmtId="0" fontId="3" fillId="0" borderId="0" xfId="0" applyFont="1" applyBorder="1" applyAlignment="1" applyProtection="1">
      <alignment horizontal="center" vertical="center" textRotation="90" wrapText="1"/>
    </xf>
    <xf numFmtId="0" fontId="4" fillId="0" borderId="0" xfId="0" applyFont="1" applyBorder="1" applyAlignment="1" applyProtection="1">
      <alignment horizontal="center" vertical="center" textRotation="90"/>
    </xf>
    <xf numFmtId="0" fontId="4" fillId="0" borderId="0" xfId="0" applyFont="1" applyAlignment="1" applyProtection="1">
      <alignment horizontal="center" textRotation="90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center" vertical="center"/>
    </xf>
    <xf numFmtId="164" fontId="3" fillId="0" borderId="0" xfId="1" applyNumberFormat="1" applyFont="1" applyBorder="1" applyAlignment="1" applyProtection="1">
      <alignment horizontal="center"/>
    </xf>
    <xf numFmtId="164" fontId="4" fillId="0" borderId="0" xfId="1" applyNumberFormat="1" applyFont="1" applyBorder="1" applyAlignment="1" applyProtection="1"/>
    <xf numFmtId="164" fontId="3" fillId="0" borderId="0" xfId="1" applyNumberFormat="1" applyFont="1" applyAlignment="1" applyProtection="1">
      <alignment horizontal="center"/>
    </xf>
    <xf numFmtId="0" fontId="4" fillId="0" borderId="0" xfId="0" applyFont="1" applyBorder="1" applyProtection="1"/>
    <xf numFmtId="0" fontId="5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/>
    <xf numFmtId="0" fontId="1" fillId="0" borderId="0" xfId="0" applyFont="1" applyProtection="1"/>
    <xf numFmtId="0" fontId="0" fillId="2" borderId="0" xfId="0" applyFill="1" applyProtection="1"/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 applyProtection="1">
      <alignment vertical="center" wrapText="1"/>
      <protection locked="0"/>
    </xf>
    <xf numFmtId="0" fontId="12" fillId="0" borderId="0" xfId="2" applyFont="1" applyBorder="1" applyAlignment="1" applyProtection="1">
      <alignment vertical="center" wrapText="1"/>
      <protection locked="0"/>
    </xf>
    <xf numFmtId="0" fontId="12" fillId="0" borderId="0" xfId="3" applyFont="1" applyAlignment="1" applyProtection="1">
      <protection locked="0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0" fontId="0" fillId="0" borderId="0" xfId="0" applyAlignment="1"/>
    <xf numFmtId="0" fontId="29" fillId="0" borderId="1" xfId="0" applyFont="1" applyBorder="1" applyAlignment="1">
      <alignment vertical="center"/>
    </xf>
    <xf numFmtId="0" fontId="29" fillId="0" borderId="0" xfId="0" applyFont="1" applyAlignment="1"/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29" fillId="0" borderId="1" xfId="0" applyFont="1" applyBorder="1" applyAlignment="1"/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 applyProtection="1">
      <alignment wrapText="1"/>
      <protection locked="0"/>
    </xf>
    <xf numFmtId="0" fontId="29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textRotation="90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2" fillId="0" borderId="0" xfId="2" applyFont="1" applyAlignment="1" applyProtection="1">
      <alignment horizontal="left" vertical="center"/>
    </xf>
    <xf numFmtId="0" fontId="0" fillId="0" borderId="0" xfId="0" applyFont="1" applyFill="1" applyBorder="1" applyAlignment="1" applyProtection="1"/>
    <xf numFmtId="0" fontId="0" fillId="0" borderId="0" xfId="0" applyFill="1" applyAlignment="1" applyProtection="1">
      <alignment horizontal="left"/>
    </xf>
    <xf numFmtId="0" fontId="4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25" fillId="0" borderId="0" xfId="0" applyFont="1" applyProtection="1"/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 wrapText="1"/>
    </xf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12" fillId="0" borderId="1" xfId="2" quotePrefix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4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14" fillId="0" borderId="0" xfId="2" applyFont="1" applyAlignment="1">
      <alignment horizontal="center"/>
    </xf>
    <xf numFmtId="0" fontId="12" fillId="0" borderId="0" xfId="2" applyFont="1" applyAlignment="1">
      <alignment horizontal="left"/>
    </xf>
    <xf numFmtId="0" fontId="14" fillId="0" borderId="0" xfId="2" applyFont="1" applyAlignment="1">
      <alignment horizontal="left"/>
    </xf>
    <xf numFmtId="0" fontId="12" fillId="0" borderId="1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2" fillId="0" borderId="1" xfId="2" applyFont="1" applyBorder="1" applyAlignment="1" applyProtection="1">
      <alignment horizontal="center" vertical="center" wrapText="1"/>
      <protection locked="0"/>
    </xf>
    <xf numFmtId="0" fontId="13" fillId="0" borderId="1" xfId="2" applyNumberFormat="1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 textRotation="90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vertical="center"/>
    </xf>
    <xf numFmtId="164" fontId="4" fillId="0" borderId="0" xfId="1" applyNumberFormat="1" applyFont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wrapText="1"/>
    </xf>
    <xf numFmtId="0" fontId="12" fillId="0" borderId="0" xfId="2" applyFont="1" applyAlignment="1" applyProtection="1">
      <alignment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9" fontId="2" fillId="0" borderId="0" xfId="1" applyFont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distributed"/>
      <protection locked="0"/>
    </xf>
    <xf numFmtId="0" fontId="34" fillId="0" borderId="0" xfId="2" applyFont="1" applyFill="1" applyBorder="1" applyAlignment="1" applyProtection="1">
      <alignment horizontal="center" vertical="center"/>
      <protection locked="0"/>
    </xf>
    <xf numFmtId="0" fontId="19" fillId="0" borderId="11" xfId="2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Protection="1">
      <protection locked="0"/>
    </xf>
    <xf numFmtId="0" fontId="12" fillId="2" borderId="0" xfId="2" applyFont="1" applyFill="1" applyBorder="1" applyAlignment="1" applyProtection="1">
      <alignment horizontal="center" vertical="center"/>
      <protection locked="0"/>
    </xf>
    <xf numFmtId="0" fontId="12" fillId="0" borderId="11" xfId="2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Border="1" applyAlignment="1" applyProtection="1">
      <alignment horizontal="center" vertical="center" wrapText="1"/>
      <protection locked="0"/>
    </xf>
    <xf numFmtId="0" fontId="12" fillId="0" borderId="0" xfId="2" applyFont="1" applyFill="1" applyAlignment="1" applyProtection="1">
      <alignment horizontal="left" vertic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1" fillId="0" borderId="0" xfId="0" applyFont="1" applyFill="1"/>
    <xf numFmtId="0" fontId="21" fillId="0" borderId="0" xfId="0" applyFont="1" applyFill="1"/>
    <xf numFmtId="0" fontId="0" fillId="0" borderId="0" xfId="0" applyFill="1"/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 applyProtection="1">
      <alignment vertical="center" wrapText="1"/>
      <protection locked="0"/>
    </xf>
    <xf numFmtId="0" fontId="4" fillId="0" borderId="0" xfId="0" quotePrefix="1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horizontal="center" vertical="center" textRotation="90"/>
    </xf>
    <xf numFmtId="0" fontId="4" fillId="0" borderId="0" xfId="0" applyNumberFormat="1" applyFont="1" applyFill="1" applyAlignment="1"/>
    <xf numFmtId="0" fontId="4" fillId="0" borderId="0" xfId="0" applyFont="1" applyFill="1" applyAlignment="1">
      <alignment wrapText="1"/>
    </xf>
    <xf numFmtId="0" fontId="2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textRotation="90"/>
    </xf>
    <xf numFmtId="2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/>
    </xf>
    <xf numFmtId="0" fontId="12" fillId="0" borderId="0" xfId="2" applyFont="1" applyFill="1" applyBorder="1" applyAlignment="1" applyProtection="1">
      <alignment horizontal="center" vertical="center" wrapText="1"/>
      <protection locked="0"/>
    </xf>
    <xf numFmtId="0" fontId="13" fillId="0" borderId="1" xfId="2" applyNumberFormat="1" applyFont="1" applyBorder="1" applyAlignment="1" applyProtection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2" fillId="0" borderId="1" xfId="2" applyFont="1" applyBorder="1" applyAlignment="1" applyProtection="1">
      <alignment horizontal="center" vertical="center" wrapText="1"/>
      <protection locked="0"/>
    </xf>
    <xf numFmtId="0" fontId="12" fillId="0" borderId="1" xfId="2" applyFont="1" applyBorder="1" applyAlignment="1">
      <alignment horizontal="center" vertical="center"/>
    </xf>
    <xf numFmtId="0" fontId="14" fillId="0" borderId="0" xfId="2" applyFont="1" applyAlignment="1">
      <alignment horizontal="center"/>
    </xf>
    <xf numFmtId="0" fontId="12" fillId="0" borderId="0" xfId="2" applyFont="1" applyAlignment="1">
      <alignment horizontal="left"/>
    </xf>
    <xf numFmtId="0" fontId="14" fillId="0" borderId="0" xfId="2" applyFont="1" applyAlignment="1">
      <alignment horizontal="left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textRotation="90" wrapText="1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textRotation="90" wrapText="1"/>
    </xf>
    <xf numFmtId="0" fontId="20" fillId="0" borderId="0" xfId="0" applyFont="1" applyFill="1" applyBorder="1" applyAlignment="1" applyProtection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25" fillId="0" borderId="0" xfId="0" applyFont="1" applyAlignment="1">
      <alignment horizontal="center"/>
    </xf>
    <xf numFmtId="0" fontId="24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12" fillId="0" borderId="0" xfId="2" applyFont="1" applyAlignment="1">
      <alignment horizontal="left"/>
    </xf>
    <xf numFmtId="0" fontId="14" fillId="0" borderId="0" xfId="2" applyFont="1" applyAlignment="1">
      <alignment horizontal="left"/>
    </xf>
    <xf numFmtId="0" fontId="12" fillId="0" borderId="1" xfId="2" applyFont="1" applyBorder="1" applyAlignment="1">
      <alignment horizontal="center" vertical="center" textRotation="90" wrapText="1"/>
    </xf>
    <xf numFmtId="0" fontId="17" fillId="0" borderId="0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 textRotation="90" wrapText="1"/>
    </xf>
    <xf numFmtId="0" fontId="14" fillId="0" borderId="1" xfId="2" applyFont="1" applyBorder="1" applyAlignment="1">
      <alignment horizontal="center" vertical="center" textRotation="90" wrapText="1"/>
    </xf>
    <xf numFmtId="0" fontId="11" fillId="0" borderId="1" xfId="2" applyFont="1" applyBorder="1" applyAlignment="1">
      <alignment horizontal="center" vertical="center" textRotation="90" wrapText="1"/>
    </xf>
    <xf numFmtId="0" fontId="13" fillId="0" borderId="1" xfId="2" applyFont="1" applyBorder="1" applyAlignment="1" applyProtection="1">
      <alignment horizontal="center" vertical="center"/>
    </xf>
    <xf numFmtId="1" fontId="13" fillId="0" borderId="1" xfId="2" applyNumberFormat="1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 textRotation="90" wrapText="1"/>
    </xf>
    <xf numFmtId="0" fontId="13" fillId="0" borderId="4" xfId="2" applyNumberFormat="1" applyFont="1" applyBorder="1" applyAlignment="1" applyProtection="1">
      <alignment horizontal="left" vertical="center" wrapText="1"/>
    </xf>
    <xf numFmtId="0" fontId="13" fillId="0" borderId="3" xfId="2" applyNumberFormat="1" applyFont="1" applyBorder="1" applyAlignment="1" applyProtection="1">
      <alignment horizontal="left" vertical="center" wrapText="1"/>
    </xf>
    <xf numFmtId="0" fontId="13" fillId="0" borderId="2" xfId="2" applyNumberFormat="1" applyFont="1" applyBorder="1" applyAlignment="1" applyProtection="1">
      <alignment horizontal="left" vertical="center" wrapText="1"/>
    </xf>
    <xf numFmtId="0" fontId="15" fillId="0" borderId="0" xfId="2" applyFont="1" applyBorder="1" applyAlignment="1" applyProtection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5" fillId="0" borderId="12" xfId="2" applyFont="1" applyBorder="1" applyAlignment="1" applyProtection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5" fillId="0" borderId="7" xfId="2" applyFont="1" applyBorder="1" applyAlignment="1" applyProtection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2" fillId="0" borderId="1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2" fillId="0" borderId="1" xfId="2" applyFont="1" applyBorder="1" applyAlignment="1" applyProtection="1">
      <alignment horizontal="center" vertical="center" wrapText="1"/>
      <protection locked="0"/>
    </xf>
    <xf numFmtId="0" fontId="12" fillId="0" borderId="1" xfId="2" applyFont="1" applyBorder="1" applyAlignment="1" applyProtection="1">
      <alignment horizontal="center" vertical="center" wrapText="1"/>
    </xf>
    <xf numFmtId="0" fontId="12" fillId="0" borderId="0" xfId="2" applyFont="1" applyBorder="1" applyAlignment="1">
      <alignment horizontal="left" vertical="center" wrapText="1"/>
    </xf>
    <xf numFmtId="0" fontId="12" fillId="0" borderId="5" xfId="2" applyFont="1" applyBorder="1" applyAlignment="1">
      <alignment horizontal="left" vertical="center" wrapText="1"/>
    </xf>
    <xf numFmtId="0" fontId="12" fillId="0" borderId="12" xfId="2" applyFont="1" applyBorder="1" applyAlignment="1">
      <alignment horizontal="left" vertical="center" wrapText="1"/>
    </xf>
    <xf numFmtId="0" fontId="12" fillId="0" borderId="9" xfId="2" applyFont="1" applyBorder="1" applyAlignment="1">
      <alignment horizontal="left" vertical="center" wrapText="1"/>
    </xf>
    <xf numFmtId="0" fontId="15" fillId="0" borderId="6" xfId="2" applyFont="1" applyBorder="1" applyAlignment="1" applyProtection="1">
      <alignment horizontal="left" vertical="center" wrapText="1"/>
    </xf>
    <xf numFmtId="0" fontId="13" fillId="0" borderId="1" xfId="2" applyNumberFormat="1" applyFont="1" applyBorder="1" applyAlignment="1" applyProtection="1">
      <alignment horizontal="center" vertical="center"/>
    </xf>
    <xf numFmtId="0" fontId="14" fillId="0" borderId="0" xfId="2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textRotation="90" wrapText="1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textRotation="90"/>
    </xf>
    <xf numFmtId="0" fontId="22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90"/>
    </xf>
    <xf numFmtId="0" fontId="0" fillId="0" borderId="0" xfId="0" applyFill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 textRotation="90" wrapText="1"/>
    </xf>
    <xf numFmtId="164" fontId="4" fillId="0" borderId="0" xfId="1" applyNumberFormat="1" applyFont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23" fillId="0" borderId="0" xfId="2" applyFont="1" applyAlignment="1">
      <alignment horizont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textRotation="90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textRotation="90" wrapText="1"/>
    </xf>
    <xf numFmtId="0" fontId="3" fillId="0" borderId="0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textRotation="90" wrapText="1"/>
    </xf>
    <xf numFmtId="0" fontId="4" fillId="0" borderId="0" xfId="0" applyFont="1" applyAlignment="1" applyProtection="1">
      <alignment horizontal="center" vertical="center" textRotation="90" wrapText="1"/>
    </xf>
    <xf numFmtId="0" fontId="20" fillId="0" borderId="0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</cellXfs>
  <cellStyles count="4">
    <cellStyle name="Обычный" xfId="0" builtinId="0"/>
    <cellStyle name="Обычный 2" xfId="2"/>
    <cellStyle name="Обычный_ЭП. Бакалавры. По курсам. 2015 г.н." xfId="3"/>
    <cellStyle name="Процентный" xfId="1" builtinId="5"/>
  </cellStyles>
  <dxfs count="26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3499862666707357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3499862666707357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3499862666707357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3499862666707357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3499862666707357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3499862666707357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34998626667073579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3499862666707357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  <border>
        <left/>
        <right/>
        <bottom/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ont>
        <color theme="0"/>
      </font>
      <border>
        <left/>
        <right/>
        <bottom/>
      </border>
    </dxf>
    <dxf>
      <font>
        <color theme="0" tint="-0.14996795556505021"/>
      </font>
    </dxf>
    <dxf>
      <font>
        <color rgb="FFFF0000"/>
      </font>
    </dxf>
    <dxf>
      <font>
        <color theme="0" tint="-0.14996795556505021"/>
      </font>
    </dxf>
    <dxf>
      <font>
        <color rgb="FFFF0000"/>
      </font>
    </dxf>
    <dxf>
      <font>
        <color theme="0" tint="-0.1499679555650502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>
        <left/>
        <right/>
        <bottom/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ont>
        <color theme="0"/>
      </font>
      <border>
        <left/>
        <right/>
        <bottom/>
      </border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3499862666707357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ont>
        <color theme="0"/>
      </font>
      <border>
        <left/>
        <right/>
        <bottom/>
      </border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ont>
        <color theme="0"/>
      </font>
      <border>
        <left/>
        <right/>
        <bottom/>
      </border>
    </dxf>
    <dxf>
      <font>
        <color theme="0" tint="-0.14996795556505021"/>
      </font>
    </dxf>
    <dxf>
      <font>
        <color rgb="FFFF0000"/>
      </font>
    </dxf>
    <dxf>
      <font>
        <color theme="0" tint="-0.14996795556505021"/>
      </font>
    </dxf>
    <dxf>
      <font>
        <color rgb="FFFF0000"/>
      </font>
    </dxf>
    <dxf>
      <font>
        <color theme="0" tint="-0.1499679555650502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/>
      </font>
    </dxf>
    <dxf>
      <font>
        <color theme="0"/>
      </font>
    </dxf>
    <dxf>
      <font>
        <color rgb="FFC00000"/>
      </font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  <border>
        <left/>
        <right/>
        <bottom/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ont>
        <color theme="0"/>
      </font>
      <border>
        <left/>
        <right/>
        <bottom/>
      </border>
    </dxf>
    <dxf>
      <font>
        <color theme="0" tint="-0.14996795556505021"/>
      </font>
    </dxf>
    <dxf>
      <font>
        <color rgb="FFFF0000"/>
      </font>
    </dxf>
    <dxf>
      <font>
        <color theme="0" tint="-0.14996795556505021"/>
      </font>
    </dxf>
    <dxf>
      <font>
        <color rgb="FFFF0000"/>
      </font>
    </dxf>
    <dxf>
      <font>
        <color theme="0" tint="-0.1499679555650502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14996795556505021"/>
      </font>
    </dxf>
    <dxf>
      <font>
        <color theme="0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left/>
        <right/>
        <bottom/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ont>
        <color theme="0"/>
      </font>
      <border>
        <left/>
        <right/>
        <bottom/>
      </border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workbookViewId="0">
      <selection activeCell="A19" sqref="A19"/>
    </sheetView>
  </sheetViews>
  <sheetFormatPr defaultRowHeight="15" x14ac:dyDescent="0.25"/>
  <cols>
    <col min="1" max="1" width="47.42578125" style="82" bestFit="1" customWidth="1"/>
    <col min="2" max="2" width="10.85546875" style="82" customWidth="1"/>
    <col min="3" max="3" width="10.7109375" style="82" customWidth="1"/>
    <col min="4" max="4" width="7.42578125" style="82" customWidth="1"/>
    <col min="5" max="5" width="5.140625" style="82" customWidth="1"/>
    <col min="6" max="6" width="27.5703125" style="82" customWidth="1"/>
    <col min="7" max="7" width="5.28515625" style="82" customWidth="1"/>
    <col min="8" max="8" width="5.85546875" style="82" customWidth="1"/>
    <col min="9" max="18" width="4.7109375" style="82" customWidth="1"/>
    <col min="19" max="19" width="5.85546875" style="82" bestFit="1" customWidth="1"/>
    <col min="20" max="16384" width="9.140625" style="82"/>
  </cols>
  <sheetData>
    <row r="1" spans="1:19" x14ac:dyDescent="0.25">
      <c r="A1" s="82" t="s">
        <v>286</v>
      </c>
      <c r="B1" s="83" t="s">
        <v>287</v>
      </c>
      <c r="C1" s="83" t="s">
        <v>288</v>
      </c>
      <c r="D1" s="83" t="s">
        <v>289</v>
      </c>
      <c r="I1" s="334" t="s">
        <v>290</v>
      </c>
      <c r="J1" s="334"/>
      <c r="K1" s="334"/>
      <c r="L1" s="334"/>
      <c r="M1" s="334"/>
      <c r="N1" s="334"/>
      <c r="O1" s="334"/>
      <c r="P1" s="334"/>
      <c r="Q1" s="334"/>
      <c r="R1" s="334"/>
    </row>
    <row r="2" spans="1:19" x14ac:dyDescent="0.25">
      <c r="A2" s="82" t="s">
        <v>303</v>
      </c>
      <c r="B2" s="100"/>
      <c r="C2" s="101">
        <v>0.3</v>
      </c>
      <c r="D2" s="85" t="e">
        <f ca="1">S7/S9</f>
        <v>#DIV/0!</v>
      </c>
      <c r="F2" s="84" t="s">
        <v>286</v>
      </c>
      <c r="G2" s="82" t="s">
        <v>291</v>
      </c>
      <c r="H2" s="82" t="s">
        <v>292</v>
      </c>
      <c r="I2" s="82">
        <v>1</v>
      </c>
      <c r="J2" s="82">
        <v>2</v>
      </c>
      <c r="K2" s="82">
        <v>3</v>
      </c>
      <c r="L2" s="82">
        <v>4</v>
      </c>
      <c r="M2" s="82">
        <v>5</v>
      </c>
      <c r="N2" s="82">
        <v>6</v>
      </c>
      <c r="O2" s="82">
        <v>7</v>
      </c>
      <c r="P2" s="82">
        <v>8</v>
      </c>
      <c r="Q2" s="82">
        <v>9</v>
      </c>
      <c r="R2" s="82">
        <v>10</v>
      </c>
      <c r="S2" s="82" t="s">
        <v>302</v>
      </c>
    </row>
    <row r="3" spans="1:19" x14ac:dyDescent="0.25">
      <c r="A3" s="82" t="s">
        <v>324</v>
      </c>
      <c r="B3" s="101">
        <v>0.3</v>
      </c>
      <c r="C3" s="101">
        <v>1</v>
      </c>
      <c r="D3" s="85" t="e">
        <f>ПланОО!E185</f>
        <v>#DIV/0!</v>
      </c>
      <c r="F3" s="82" t="s">
        <v>293</v>
      </c>
      <c r="G3" s="102"/>
      <c r="H3" s="102">
        <v>30</v>
      </c>
      <c r="I3" s="82">
        <f ca="1">OFFSET(ПланОО!$S184,0,(I$2-1)*4,1,1)</f>
        <v>3</v>
      </c>
      <c r="J3" s="82">
        <f ca="1">OFFSET(ПланОО!$S184,0,(J$2-1)*4,1,1)</f>
        <v>0</v>
      </c>
      <c r="K3" s="82">
        <f ca="1">OFFSET(ПланОО!$S184,0,(K$2-1)*4,1,1)</f>
        <v>0</v>
      </c>
      <c r="L3" s="82">
        <f ca="1">OFFSET(ПланОО!$S184,0,(L$2-1)*4,1,1)</f>
        <v>0</v>
      </c>
      <c r="M3" s="82">
        <f ca="1">OFFSET(ПланОО!$S184,0,(M$2-1)*4,1,1)</f>
        <v>0</v>
      </c>
      <c r="N3" s="82">
        <f ca="1">OFFSET(ПланОО!$S184,0,(N$2-1)*4,1,1)</f>
        <v>0</v>
      </c>
      <c r="O3" s="82">
        <f ca="1">OFFSET(ПланОО!$S184,0,(O$2-1)*4,1,1)</f>
        <v>0</v>
      </c>
      <c r="P3" s="82">
        <f ca="1">OFFSET(ПланОО!$S184,0,(P$2-1)*4,1,1)</f>
        <v>0</v>
      </c>
      <c r="Q3" s="82">
        <f ca="1">OFFSET(ПланОО!$S184,0,(Q$2-1)*4,1,1)</f>
        <v>0</v>
      </c>
      <c r="R3" s="82">
        <f ca="1">OFFSET(ПланОО!$S184,0,(R$2-1)*4,1,1)</f>
        <v>0</v>
      </c>
    </row>
    <row r="4" spans="1:19" x14ac:dyDescent="0.25">
      <c r="A4" s="82" t="s">
        <v>304</v>
      </c>
      <c r="B4" s="101"/>
      <c r="C4" s="101">
        <v>0.4</v>
      </c>
      <c r="D4" s="85">
        <f>ПланОО!J183/ПланОО!I183</f>
        <v>0.66666666666666663</v>
      </c>
      <c r="F4" s="82" t="s">
        <v>296</v>
      </c>
      <c r="G4" s="102"/>
      <c r="H4" s="102">
        <v>5</v>
      </c>
      <c r="I4" s="82">
        <f ca="1">Base!DE3+Base!DD3</f>
        <v>0</v>
      </c>
      <c r="J4" s="82">
        <f ca="1">Base!DF3</f>
        <v>0</v>
      </c>
      <c r="K4" s="82">
        <f ca="1">Base!DG3</f>
        <v>0</v>
      </c>
      <c r="L4" s="82">
        <f ca="1">Base!DH3</f>
        <v>0</v>
      </c>
      <c r="M4" s="82">
        <f ca="1">Base!DI3</f>
        <v>0</v>
      </c>
      <c r="N4" s="82">
        <f ca="1">Base!DJ3</f>
        <v>0</v>
      </c>
      <c r="O4" s="82">
        <f ca="1">Base!DK3</f>
        <v>0</v>
      </c>
      <c r="P4" s="82">
        <f ca="1">Base!DL3</f>
        <v>0</v>
      </c>
      <c r="Q4" s="82">
        <f ca="1">Base!DM3</f>
        <v>0</v>
      </c>
      <c r="R4" s="82">
        <f ca="1">Base!DN3</f>
        <v>0</v>
      </c>
    </row>
    <row r="5" spans="1:19" x14ac:dyDescent="0.25">
      <c r="A5" s="82" t="s">
        <v>305</v>
      </c>
      <c r="B5" s="100"/>
      <c r="C5" s="101">
        <v>0.4</v>
      </c>
      <c r="D5" s="85" t="e">
        <f>ПланЗО!O178/ПланЗО!N178</f>
        <v>#DIV/0!</v>
      </c>
      <c r="F5" s="82" t="s">
        <v>300</v>
      </c>
      <c r="G5" s="102"/>
      <c r="H5" s="102">
        <v>2</v>
      </c>
      <c r="I5" s="82">
        <f ca="1">Base!DE2+Base!DD2</f>
        <v>0</v>
      </c>
      <c r="J5" s="82">
        <f ca="1">Base!DF2</f>
        <v>1</v>
      </c>
      <c r="K5" s="82">
        <f ca="1">Base!DG2</f>
        <v>0</v>
      </c>
      <c r="L5" s="82">
        <f ca="1">Base!DH2</f>
        <v>0</v>
      </c>
      <c r="M5" s="82">
        <f ca="1">Base!DI2</f>
        <v>0</v>
      </c>
      <c r="N5" s="82">
        <f ca="1">Base!DJ2</f>
        <v>0</v>
      </c>
      <c r="O5" s="82">
        <f ca="1">Base!DK2</f>
        <v>0</v>
      </c>
      <c r="P5" s="82">
        <f ca="1">Base!DL2</f>
        <v>0</v>
      </c>
      <c r="Q5" s="82">
        <f ca="1">Base!DM2</f>
        <v>0</v>
      </c>
      <c r="R5" s="82">
        <f ca="1">Base!DN2</f>
        <v>0</v>
      </c>
    </row>
    <row r="6" spans="1:19" x14ac:dyDescent="0.25">
      <c r="A6" s="82" t="s">
        <v>314</v>
      </c>
      <c r="B6" s="102">
        <v>240</v>
      </c>
      <c r="C6" s="102">
        <v>240</v>
      </c>
      <c r="D6" s="82">
        <f>ПланОО!G183</f>
        <v>15</v>
      </c>
      <c r="F6" s="82" t="s">
        <v>301</v>
      </c>
      <c r="G6" s="102"/>
      <c r="H6" s="102">
        <v>5</v>
      </c>
      <c r="I6" s="82">
        <f ca="1">SUM(I4:I5)</f>
        <v>0</v>
      </c>
      <c r="J6" s="82">
        <f t="shared" ref="J6:R6" ca="1" si="0">SUM(J4:J5)</f>
        <v>1</v>
      </c>
      <c r="K6" s="82">
        <f t="shared" ca="1" si="0"/>
        <v>0</v>
      </c>
      <c r="L6" s="82">
        <f t="shared" ca="1" si="0"/>
        <v>0</v>
      </c>
      <c r="M6" s="82">
        <f t="shared" ca="1" si="0"/>
        <v>0</v>
      </c>
      <c r="N6" s="82">
        <f t="shared" ca="1" si="0"/>
        <v>0</v>
      </c>
      <c r="O6" s="82">
        <f t="shared" ca="1" si="0"/>
        <v>0</v>
      </c>
      <c r="P6" s="82">
        <f t="shared" ca="1" si="0"/>
        <v>0</v>
      </c>
      <c r="Q6" s="82">
        <f t="shared" ca="1" si="0"/>
        <v>0</v>
      </c>
      <c r="R6" s="82">
        <f t="shared" ca="1" si="0"/>
        <v>0</v>
      </c>
    </row>
    <row r="7" spans="1:19" x14ac:dyDescent="0.25">
      <c r="A7" s="82" t="s">
        <v>306</v>
      </c>
      <c r="B7" s="102"/>
      <c r="C7" s="102"/>
      <c r="D7" s="82">
        <f>ПланОО!G23</f>
        <v>3</v>
      </c>
      <c r="F7" s="82" t="s">
        <v>297</v>
      </c>
      <c r="G7" s="102"/>
      <c r="H7" s="102">
        <v>2</v>
      </c>
      <c r="I7" s="82">
        <f ca="1">Base!CC2+Base!CB2</f>
        <v>0</v>
      </c>
      <c r="J7" s="82">
        <f ca="1">Base!CD2</f>
        <v>0</v>
      </c>
      <c r="K7" s="82">
        <f ca="1">Base!CE2</f>
        <v>0</v>
      </c>
      <c r="L7" s="82">
        <f ca="1">Base!CF2</f>
        <v>0</v>
      </c>
      <c r="M7" s="82">
        <f ca="1">Base!CG2</f>
        <v>0</v>
      </c>
      <c r="N7" s="82">
        <f ca="1">Base!CH2</f>
        <v>0</v>
      </c>
      <c r="O7" s="82">
        <f ca="1">Base!CI2</f>
        <v>0</v>
      </c>
      <c r="P7" s="82">
        <f ca="1">Base!CJ2</f>
        <v>0</v>
      </c>
      <c r="Q7" s="82">
        <f ca="1">Base!CK2</f>
        <v>0</v>
      </c>
      <c r="R7" s="82">
        <f ca="1">Base!CL2</f>
        <v>0</v>
      </c>
      <c r="S7" s="82">
        <f ca="1">SUM(I7:R7)</f>
        <v>0</v>
      </c>
    </row>
    <row r="8" spans="1:19" x14ac:dyDescent="0.25">
      <c r="A8" s="82" t="s">
        <v>307</v>
      </c>
      <c r="B8" s="102"/>
      <c r="C8" s="102"/>
      <c r="D8" s="82">
        <f>ПланОО!G45</f>
        <v>0</v>
      </c>
      <c r="F8" s="82" t="s">
        <v>298</v>
      </c>
      <c r="G8" s="102"/>
      <c r="H8" s="102">
        <v>5</v>
      </c>
      <c r="I8" s="82">
        <f ca="1">Base!CC3+Base!CB3</f>
        <v>0</v>
      </c>
      <c r="J8" s="82">
        <f ca="1">Base!CD3</f>
        <v>0</v>
      </c>
      <c r="K8" s="82">
        <f ca="1">Base!CE3</f>
        <v>0</v>
      </c>
      <c r="L8" s="82">
        <f ca="1">Base!CF3</f>
        <v>0</v>
      </c>
      <c r="M8" s="82">
        <f ca="1">Base!CG3</f>
        <v>0</v>
      </c>
      <c r="N8" s="82">
        <f ca="1">Base!CH3</f>
        <v>0</v>
      </c>
      <c r="O8" s="82">
        <f ca="1">Base!CI3</f>
        <v>0</v>
      </c>
      <c r="P8" s="82">
        <f ca="1">Base!CJ3</f>
        <v>0</v>
      </c>
      <c r="Q8" s="82">
        <f ca="1">Base!CK3</f>
        <v>0</v>
      </c>
      <c r="R8" s="82">
        <f ca="1">Base!CL3</f>
        <v>0</v>
      </c>
    </row>
    <row r="9" spans="1:19" x14ac:dyDescent="0.25">
      <c r="A9" s="82" t="s">
        <v>308</v>
      </c>
      <c r="B9" s="102"/>
      <c r="C9" s="102"/>
      <c r="D9" s="82">
        <f>ПланОО!G46</f>
        <v>3</v>
      </c>
      <c r="F9" s="82" t="s">
        <v>299</v>
      </c>
      <c r="G9" s="102"/>
      <c r="H9" s="102">
        <v>5</v>
      </c>
      <c r="I9" s="82">
        <f ca="1">SUM(I7:I8)</f>
        <v>0</v>
      </c>
      <c r="J9" s="82">
        <f t="shared" ref="J9:R9" ca="1" si="1">SUM(J7:J8)</f>
        <v>0</v>
      </c>
      <c r="K9" s="82">
        <f t="shared" ca="1" si="1"/>
        <v>0</v>
      </c>
      <c r="L9" s="82">
        <f t="shared" ca="1" si="1"/>
        <v>0</v>
      </c>
      <c r="M9" s="82">
        <f t="shared" ca="1" si="1"/>
        <v>0</v>
      </c>
      <c r="N9" s="82">
        <f t="shared" ca="1" si="1"/>
        <v>0</v>
      </c>
      <c r="O9" s="82">
        <f t="shared" ca="1" si="1"/>
        <v>0</v>
      </c>
      <c r="P9" s="82">
        <f t="shared" ca="1" si="1"/>
        <v>0</v>
      </c>
      <c r="Q9" s="82">
        <f t="shared" ca="1" si="1"/>
        <v>0</v>
      </c>
      <c r="R9" s="82">
        <f t="shared" ca="1" si="1"/>
        <v>0</v>
      </c>
      <c r="S9" s="82">
        <f ca="1">SUM(I9:R9)</f>
        <v>0</v>
      </c>
    </row>
    <row r="10" spans="1:19" x14ac:dyDescent="0.25">
      <c r="A10" s="82" t="s">
        <v>309</v>
      </c>
      <c r="B10" s="102"/>
      <c r="C10" s="102"/>
      <c r="D10" s="82">
        <f>ПланОО!G99</f>
        <v>0</v>
      </c>
      <c r="F10" s="82" t="s">
        <v>295</v>
      </c>
      <c r="G10" s="102"/>
      <c r="H10" s="102">
        <v>35</v>
      </c>
      <c r="I10" s="82">
        <f ca="1">OFFSET(ПланОО!$R183,0,(I$2-2)*4,1,1)+OFFSET(ПланОО!$R183,0,(I$2-1)*4,1,1)</f>
        <v>3</v>
      </c>
      <c r="J10" s="82">
        <f ca="1">OFFSET(ПланОО!$R183,0,(J$2-1)*4,1,1)</f>
        <v>3</v>
      </c>
      <c r="K10" s="82">
        <f ca="1">OFFSET(ПланОО!$R183,0,(K$2-1)*4,1,1)</f>
        <v>0</v>
      </c>
      <c r="L10" s="82">
        <f ca="1">OFFSET(ПланОО!$R183,0,(L$2-1)*4,1,1)</f>
        <v>0</v>
      </c>
      <c r="M10" s="82">
        <f ca="1">OFFSET(ПланОО!$R183,0,(M$2-1)*4,1,1)</f>
        <v>0</v>
      </c>
      <c r="N10" s="82">
        <f ca="1">OFFSET(ПланОО!$R183,0,(N$2-1)*4,1,1)</f>
        <v>0</v>
      </c>
      <c r="O10" s="82">
        <f ca="1">OFFSET(ПланОО!$R183,0,(O$2-1)*4,1,1)</f>
        <v>0</v>
      </c>
      <c r="P10" s="82">
        <f ca="1">OFFSET(ПланОО!$R183,0,(P$2-1)*4,1,1)</f>
        <v>9</v>
      </c>
      <c r="Q10" s="82">
        <f ca="1">OFFSET(ПланОО!$R183,0,(Q$2-1)*4,1,1)</f>
        <v>0</v>
      </c>
      <c r="R10" s="82">
        <f ca="1">OFFSET(ПланОО!$R183,0,(R$2-1)*4,1,1)</f>
        <v>0</v>
      </c>
    </row>
    <row r="11" spans="1:19" x14ac:dyDescent="0.25">
      <c r="A11" s="82" t="s">
        <v>310</v>
      </c>
      <c r="B11" s="102"/>
      <c r="C11" s="102"/>
      <c r="D11" s="82">
        <f>ПланОО!G154</f>
        <v>0</v>
      </c>
      <c r="F11" s="82" t="s">
        <v>349</v>
      </c>
      <c r="G11" s="102"/>
      <c r="H11" s="102">
        <v>36</v>
      </c>
      <c r="I11" s="82">
        <f ca="1">OFFSET(ПланСокрОО!$T220,0,(I$2-1)*4,1,1)</f>
        <v>0</v>
      </c>
      <c r="J11" s="82">
        <f ca="1">OFFSET(ПланСокрОО!$T220,0,(J$2-1)*4,1,1)</f>
        <v>0</v>
      </c>
      <c r="K11" s="82">
        <f ca="1">OFFSET(ПланСокрОО!$T220,0,(K$2-1)*4,1,1)</f>
        <v>0</v>
      </c>
      <c r="L11" s="82">
        <f ca="1">OFFSET(ПланСокрОО!$T220,0,(L$2-1)*4,1,1)</f>
        <v>0</v>
      </c>
      <c r="M11" s="82">
        <f ca="1">OFFSET(ПланСокрОО!$T220,0,(M$2-1)*4,1,1)</f>
        <v>0</v>
      </c>
      <c r="N11" s="82">
        <f ca="1">OFFSET(ПланСокрОО!$T220,0,(N$2-1)*4,1,1)</f>
        <v>0</v>
      </c>
      <c r="O11" s="82">
        <f ca="1">OFFSET(ПланСокрОО!$T220,0,(O$2-1)*4,1,1)</f>
        <v>0</v>
      </c>
      <c r="P11" s="82">
        <f ca="1">OFFSET(ПланСокрОО!$T220,0,(P$2-1)*4,1,1)</f>
        <v>0</v>
      </c>
      <c r="Q11" s="82">
        <f ca="1">OFFSET(ПланСокрОО!$T220,0,(Q$2-1)*4,1,1)</f>
        <v>0</v>
      </c>
      <c r="R11" s="82">
        <f ca="1">OFFSET(ПланСокрОО!$T220,0,(R$2-1)*4,1,1)</f>
        <v>0</v>
      </c>
    </row>
    <row r="12" spans="1:19" x14ac:dyDescent="0.25">
      <c r="A12" s="82" t="s">
        <v>311</v>
      </c>
      <c r="B12" s="102"/>
      <c r="C12" s="102"/>
      <c r="D12" s="82">
        <f>ПланОО!G155</f>
        <v>0</v>
      </c>
      <c r="F12" s="82" t="s">
        <v>348</v>
      </c>
      <c r="G12" s="102"/>
      <c r="H12" s="102">
        <v>40</v>
      </c>
      <c r="I12" s="82">
        <f ca="1">OFFSET(ПланСокрОО!$S223,0,(I$2-2)*4,1,1)+OFFSET(ПланСокрОО!$S223,0,(I$2-1)*4,1,1)</f>
        <v>0</v>
      </c>
      <c r="J12" s="82">
        <f ca="1">OFFSET(ПланСокрОО!$S223,0,(J$2-1)*4,1,1)</f>
        <v>0</v>
      </c>
      <c r="K12" s="82">
        <f ca="1">OFFSET(ПланСокрОО!$S223,0,(K$2-1)*4,1,1)</f>
        <v>0</v>
      </c>
      <c r="L12" s="82">
        <f ca="1">OFFSET(ПланСокрОО!$S223,0,(L$2-1)*4,1,1)</f>
        <v>0</v>
      </c>
      <c r="M12" s="82">
        <f ca="1">OFFSET(ПланСокрОО!$S223,0,(M$2-1)*4,1,1)</f>
        <v>0</v>
      </c>
      <c r="N12" s="82">
        <f ca="1">OFFSET(ПланСокрОО!$S223,0,(N$2-1)*4,1,1)</f>
        <v>0</v>
      </c>
      <c r="O12" s="82">
        <f ca="1">OFFSET(ПланСокрОО!$S223,0,(O$2-1)*4,1,1)</f>
        <v>0</v>
      </c>
      <c r="P12" s="82">
        <f ca="1">OFFSET(ПланСокрОО!$S223,0,(P$2-1)*4,1,1)</f>
        <v>0</v>
      </c>
      <c r="Q12" s="82">
        <f ca="1">OFFSET(ПланСокрОО!$S223,0,(Q$2-1)*4,1,1)</f>
        <v>0</v>
      </c>
      <c r="R12" s="82">
        <f ca="1">OFFSET(ПланСокрОО!$S223,0,(R$2-1)*4,1,1)</f>
        <v>0</v>
      </c>
    </row>
    <row r="13" spans="1:19" x14ac:dyDescent="0.25">
      <c r="A13" s="82" t="s">
        <v>312</v>
      </c>
      <c r="B13" s="278">
        <v>21</v>
      </c>
      <c r="C13" s="278">
        <v>30</v>
      </c>
      <c r="D13" s="82">
        <f>ПланОО!G171</f>
        <v>3</v>
      </c>
      <c r="F13" s="102" t="s">
        <v>527</v>
      </c>
      <c r="G13" s="102"/>
      <c r="H13" s="102">
        <v>30</v>
      </c>
      <c r="I13" s="82" t="e">
        <f>ПланОО!O184/ПланОО!Q3</f>
        <v>#DIV/0!</v>
      </c>
      <c r="J13" s="102"/>
      <c r="K13" s="102"/>
      <c r="L13" s="102"/>
      <c r="M13" s="102"/>
      <c r="N13" s="102"/>
      <c r="O13" s="102"/>
      <c r="P13" s="102"/>
      <c r="Q13" s="102"/>
      <c r="R13" s="102"/>
      <c r="S13" s="102"/>
    </row>
    <row r="14" spans="1:19" x14ac:dyDescent="0.25">
      <c r="A14" s="82" t="s">
        <v>313</v>
      </c>
      <c r="B14" s="278">
        <v>6</v>
      </c>
      <c r="C14" s="278">
        <v>9</v>
      </c>
      <c r="D14" s="82">
        <f>ПланОО!G177</f>
        <v>9</v>
      </c>
      <c r="F14" s="102" t="s">
        <v>528</v>
      </c>
      <c r="G14" s="102"/>
      <c r="H14" s="102">
        <v>30</v>
      </c>
      <c r="I14" s="82" t="e">
        <f>ПланСокрОО!P224/ПланСокрОО!R3</f>
        <v>#DIV/0!</v>
      </c>
      <c r="J14" s="102"/>
      <c r="K14" s="102"/>
      <c r="L14" s="102"/>
      <c r="M14" s="102"/>
      <c r="N14" s="102"/>
      <c r="O14" s="102"/>
      <c r="P14" s="102"/>
      <c r="Q14" s="102"/>
      <c r="R14" s="102"/>
      <c r="S14" s="102"/>
    </row>
    <row r="15" spans="1:19" x14ac:dyDescent="0.25">
      <c r="A15" s="233" t="s">
        <v>517</v>
      </c>
      <c r="B15" s="278">
        <v>51</v>
      </c>
      <c r="C15" s="278">
        <v>75</v>
      </c>
      <c r="D15" s="233">
        <f>ПланОО!G156</f>
        <v>3</v>
      </c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</row>
    <row r="16" spans="1:19" x14ac:dyDescent="0.25">
      <c r="A16" s="233" t="s">
        <v>518</v>
      </c>
      <c r="B16" s="278">
        <v>135</v>
      </c>
      <c r="C16" s="278">
        <v>153</v>
      </c>
      <c r="D16" s="233">
        <f>ПланОО!G159</f>
        <v>0</v>
      </c>
      <c r="I16" s="334" t="s">
        <v>294</v>
      </c>
      <c r="J16" s="334"/>
      <c r="K16" s="334"/>
      <c r="L16" s="334"/>
      <c r="M16" s="334"/>
    </row>
    <row r="17" spans="1:13" x14ac:dyDescent="0.25">
      <c r="A17" s="233" t="s">
        <v>519</v>
      </c>
      <c r="B17" s="102">
        <v>204</v>
      </c>
      <c r="C17" s="102">
        <v>210</v>
      </c>
      <c r="D17" s="233">
        <f>ПланОО!G160</f>
        <v>3</v>
      </c>
      <c r="F17" s="84" t="s">
        <v>286</v>
      </c>
      <c r="G17" s="82" t="s">
        <v>291</v>
      </c>
      <c r="H17" s="82" t="s">
        <v>292</v>
      </c>
      <c r="I17" s="82">
        <v>1</v>
      </c>
      <c r="J17" s="82">
        <v>2</v>
      </c>
      <c r="K17" s="82">
        <v>3</v>
      </c>
      <c r="L17" s="82">
        <v>4</v>
      </c>
      <c r="M17" s="82">
        <v>5</v>
      </c>
    </row>
    <row r="18" spans="1:13" x14ac:dyDescent="0.25">
      <c r="A18" s="102"/>
      <c r="B18" s="102"/>
      <c r="C18" s="102"/>
      <c r="D18" s="102"/>
      <c r="F18" s="82" t="s">
        <v>339</v>
      </c>
      <c r="G18" s="102">
        <v>60</v>
      </c>
      <c r="H18" s="102">
        <v>60</v>
      </c>
      <c r="I18" s="82">
        <f ca="1">SUM(OFFSET($I10,0,(I17-1)*2,1,2))</f>
        <v>6</v>
      </c>
      <c r="J18" s="82">
        <f ca="1">SUM(OFFSET($I10,0,(J17-1)*2,1,2))</f>
        <v>0</v>
      </c>
      <c r="K18" s="82">
        <f ca="1">SUM(OFFSET($I10,0,(K17-1)*2,1,2))</f>
        <v>0</v>
      </c>
      <c r="L18" s="82">
        <f ca="1">SUM(OFFSET($I10,0,(L17-1)*2,1,2))</f>
        <v>9</v>
      </c>
      <c r="M18" s="82">
        <f ca="1">SUM(OFFSET($I10,0,(M17-1)*2,1,2))</f>
        <v>0</v>
      </c>
    </row>
    <row r="19" spans="1:13" x14ac:dyDescent="0.25">
      <c r="A19" s="102"/>
      <c r="B19" s="102"/>
      <c r="C19" s="102"/>
      <c r="D19" s="102"/>
      <c r="F19" s="82" t="s">
        <v>338</v>
      </c>
      <c r="G19" s="102">
        <v>60</v>
      </c>
      <c r="H19" s="102">
        <v>60</v>
      </c>
      <c r="I19" s="82">
        <f ca="1">OFFSET(ПланЗО!$S178,0,(I$17-1)*4,1,1)</f>
        <v>0</v>
      </c>
      <c r="J19" s="82">
        <f ca="1">OFFSET(ПланЗО!$S178,0,(J$17-1)*4,1,1)</f>
        <v>0</v>
      </c>
      <c r="K19" s="82">
        <f ca="1">OFFSET(ПланЗО!$S178,0,(K$17-1)*4,1,1)</f>
        <v>0</v>
      </c>
      <c r="L19" s="82">
        <f ca="1">OFFSET(ПланЗО!$S178,0,(L$17-1)*4,1,1)</f>
        <v>0</v>
      </c>
      <c r="M19" s="82">
        <f ca="1">OFFSET(ПланЗО!$S178,0,(M$17-1)*4,1,1)</f>
        <v>0</v>
      </c>
    </row>
    <row r="20" spans="1:13" x14ac:dyDescent="0.25">
      <c r="A20" s="102"/>
      <c r="B20" s="102"/>
      <c r="C20" s="102"/>
      <c r="D20" s="102"/>
      <c r="F20" s="82" t="s">
        <v>348</v>
      </c>
      <c r="G20" s="102"/>
      <c r="H20" s="102">
        <v>75</v>
      </c>
      <c r="I20" s="82">
        <f ca="1">SUM(OFFSET($I12,0,(I17-1)*2,1,2))</f>
        <v>0</v>
      </c>
      <c r="J20" s="82">
        <f ca="1">SUM(OFFSET($I12,0,(J17-1)*2,1,2))</f>
        <v>0</v>
      </c>
      <c r="K20" s="82">
        <f ca="1">SUM(OFFSET($I12,0,(K17-1)*2,1,2))</f>
        <v>0</v>
      </c>
      <c r="L20" s="82">
        <f ca="1">SUM(OFFSET($I12,0,(L17-1)*2,1,2))</f>
        <v>0</v>
      </c>
      <c r="M20" s="82">
        <f ca="1">SUM(OFFSET($I12,0,(M17-1)*2,1,2))</f>
        <v>0</v>
      </c>
    </row>
    <row r="21" spans="1:13" x14ac:dyDescent="0.25">
      <c r="A21" s="102"/>
      <c r="B21" s="102"/>
      <c r="C21" s="102"/>
      <c r="D21" s="102"/>
      <c r="F21" s="102"/>
      <c r="G21" s="102"/>
      <c r="H21" s="102"/>
      <c r="I21" s="102"/>
      <c r="J21" s="102"/>
      <c r="K21" s="102"/>
      <c r="L21" s="102"/>
      <c r="M21" s="102"/>
    </row>
    <row r="22" spans="1:13" x14ac:dyDescent="0.25">
      <c r="A22" s="102"/>
      <c r="B22" s="102"/>
      <c r="C22" s="102"/>
      <c r="D22" s="102"/>
      <c r="F22" s="102"/>
      <c r="G22" s="102"/>
      <c r="H22" s="102"/>
      <c r="I22" s="102"/>
      <c r="J22" s="102"/>
      <c r="K22" s="102"/>
      <c r="L22" s="102"/>
      <c r="M22" s="102"/>
    </row>
    <row r="23" spans="1:13" x14ac:dyDescent="0.25">
      <c r="A23" s="102"/>
      <c r="B23" s="102"/>
      <c r="C23" s="102"/>
      <c r="D23" s="102"/>
      <c r="F23" s="102"/>
      <c r="G23" s="102"/>
      <c r="H23" s="102"/>
      <c r="I23" s="102"/>
      <c r="J23" s="102"/>
      <c r="K23" s="102"/>
      <c r="L23" s="102"/>
      <c r="M23" s="102"/>
    </row>
    <row r="24" spans="1:13" x14ac:dyDescent="0.25">
      <c r="A24" s="102"/>
      <c r="B24" s="102"/>
      <c r="C24" s="102"/>
      <c r="D24" s="102"/>
      <c r="F24" s="102"/>
      <c r="G24" s="102"/>
      <c r="H24" s="102"/>
      <c r="I24" s="102"/>
      <c r="J24" s="102"/>
      <c r="K24" s="102"/>
      <c r="L24" s="102"/>
      <c r="M24" s="102"/>
    </row>
    <row r="25" spans="1:13" x14ac:dyDescent="0.25">
      <c r="A25" s="102"/>
      <c r="B25" s="102"/>
      <c r="C25" s="102"/>
      <c r="D25" s="102"/>
      <c r="F25" s="102"/>
      <c r="G25" s="102"/>
      <c r="H25" s="102"/>
      <c r="I25" s="102"/>
      <c r="J25" s="102"/>
      <c r="K25" s="102"/>
      <c r="L25" s="102"/>
      <c r="M25" s="102"/>
    </row>
    <row r="26" spans="1:13" x14ac:dyDescent="0.25">
      <c r="A26" s="102"/>
      <c r="B26" s="102"/>
      <c r="C26" s="102"/>
      <c r="D26" s="102"/>
      <c r="F26" s="102"/>
      <c r="G26" s="102"/>
      <c r="H26" s="102"/>
      <c r="I26" s="102"/>
      <c r="J26" s="102"/>
      <c r="K26" s="102"/>
      <c r="L26" s="102"/>
      <c r="M26" s="102"/>
    </row>
    <row r="27" spans="1:13" x14ac:dyDescent="0.25">
      <c r="A27" s="102"/>
      <c r="B27" s="102"/>
      <c r="C27" s="102"/>
      <c r="D27" s="102"/>
      <c r="F27" s="102"/>
      <c r="G27" s="102"/>
      <c r="H27" s="102"/>
      <c r="I27" s="102"/>
      <c r="J27" s="102"/>
      <c r="K27" s="102"/>
      <c r="L27" s="102"/>
      <c r="M27" s="102"/>
    </row>
    <row r="28" spans="1:13" x14ac:dyDescent="0.25">
      <c r="A28" s="102"/>
      <c r="B28" s="102"/>
      <c r="C28" s="102"/>
      <c r="D28" s="102"/>
      <c r="F28" s="102"/>
      <c r="G28" s="102"/>
      <c r="H28" s="102"/>
      <c r="I28" s="102"/>
      <c r="J28" s="102"/>
      <c r="K28" s="102"/>
      <c r="L28" s="102"/>
      <c r="M28" s="102"/>
    </row>
    <row r="29" spans="1:13" x14ac:dyDescent="0.25">
      <c r="A29" s="102"/>
      <c r="B29" s="102"/>
      <c r="C29" s="102"/>
      <c r="D29" s="102"/>
      <c r="F29" s="102"/>
      <c r="G29" s="102"/>
      <c r="H29" s="102"/>
      <c r="I29" s="102"/>
      <c r="J29" s="102"/>
      <c r="K29" s="102"/>
      <c r="L29" s="102"/>
      <c r="M29" s="102"/>
    </row>
    <row r="30" spans="1:13" x14ac:dyDescent="0.25">
      <c r="A30" s="102"/>
      <c r="B30" s="102"/>
      <c r="C30" s="102"/>
      <c r="D30" s="102"/>
      <c r="F30" s="102"/>
      <c r="G30" s="102"/>
      <c r="H30" s="102"/>
      <c r="I30" s="102"/>
      <c r="J30" s="102"/>
      <c r="K30" s="102"/>
      <c r="L30" s="102"/>
      <c r="M30" s="102"/>
    </row>
    <row r="31" spans="1:13" x14ac:dyDescent="0.25">
      <c r="A31" s="102"/>
      <c r="B31" s="102"/>
      <c r="C31" s="102"/>
      <c r="D31" s="102"/>
      <c r="F31" s="102"/>
      <c r="G31" s="102"/>
      <c r="H31" s="102"/>
      <c r="I31" s="102"/>
      <c r="J31" s="102"/>
      <c r="K31" s="102"/>
      <c r="L31" s="102"/>
      <c r="M31" s="102"/>
    </row>
    <row r="32" spans="1:13" x14ac:dyDescent="0.25">
      <c r="A32" s="102"/>
      <c r="B32" s="102"/>
      <c r="C32" s="102"/>
      <c r="D32" s="102"/>
    </row>
  </sheetData>
  <sheetProtection algorithmName="SHA-512" hashValue="CoL9aGWm6qAULGbWPFChcuFQSWrSKm3RSjvw98eMLglaVPAV6RhuyxwXScND7gOCFrA+4C2HaKjvEXAwR2A68g==" saltValue="FJdDGOEgMFk6YnjgkcJPMg==" spinCount="100000" sheet="1" objects="1" scenarios="1" selectLockedCells="1"/>
  <mergeCells count="2">
    <mergeCell ref="I1:R1"/>
    <mergeCell ref="I16:M16"/>
  </mergeCells>
  <conditionalFormatting sqref="I3:R3">
    <cfRule type="cellIs" dxfId="2612" priority="36" operator="notBetween">
      <formula>$G3</formula>
      <formula>$H3</formula>
    </cfRule>
  </conditionalFormatting>
  <conditionalFormatting sqref="I18:M18">
    <cfRule type="cellIs" dxfId="2611" priority="34" operator="notBetween">
      <formula>$G18</formula>
      <formula>$H18</formula>
    </cfRule>
  </conditionalFormatting>
  <conditionalFormatting sqref="D2">
    <cfRule type="cellIs" dxfId="2610" priority="33" operator="notBetween">
      <formula>$B2</formula>
      <formula>$C2</formula>
    </cfRule>
  </conditionalFormatting>
  <conditionalFormatting sqref="D3:D4">
    <cfRule type="cellIs" dxfId="2609" priority="30" operator="notBetween">
      <formula>$B3</formula>
      <formula>$C3</formula>
    </cfRule>
  </conditionalFormatting>
  <conditionalFormatting sqref="D6">
    <cfRule type="cellIs" dxfId="2608" priority="29" operator="notBetween">
      <formula>$B6</formula>
      <formula>$C6</formula>
    </cfRule>
  </conditionalFormatting>
  <conditionalFormatting sqref="D5">
    <cfRule type="cellIs" dxfId="2607" priority="28" operator="notBetween">
      <formula>$B5</formula>
      <formula>$C5</formula>
    </cfRule>
  </conditionalFormatting>
  <conditionalFormatting sqref="D7">
    <cfRule type="cellIs" dxfId="2606" priority="26" operator="notBetween">
      <formula>$B7</formula>
      <formula>$C7</formula>
    </cfRule>
  </conditionalFormatting>
  <conditionalFormatting sqref="D8:D15">
    <cfRule type="cellIs" dxfId="2605" priority="25" operator="notBetween">
      <formula>$B8</formula>
      <formula>$C8</formula>
    </cfRule>
  </conditionalFormatting>
  <conditionalFormatting sqref="I19">
    <cfRule type="cellIs" dxfId="2604" priority="24" operator="notBetween">
      <formula>$G19</formula>
      <formula>$H19</formula>
    </cfRule>
  </conditionalFormatting>
  <conditionalFormatting sqref="J19:M19">
    <cfRule type="cellIs" dxfId="2603" priority="23" operator="notBetween">
      <formula>$G19</formula>
      <formula>$H19</formula>
    </cfRule>
  </conditionalFormatting>
  <conditionalFormatting sqref="J20:M20">
    <cfRule type="cellIs" dxfId="2602" priority="17" operator="notBetween">
      <formula>$G20</formula>
      <formula>$H20</formula>
    </cfRule>
  </conditionalFormatting>
  <conditionalFormatting sqref="I4:R4">
    <cfRule type="cellIs" dxfId="2601" priority="14" operator="notBetween">
      <formula>$G4</formula>
      <formula>$H4</formula>
    </cfRule>
  </conditionalFormatting>
  <conditionalFormatting sqref="I5:R5">
    <cfRule type="cellIs" dxfId="2600" priority="13" operator="notBetween">
      <formula>$G5</formula>
      <formula>$H5</formula>
    </cfRule>
  </conditionalFormatting>
  <conditionalFormatting sqref="I6:R6">
    <cfRule type="cellIs" dxfId="2599" priority="12" operator="notBetween">
      <formula>$G6</formula>
      <formula>$H6</formula>
    </cfRule>
  </conditionalFormatting>
  <conditionalFormatting sqref="I7:R7">
    <cfRule type="cellIs" dxfId="2598" priority="11" operator="notBetween">
      <formula>$G7</formula>
      <formula>$H7</formula>
    </cfRule>
  </conditionalFormatting>
  <conditionalFormatting sqref="I8:R8">
    <cfRule type="cellIs" dxfId="2597" priority="10" operator="notBetween">
      <formula>$G8</formula>
      <formula>$H8</formula>
    </cfRule>
  </conditionalFormatting>
  <conditionalFormatting sqref="I9:R9">
    <cfRule type="cellIs" dxfId="2596" priority="9" operator="notBetween">
      <formula>$G9</formula>
      <formula>$H9</formula>
    </cfRule>
  </conditionalFormatting>
  <conditionalFormatting sqref="I10:R10">
    <cfRule type="cellIs" dxfId="2595" priority="8" operator="notBetween">
      <formula>$G10</formula>
      <formula>$H10</formula>
    </cfRule>
  </conditionalFormatting>
  <conditionalFormatting sqref="I11:R11">
    <cfRule type="cellIs" dxfId="2594" priority="7" operator="notBetween">
      <formula>$G11</formula>
      <formula>$H11</formula>
    </cfRule>
  </conditionalFormatting>
  <conditionalFormatting sqref="I12:R12">
    <cfRule type="cellIs" dxfId="2593" priority="6" operator="notBetween">
      <formula>$G12</formula>
      <formula>$H12</formula>
    </cfRule>
  </conditionalFormatting>
  <conditionalFormatting sqref="I20:M20">
    <cfRule type="cellIs" dxfId="2592" priority="5" operator="notBetween">
      <formula>$G20</formula>
      <formula>$H20</formula>
    </cfRule>
  </conditionalFormatting>
  <conditionalFormatting sqref="D16">
    <cfRule type="cellIs" dxfId="2591" priority="4" operator="notBetween">
      <formula>$B16</formula>
      <formula>$C16</formula>
    </cfRule>
  </conditionalFormatting>
  <conditionalFormatting sqref="D17">
    <cfRule type="cellIs" dxfId="2590" priority="3" operator="notBetween">
      <formula>$B17</formula>
      <formula>$C17</formula>
    </cfRule>
  </conditionalFormatting>
  <conditionalFormatting sqref="I13">
    <cfRule type="cellIs" dxfId="2589" priority="2" operator="notBetween">
      <formula>$G13</formula>
      <formula>$H13</formula>
    </cfRule>
  </conditionalFormatting>
  <conditionalFormatting sqref="I14">
    <cfRule type="cellIs" dxfId="2588" priority="1" operator="notBetween">
      <formula>$G14</formula>
      <formula>$H14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headerFooter>
    <oddFooter>&amp;L&amp;F; &amp;D&amp;C&amp;A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95"/>
  <sheetViews>
    <sheetView zoomScale="80" zoomScaleNormal="80" workbookViewId="0">
      <pane xSplit="3" ySplit="4" topLeftCell="D5" activePane="bottomRight" state="frozen"/>
      <selection pane="topRight" activeCell="C1" sqref="C1"/>
      <selection pane="bottomLeft" activeCell="A5" sqref="A5"/>
      <selection pane="bottomRight" activeCell="T8" sqref="T8:V8"/>
    </sheetView>
  </sheetViews>
  <sheetFormatPr defaultRowHeight="15" x14ac:dyDescent="0.25"/>
  <cols>
    <col min="1" max="1" width="3.7109375" style="163" customWidth="1"/>
    <col min="2" max="2" width="9" style="170" customWidth="1"/>
    <col min="3" max="3" width="30.7109375" style="170" customWidth="1"/>
    <col min="4" max="4" width="6.28515625" style="170" customWidth="1"/>
    <col min="5" max="5" width="6.85546875" style="170" customWidth="1"/>
    <col min="6" max="6" width="6.140625" style="170" customWidth="1"/>
    <col min="7" max="19" width="5.140625" style="170" customWidth="1"/>
    <col min="20" max="20" width="4.42578125" style="170" customWidth="1"/>
    <col min="21" max="23" width="3.5703125" style="194" customWidth="1"/>
    <col min="24" max="24" width="4.42578125" style="194" customWidth="1"/>
    <col min="25" max="27" width="3.5703125" style="194" customWidth="1"/>
    <col min="28" max="28" width="4.140625" style="194" customWidth="1"/>
    <col min="29" max="36" width="3.5703125" style="194" customWidth="1"/>
    <col min="37" max="37" width="9.140625" style="191" customWidth="1"/>
    <col min="38" max="38" width="5.140625" style="170" customWidth="1"/>
    <col min="39" max="39" width="6.5703125" style="171" bestFit="1" customWidth="1"/>
    <col min="40" max="40" width="7.85546875" style="171" bestFit="1" customWidth="1"/>
    <col min="41" max="41" width="5.28515625" style="171" bestFit="1" customWidth="1"/>
    <col min="42" max="42" width="5.5703125" style="170" bestFit="1" customWidth="1"/>
    <col min="43" max="43" width="4.42578125" style="170" bestFit="1" customWidth="1"/>
    <col min="44" max="46" width="4.7109375" style="170" customWidth="1"/>
    <col min="47" max="16384" width="9.140625" style="170"/>
  </cols>
  <sheetData>
    <row r="1" spans="1:41" ht="23.25" customHeight="1" x14ac:dyDescent="0.25">
      <c r="A1" s="426" t="str">
        <f>ПланСокрОО!A1</f>
        <v>Статус: ОИ / АР</v>
      </c>
      <c r="B1" s="426" t="s">
        <v>95</v>
      </c>
      <c r="C1" s="429" t="s">
        <v>94</v>
      </c>
      <c r="D1" s="429" t="s">
        <v>186</v>
      </c>
      <c r="E1" s="429"/>
      <c r="F1" s="429"/>
      <c r="G1" s="426" t="s">
        <v>92</v>
      </c>
      <c r="H1" s="429" t="s">
        <v>351</v>
      </c>
      <c r="I1" s="429"/>
      <c r="J1" s="429"/>
      <c r="K1" s="429"/>
      <c r="L1" s="429"/>
      <c r="M1" s="429"/>
      <c r="N1" s="429" t="s">
        <v>350</v>
      </c>
      <c r="O1" s="429"/>
      <c r="P1" s="429"/>
      <c r="Q1" s="429"/>
      <c r="R1" s="429"/>
      <c r="S1" s="429"/>
      <c r="T1" s="429" t="s">
        <v>185</v>
      </c>
      <c r="U1" s="429"/>
      <c r="V1" s="429"/>
      <c r="W1" s="429"/>
      <c r="X1" s="429" t="s">
        <v>185</v>
      </c>
      <c r="Y1" s="429"/>
      <c r="Z1" s="429"/>
      <c r="AA1" s="429"/>
      <c r="AB1" s="429" t="s">
        <v>185</v>
      </c>
      <c r="AC1" s="429"/>
      <c r="AD1" s="429"/>
      <c r="AE1" s="429"/>
      <c r="AF1" s="429" t="s">
        <v>185</v>
      </c>
      <c r="AG1" s="429"/>
      <c r="AH1" s="429"/>
      <c r="AI1" s="429"/>
      <c r="AJ1" s="168"/>
      <c r="AK1" s="431" t="str">
        <f>ПланОО!BG1</f>
        <v>Кафедра  (-ы), читающая дисциплину</v>
      </c>
      <c r="AL1" s="163"/>
      <c r="AM1" s="428" t="s">
        <v>319</v>
      </c>
      <c r="AN1" s="428"/>
      <c r="AO1" s="428"/>
    </row>
    <row r="2" spans="1:41" ht="15" customHeight="1" x14ac:dyDescent="0.25">
      <c r="A2" s="426"/>
      <c r="B2" s="426"/>
      <c r="C2" s="429"/>
      <c r="D2" s="429"/>
      <c r="E2" s="429"/>
      <c r="F2" s="429"/>
      <c r="G2" s="426"/>
      <c r="H2" s="430" t="s">
        <v>88</v>
      </c>
      <c r="I2" s="429" t="s">
        <v>187</v>
      </c>
      <c r="J2" s="429"/>
      <c r="K2" s="429"/>
      <c r="L2" s="429"/>
      <c r="M2" s="426" t="s">
        <v>86</v>
      </c>
      <c r="N2" s="430" t="s">
        <v>88</v>
      </c>
      <c r="O2" s="429" t="s">
        <v>188</v>
      </c>
      <c r="P2" s="429"/>
      <c r="Q2" s="429"/>
      <c r="R2" s="429"/>
      <c r="S2" s="426" t="s">
        <v>86</v>
      </c>
      <c r="T2" s="429"/>
      <c r="U2" s="429"/>
      <c r="V2" s="429"/>
      <c r="W2" s="429"/>
      <c r="X2" s="429"/>
      <c r="Y2" s="429"/>
      <c r="Z2" s="429"/>
      <c r="AA2" s="429"/>
      <c r="AB2" s="429"/>
      <c r="AC2" s="429"/>
      <c r="AD2" s="429"/>
      <c r="AE2" s="429"/>
      <c r="AF2" s="429"/>
      <c r="AG2" s="429"/>
      <c r="AH2" s="429"/>
      <c r="AI2" s="429"/>
      <c r="AJ2" s="168"/>
      <c r="AK2" s="431"/>
      <c r="AL2" s="163"/>
      <c r="AM2" s="171" t="s">
        <v>317</v>
      </c>
      <c r="AN2" s="171" t="s">
        <v>316</v>
      </c>
      <c r="AO2" s="172">
        <v>0.2</v>
      </c>
    </row>
    <row r="3" spans="1:41" ht="32.25" customHeight="1" x14ac:dyDescent="0.25">
      <c r="A3" s="426"/>
      <c r="B3" s="426"/>
      <c r="C3" s="429"/>
      <c r="D3" s="429"/>
      <c r="E3" s="429"/>
      <c r="F3" s="429"/>
      <c r="G3" s="426"/>
      <c r="H3" s="430"/>
      <c r="I3" s="429"/>
      <c r="J3" s="429"/>
      <c r="K3" s="429"/>
      <c r="L3" s="429"/>
      <c r="M3" s="426"/>
      <c r="N3" s="430"/>
      <c r="O3" s="429"/>
      <c r="P3" s="429"/>
      <c r="Q3" s="429"/>
      <c r="R3" s="429"/>
      <c r="S3" s="426"/>
      <c r="T3" s="429" t="s">
        <v>6</v>
      </c>
      <c r="U3" s="429"/>
      <c r="V3" s="429"/>
      <c r="W3" s="429"/>
      <c r="X3" s="429" t="s">
        <v>5</v>
      </c>
      <c r="Y3" s="429"/>
      <c r="Z3" s="429"/>
      <c r="AA3" s="429"/>
      <c r="AB3" s="429" t="s">
        <v>4</v>
      </c>
      <c r="AC3" s="429"/>
      <c r="AD3" s="429"/>
      <c r="AE3" s="429"/>
      <c r="AF3" s="429" t="s">
        <v>3</v>
      </c>
      <c r="AG3" s="429"/>
      <c r="AH3" s="429"/>
      <c r="AI3" s="429"/>
      <c r="AJ3" s="168"/>
      <c r="AK3" s="431"/>
      <c r="AL3" s="163"/>
      <c r="AO3" s="173"/>
    </row>
    <row r="4" spans="1:41" ht="64.5" customHeight="1" x14ac:dyDescent="0.25">
      <c r="A4" s="426"/>
      <c r="B4" s="426"/>
      <c r="C4" s="429"/>
      <c r="D4" s="174" t="s">
        <v>84</v>
      </c>
      <c r="E4" s="174" t="s">
        <v>83</v>
      </c>
      <c r="F4" s="174" t="s">
        <v>82</v>
      </c>
      <c r="G4" s="426"/>
      <c r="H4" s="430"/>
      <c r="I4" s="175" t="s">
        <v>80</v>
      </c>
      <c r="J4" s="174" t="s">
        <v>79</v>
      </c>
      <c r="K4" s="174" t="s">
        <v>78</v>
      </c>
      <c r="L4" s="174" t="s">
        <v>77</v>
      </c>
      <c r="M4" s="426"/>
      <c r="N4" s="430"/>
      <c r="O4" s="175" t="s">
        <v>80</v>
      </c>
      <c r="P4" s="174" t="s">
        <v>79</v>
      </c>
      <c r="Q4" s="174" t="s">
        <v>78</v>
      </c>
      <c r="R4" s="174" t="s">
        <v>77</v>
      </c>
      <c r="S4" s="426"/>
      <c r="T4" s="176" t="s">
        <v>195</v>
      </c>
      <c r="U4" s="176" t="s">
        <v>79</v>
      </c>
      <c r="V4" s="176" t="s">
        <v>78</v>
      </c>
      <c r="W4" s="176" t="s">
        <v>77</v>
      </c>
      <c r="X4" s="176" t="str">
        <f>T4</f>
        <v>ЗЕ</v>
      </c>
      <c r="Y4" s="176" t="str">
        <f t="shared" ref="Y4:AI4" si="0">U4</f>
        <v>Лекции</v>
      </c>
      <c r="Z4" s="176" t="str">
        <f t="shared" si="0"/>
        <v>Практические</v>
      </c>
      <c r="AA4" s="176" t="str">
        <f t="shared" si="0"/>
        <v>Лабораторные</v>
      </c>
      <c r="AB4" s="176" t="str">
        <f t="shared" si="0"/>
        <v>ЗЕ</v>
      </c>
      <c r="AC4" s="176" t="str">
        <f t="shared" si="0"/>
        <v>Лекции</v>
      </c>
      <c r="AD4" s="176" t="str">
        <f t="shared" si="0"/>
        <v>Практические</v>
      </c>
      <c r="AE4" s="176" t="str">
        <f t="shared" si="0"/>
        <v>Лабораторные</v>
      </c>
      <c r="AF4" s="176" t="str">
        <f t="shared" si="0"/>
        <v>ЗЕ</v>
      </c>
      <c r="AG4" s="176" t="str">
        <f t="shared" si="0"/>
        <v>Лекции</v>
      </c>
      <c r="AH4" s="176" t="str">
        <f t="shared" si="0"/>
        <v>Практические</v>
      </c>
      <c r="AI4" s="176" t="str">
        <f t="shared" si="0"/>
        <v>Лабораторные</v>
      </c>
      <c r="AJ4" s="168"/>
      <c r="AK4" s="431"/>
      <c r="AL4" s="163"/>
      <c r="AM4" s="171" t="s">
        <v>315</v>
      </c>
      <c r="AN4" s="171" t="s">
        <v>318</v>
      </c>
      <c r="AO4" s="171" t="s">
        <v>302</v>
      </c>
    </row>
    <row r="5" spans="1:41" x14ac:dyDescent="0.25">
      <c r="A5" s="425" t="str">
        <f>Base!A5</f>
        <v>БЛОК ДИСЦИПЛИНЫ (МОДУЛИ) (при наличии)</v>
      </c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168"/>
      <c r="AC5" s="168"/>
      <c r="AD5" s="168"/>
      <c r="AE5" s="176"/>
      <c r="AF5" s="176"/>
      <c r="AG5" s="176"/>
      <c r="AH5" s="176"/>
      <c r="AI5" s="176"/>
      <c r="AJ5" s="168"/>
      <c r="AK5" s="177"/>
      <c r="AL5" s="163"/>
    </row>
    <row r="6" spans="1:41" x14ac:dyDescent="0.25">
      <c r="B6" s="425" t="str">
        <f>Base!A6</f>
        <v>ОБЩЕНАУЧНЫЙ БЛОК</v>
      </c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168"/>
      <c r="AC6" s="168"/>
      <c r="AD6" s="168"/>
      <c r="AE6" s="168"/>
      <c r="AF6" s="168"/>
      <c r="AG6" s="168"/>
      <c r="AH6" s="168"/>
      <c r="AI6" s="168"/>
      <c r="AJ6" s="168"/>
      <c r="AK6" s="169"/>
      <c r="AL6" s="163"/>
    </row>
    <row r="7" spans="1:41" x14ac:dyDescent="0.25">
      <c r="B7" s="414" t="str">
        <f>Base!A7</f>
        <v>1.1. Базовая часть ОНБ</v>
      </c>
      <c r="C7" s="414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78"/>
      <c r="AK7" s="169"/>
      <c r="AL7" s="163"/>
    </row>
    <row r="8" spans="1:41" x14ac:dyDescent="0.25">
      <c r="A8" s="163">
        <f>ПланСокрОО!A8</f>
        <v>0</v>
      </c>
      <c r="B8" s="179" t="str">
        <f>ПланСокрОО!B8</f>
        <v>ОНБ.Б.1</v>
      </c>
      <c r="C8" s="180" t="str">
        <f>ПланСокрОО!C8</f>
        <v>Дисциплина</v>
      </c>
      <c r="D8" s="106"/>
      <c r="E8" s="106"/>
      <c r="F8" s="106"/>
      <c r="G8" s="167">
        <f>T8+X8+AB8+AF8</f>
        <v>0</v>
      </c>
      <c r="H8" s="179">
        <f>ПланСокрОО!I8</f>
        <v>0</v>
      </c>
      <c r="I8" s="179">
        <f>ПланСокрОО!J8</f>
        <v>0</v>
      </c>
      <c r="J8" s="179">
        <f>ПланСокрОО!K8</f>
        <v>0</v>
      </c>
      <c r="K8" s="179">
        <f>ПланСокрОО!L8</f>
        <v>0</v>
      </c>
      <c r="L8" s="179">
        <f>ПланСокрОО!M8</f>
        <v>0</v>
      </c>
      <c r="M8" s="179">
        <f>ПланСокрОО!N8</f>
        <v>0</v>
      </c>
      <c r="N8" s="179">
        <f>H8</f>
        <v>0</v>
      </c>
      <c r="O8" s="179">
        <f>SUM(P8:R8)</f>
        <v>0</v>
      </c>
      <c r="P8" s="179">
        <f>U8+Y8+AC8+AG8</f>
        <v>0</v>
      </c>
      <c r="Q8" s="179">
        <f>V8+Z8+AD8+AH8</f>
        <v>0</v>
      </c>
      <c r="R8" s="179">
        <f>W8+AA8+AE8+AI8</f>
        <v>0</v>
      </c>
      <c r="S8" s="179">
        <f>N8-O8</f>
        <v>0</v>
      </c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79"/>
      <c r="AK8" s="228" t="str">
        <f>ПланСокрОО!AZ8</f>
        <v/>
      </c>
      <c r="AL8" s="163"/>
      <c r="AM8" s="179">
        <f>J8*$AO$2</f>
        <v>0</v>
      </c>
      <c r="AN8" s="179">
        <f>(K8+L8)*$AO$2</f>
        <v>0</v>
      </c>
      <c r="AO8" s="179">
        <f>I8*$AO$2</f>
        <v>0</v>
      </c>
    </row>
    <row r="9" spans="1:41" x14ac:dyDescent="0.25">
      <c r="A9" s="163">
        <f>ПланСокрОО!A9</f>
        <v>0</v>
      </c>
      <c r="B9" s="179" t="str">
        <f>ПланСокрОО!B9</f>
        <v>ОНБ.Б.2</v>
      </c>
      <c r="C9" s="180">
        <f>ПланСокрОО!C9</f>
        <v>0</v>
      </c>
      <c r="D9" s="106"/>
      <c r="E9" s="106"/>
      <c r="F9" s="106"/>
      <c r="G9" s="167">
        <f t="shared" ref="G9:G22" si="1">T9+X9+AB9+AF9</f>
        <v>0</v>
      </c>
      <c r="H9" s="179">
        <f>ПланСокрОО!I9</f>
        <v>0</v>
      </c>
      <c r="I9" s="179">
        <f>ПланСокрОО!J9</f>
        <v>0</v>
      </c>
      <c r="J9" s="179">
        <f>ПланСокрОО!K9</f>
        <v>0</v>
      </c>
      <c r="K9" s="179">
        <f>ПланСокрОО!L9</f>
        <v>0</v>
      </c>
      <c r="L9" s="179">
        <f>ПланСокрОО!M9</f>
        <v>0</v>
      </c>
      <c r="M9" s="179">
        <f>ПланСокрОО!N9</f>
        <v>0</v>
      </c>
      <c r="N9" s="179">
        <f t="shared" ref="N9:N22" si="2">H9</f>
        <v>0</v>
      </c>
      <c r="O9" s="179">
        <f t="shared" ref="O9:O22" si="3">SUM(P9:R9)</f>
        <v>0</v>
      </c>
      <c r="P9" s="179">
        <f t="shared" ref="P9:P22" si="4">U9+Y9+AC9+AG9</f>
        <v>0</v>
      </c>
      <c r="Q9" s="179">
        <f t="shared" ref="Q9:Q22" si="5">V9+Z9+AD9+AH9</f>
        <v>0</v>
      </c>
      <c r="R9" s="179">
        <f t="shared" ref="R9:R22" si="6">W9+AA9+AE9+AI9</f>
        <v>0</v>
      </c>
      <c r="S9" s="179">
        <f t="shared" ref="S9:S22" si="7">N9-O9</f>
        <v>0</v>
      </c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79"/>
      <c r="AK9" s="228" t="str">
        <f>ПланСокрОО!AZ9</f>
        <v/>
      </c>
      <c r="AL9" s="163"/>
      <c r="AM9" s="179">
        <f t="shared" ref="AM9:AM27" si="8">J9*$AO$2</f>
        <v>0</v>
      </c>
      <c r="AN9" s="179">
        <f t="shared" ref="AN9:AN27" si="9">(K9+L9)*$AO$2</f>
        <v>0</v>
      </c>
      <c r="AO9" s="179">
        <f t="shared" ref="AO9:AO27" si="10">I9*$AO$2</f>
        <v>0</v>
      </c>
    </row>
    <row r="10" spans="1:41" x14ac:dyDescent="0.25">
      <c r="A10" s="163">
        <f>ПланСокрОО!A10</f>
        <v>0</v>
      </c>
      <c r="B10" s="179" t="str">
        <f>ПланСокрОО!B10</f>
        <v>ОНБ.Б.3</v>
      </c>
      <c r="C10" s="180">
        <f>ПланСокрОО!C10</f>
        <v>0</v>
      </c>
      <c r="D10" s="106"/>
      <c r="E10" s="106"/>
      <c r="F10" s="106"/>
      <c r="G10" s="167">
        <f t="shared" si="1"/>
        <v>0</v>
      </c>
      <c r="H10" s="179">
        <f>ПланСокрОО!I10</f>
        <v>0</v>
      </c>
      <c r="I10" s="179">
        <f>ПланСокрОО!J10</f>
        <v>0</v>
      </c>
      <c r="J10" s="179">
        <f>ПланСокрОО!K10</f>
        <v>0</v>
      </c>
      <c r="K10" s="179">
        <f>ПланСокрОО!L10</f>
        <v>0</v>
      </c>
      <c r="L10" s="179">
        <f>ПланСокрОО!M10</f>
        <v>0</v>
      </c>
      <c r="M10" s="179">
        <f>ПланСокрОО!N10</f>
        <v>0</v>
      </c>
      <c r="N10" s="179">
        <f t="shared" si="2"/>
        <v>0</v>
      </c>
      <c r="O10" s="179">
        <f t="shared" si="3"/>
        <v>0</v>
      </c>
      <c r="P10" s="179">
        <f t="shared" si="4"/>
        <v>0</v>
      </c>
      <c r="Q10" s="179">
        <f t="shared" si="5"/>
        <v>0</v>
      </c>
      <c r="R10" s="179">
        <f t="shared" si="6"/>
        <v>0</v>
      </c>
      <c r="S10" s="179">
        <f t="shared" si="7"/>
        <v>0</v>
      </c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79"/>
      <c r="AK10" s="228" t="str">
        <f>ПланСокрОО!AZ10</f>
        <v/>
      </c>
      <c r="AL10" s="163"/>
      <c r="AM10" s="179">
        <f t="shared" si="8"/>
        <v>0</v>
      </c>
      <c r="AN10" s="179">
        <f t="shared" si="9"/>
        <v>0</v>
      </c>
      <c r="AO10" s="179">
        <f t="shared" si="10"/>
        <v>0</v>
      </c>
    </row>
    <row r="11" spans="1:41" x14ac:dyDescent="0.25">
      <c r="A11" s="163">
        <f>ПланСокрОО!A11</f>
        <v>0</v>
      </c>
      <c r="B11" s="179" t="str">
        <f>ПланСокрОО!B11</f>
        <v>ОНБ.Б.4</v>
      </c>
      <c r="C11" s="180">
        <f>ПланСокрОО!C11</f>
        <v>0</v>
      </c>
      <c r="D11" s="106"/>
      <c r="E11" s="106"/>
      <c r="F11" s="106"/>
      <c r="G11" s="167">
        <f t="shared" si="1"/>
        <v>0</v>
      </c>
      <c r="H11" s="179">
        <f>ПланСокрОО!I11</f>
        <v>0</v>
      </c>
      <c r="I11" s="179">
        <f>ПланСокрОО!J11</f>
        <v>0</v>
      </c>
      <c r="J11" s="179">
        <f>ПланСокрОО!K11</f>
        <v>0</v>
      </c>
      <c r="K11" s="179">
        <f>ПланСокрОО!L11</f>
        <v>0</v>
      </c>
      <c r="L11" s="179">
        <f>ПланСокрОО!M11</f>
        <v>0</v>
      </c>
      <c r="M11" s="179">
        <f>ПланСокрОО!N11</f>
        <v>0</v>
      </c>
      <c r="N11" s="179">
        <f t="shared" si="2"/>
        <v>0</v>
      </c>
      <c r="O11" s="179">
        <f t="shared" si="3"/>
        <v>0</v>
      </c>
      <c r="P11" s="179">
        <f t="shared" si="4"/>
        <v>0</v>
      </c>
      <c r="Q11" s="179">
        <f t="shared" si="5"/>
        <v>0</v>
      </c>
      <c r="R11" s="179">
        <f t="shared" si="6"/>
        <v>0</v>
      </c>
      <c r="S11" s="179">
        <f t="shared" si="7"/>
        <v>0</v>
      </c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79"/>
      <c r="AK11" s="228" t="str">
        <f>ПланСокрОО!AZ11</f>
        <v/>
      </c>
      <c r="AL11" s="163"/>
      <c r="AM11" s="179">
        <f t="shared" si="8"/>
        <v>0</v>
      </c>
      <c r="AN11" s="179">
        <f t="shared" si="9"/>
        <v>0</v>
      </c>
      <c r="AO11" s="179">
        <f t="shared" si="10"/>
        <v>0</v>
      </c>
    </row>
    <row r="12" spans="1:41" x14ac:dyDescent="0.25">
      <c r="A12" s="163">
        <f>ПланСокрОО!A12</f>
        <v>0</v>
      </c>
      <c r="B12" s="179" t="str">
        <f>ПланСокрОО!B12</f>
        <v>ОНБ.Б.5</v>
      </c>
      <c r="C12" s="180">
        <f>ПланСокрОО!C12</f>
        <v>0</v>
      </c>
      <c r="D12" s="106"/>
      <c r="E12" s="106"/>
      <c r="F12" s="106"/>
      <c r="G12" s="167">
        <f t="shared" si="1"/>
        <v>0</v>
      </c>
      <c r="H12" s="179">
        <f>ПланСокрОО!I12</f>
        <v>0</v>
      </c>
      <c r="I12" s="179">
        <f>ПланСокрОО!J12</f>
        <v>0</v>
      </c>
      <c r="J12" s="179">
        <f>ПланСокрОО!K12</f>
        <v>0</v>
      </c>
      <c r="K12" s="179">
        <f>ПланСокрОО!L12</f>
        <v>0</v>
      </c>
      <c r="L12" s="179">
        <f>ПланСокрОО!M12</f>
        <v>0</v>
      </c>
      <c r="M12" s="179">
        <f>ПланСокрОО!N12</f>
        <v>0</v>
      </c>
      <c r="N12" s="179">
        <f t="shared" si="2"/>
        <v>0</v>
      </c>
      <c r="O12" s="179">
        <f t="shared" si="3"/>
        <v>0</v>
      </c>
      <c r="P12" s="179">
        <f t="shared" si="4"/>
        <v>0</v>
      </c>
      <c r="Q12" s="179">
        <f t="shared" si="5"/>
        <v>0</v>
      </c>
      <c r="R12" s="179">
        <f t="shared" si="6"/>
        <v>0</v>
      </c>
      <c r="S12" s="179">
        <f t="shared" si="7"/>
        <v>0</v>
      </c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79"/>
      <c r="AK12" s="228" t="str">
        <f>ПланСокрОО!AZ12</f>
        <v/>
      </c>
      <c r="AL12" s="163"/>
      <c r="AM12" s="179">
        <f t="shared" si="8"/>
        <v>0</v>
      </c>
      <c r="AN12" s="179">
        <f t="shared" si="9"/>
        <v>0</v>
      </c>
      <c r="AO12" s="179">
        <f t="shared" si="10"/>
        <v>0</v>
      </c>
    </row>
    <row r="13" spans="1:41" x14ac:dyDescent="0.25">
      <c r="A13" s="163">
        <f>ПланСокрОО!A13</f>
        <v>0</v>
      </c>
      <c r="B13" s="179" t="str">
        <f>ПланСокрОО!B13</f>
        <v>ОНБ.Б.6</v>
      </c>
      <c r="C13" s="180">
        <f>ПланСокрОО!C13</f>
        <v>0</v>
      </c>
      <c r="D13" s="106"/>
      <c r="E13" s="106"/>
      <c r="F13" s="106"/>
      <c r="G13" s="167">
        <f t="shared" si="1"/>
        <v>0</v>
      </c>
      <c r="H13" s="179">
        <f>ПланСокрОО!I13</f>
        <v>0</v>
      </c>
      <c r="I13" s="179">
        <f>ПланСокрОО!J13</f>
        <v>0</v>
      </c>
      <c r="J13" s="179">
        <f>ПланСокрОО!K13</f>
        <v>0</v>
      </c>
      <c r="K13" s="179">
        <f>ПланСокрОО!L13</f>
        <v>0</v>
      </c>
      <c r="L13" s="179">
        <f>ПланСокрОО!M13</f>
        <v>0</v>
      </c>
      <c r="M13" s="179">
        <f>ПланСокрОО!N13</f>
        <v>0</v>
      </c>
      <c r="N13" s="179">
        <f t="shared" si="2"/>
        <v>0</v>
      </c>
      <c r="O13" s="179">
        <f t="shared" si="3"/>
        <v>0</v>
      </c>
      <c r="P13" s="179">
        <f t="shared" si="4"/>
        <v>0</v>
      </c>
      <c r="Q13" s="179">
        <f t="shared" si="5"/>
        <v>0</v>
      </c>
      <c r="R13" s="179">
        <f t="shared" si="6"/>
        <v>0</v>
      </c>
      <c r="S13" s="179">
        <f t="shared" si="7"/>
        <v>0</v>
      </c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79"/>
      <c r="AK13" s="228" t="str">
        <f>ПланСокрОО!AZ13</f>
        <v/>
      </c>
      <c r="AL13" s="163"/>
      <c r="AM13" s="179">
        <f t="shared" si="8"/>
        <v>0</v>
      </c>
      <c r="AN13" s="179">
        <f t="shared" si="9"/>
        <v>0</v>
      </c>
      <c r="AO13" s="179">
        <f t="shared" si="10"/>
        <v>0</v>
      </c>
    </row>
    <row r="14" spans="1:41" x14ac:dyDescent="0.25">
      <c r="A14" s="163">
        <f>ПланСокрОО!A14</f>
        <v>0</v>
      </c>
      <c r="B14" s="179" t="str">
        <f>ПланСокрОО!B14</f>
        <v>ОНБ.Б.7</v>
      </c>
      <c r="C14" s="180">
        <f>ПланСокрОО!C14</f>
        <v>0</v>
      </c>
      <c r="D14" s="106"/>
      <c r="E14" s="106"/>
      <c r="F14" s="106"/>
      <c r="G14" s="167">
        <f t="shared" si="1"/>
        <v>0</v>
      </c>
      <c r="H14" s="179">
        <f>ПланСокрОО!I14</f>
        <v>0</v>
      </c>
      <c r="I14" s="179">
        <f>ПланСокрОО!J14</f>
        <v>0</v>
      </c>
      <c r="J14" s="179">
        <f>ПланСокрОО!K14</f>
        <v>0</v>
      </c>
      <c r="K14" s="179">
        <f>ПланСокрОО!L14</f>
        <v>0</v>
      </c>
      <c r="L14" s="179">
        <f>ПланСокрОО!M14</f>
        <v>0</v>
      </c>
      <c r="M14" s="179">
        <f>ПланСокрОО!N14</f>
        <v>0</v>
      </c>
      <c r="N14" s="179">
        <f t="shared" si="2"/>
        <v>0</v>
      </c>
      <c r="O14" s="179">
        <f t="shared" si="3"/>
        <v>0</v>
      </c>
      <c r="P14" s="179">
        <f t="shared" si="4"/>
        <v>0</v>
      </c>
      <c r="Q14" s="179">
        <f t="shared" si="5"/>
        <v>0</v>
      </c>
      <c r="R14" s="179">
        <f t="shared" si="6"/>
        <v>0</v>
      </c>
      <c r="S14" s="179">
        <f t="shared" si="7"/>
        <v>0</v>
      </c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79"/>
      <c r="AK14" s="228" t="str">
        <f>ПланСокрОО!AZ14</f>
        <v/>
      </c>
      <c r="AL14" s="163"/>
      <c r="AM14" s="179">
        <f t="shared" si="8"/>
        <v>0</v>
      </c>
      <c r="AN14" s="179">
        <f t="shared" si="9"/>
        <v>0</v>
      </c>
      <c r="AO14" s="179">
        <f t="shared" si="10"/>
        <v>0</v>
      </c>
    </row>
    <row r="15" spans="1:41" x14ac:dyDescent="0.25">
      <c r="A15" s="163">
        <f>ПланСокрОО!A15</f>
        <v>0</v>
      </c>
      <c r="B15" s="179" t="str">
        <f>ПланСокрОО!B15</f>
        <v>ОНБ.Б.8</v>
      </c>
      <c r="C15" s="180">
        <f>ПланСокрОО!C15</f>
        <v>0</v>
      </c>
      <c r="D15" s="106"/>
      <c r="E15" s="106"/>
      <c r="F15" s="106"/>
      <c r="G15" s="167">
        <f t="shared" si="1"/>
        <v>0</v>
      </c>
      <c r="H15" s="179">
        <f>ПланСокрОО!I15</f>
        <v>0</v>
      </c>
      <c r="I15" s="179">
        <f>ПланСокрОО!J15</f>
        <v>0</v>
      </c>
      <c r="J15" s="179">
        <f>ПланСокрОО!K15</f>
        <v>0</v>
      </c>
      <c r="K15" s="179">
        <f>ПланСокрОО!L15</f>
        <v>0</v>
      </c>
      <c r="L15" s="179">
        <f>ПланСокрОО!M15</f>
        <v>0</v>
      </c>
      <c r="M15" s="179">
        <f>ПланСокрОО!N15</f>
        <v>0</v>
      </c>
      <c r="N15" s="179">
        <f t="shared" si="2"/>
        <v>0</v>
      </c>
      <c r="O15" s="179">
        <f t="shared" si="3"/>
        <v>0</v>
      </c>
      <c r="P15" s="179">
        <f t="shared" si="4"/>
        <v>0</v>
      </c>
      <c r="Q15" s="179">
        <f t="shared" si="5"/>
        <v>0</v>
      </c>
      <c r="R15" s="179">
        <f t="shared" si="6"/>
        <v>0</v>
      </c>
      <c r="S15" s="179">
        <f t="shared" si="7"/>
        <v>0</v>
      </c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79"/>
      <c r="AK15" s="228" t="str">
        <f>ПланСокрОО!AZ15</f>
        <v/>
      </c>
      <c r="AL15" s="163"/>
      <c r="AM15" s="179">
        <f t="shared" si="8"/>
        <v>0</v>
      </c>
      <c r="AN15" s="179">
        <f t="shared" si="9"/>
        <v>0</v>
      </c>
      <c r="AO15" s="179">
        <f t="shared" si="10"/>
        <v>0</v>
      </c>
    </row>
    <row r="16" spans="1:41" x14ac:dyDescent="0.25">
      <c r="A16" s="163">
        <f>ПланСокрОО!A16</f>
        <v>0</v>
      </c>
      <c r="B16" s="179" t="str">
        <f>ПланСокрОО!B16</f>
        <v>ОНБ.Б.9</v>
      </c>
      <c r="C16" s="180">
        <f>ПланСокрОО!C16</f>
        <v>0</v>
      </c>
      <c r="D16" s="106"/>
      <c r="E16" s="106"/>
      <c r="F16" s="106"/>
      <c r="G16" s="167">
        <f t="shared" si="1"/>
        <v>0</v>
      </c>
      <c r="H16" s="179">
        <f>ПланСокрОО!I16</f>
        <v>0</v>
      </c>
      <c r="I16" s="179">
        <f>ПланСокрОО!J16</f>
        <v>0</v>
      </c>
      <c r="J16" s="179">
        <f>ПланСокрОО!K16</f>
        <v>0</v>
      </c>
      <c r="K16" s="179">
        <f>ПланСокрОО!L16</f>
        <v>0</v>
      </c>
      <c r="L16" s="179">
        <f>ПланСокрОО!M16</f>
        <v>0</v>
      </c>
      <c r="M16" s="179">
        <f>ПланСокрОО!N16</f>
        <v>0</v>
      </c>
      <c r="N16" s="179">
        <f t="shared" si="2"/>
        <v>0</v>
      </c>
      <c r="O16" s="179">
        <f t="shared" si="3"/>
        <v>0</v>
      </c>
      <c r="P16" s="179">
        <f t="shared" si="4"/>
        <v>0</v>
      </c>
      <c r="Q16" s="179">
        <f t="shared" si="5"/>
        <v>0</v>
      </c>
      <c r="R16" s="179">
        <f t="shared" si="6"/>
        <v>0</v>
      </c>
      <c r="S16" s="179">
        <f t="shared" si="7"/>
        <v>0</v>
      </c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79"/>
      <c r="AK16" s="228" t="str">
        <f>ПланСокрОО!AZ16</f>
        <v/>
      </c>
      <c r="AL16" s="163"/>
      <c r="AM16" s="179">
        <f t="shared" si="8"/>
        <v>0</v>
      </c>
      <c r="AN16" s="179">
        <f t="shared" si="9"/>
        <v>0</v>
      </c>
      <c r="AO16" s="179">
        <f t="shared" si="10"/>
        <v>0</v>
      </c>
    </row>
    <row r="17" spans="1:48" x14ac:dyDescent="0.25">
      <c r="A17" s="163">
        <f>ПланСокрОО!A17</f>
        <v>0</v>
      </c>
      <c r="B17" s="179" t="str">
        <f>ПланСокрОО!B17</f>
        <v>ОНБ.Б.10</v>
      </c>
      <c r="C17" s="180">
        <f>ПланСокрОО!C17</f>
        <v>0</v>
      </c>
      <c r="D17" s="106"/>
      <c r="E17" s="106"/>
      <c r="F17" s="106"/>
      <c r="G17" s="167">
        <f t="shared" si="1"/>
        <v>0</v>
      </c>
      <c r="H17" s="179">
        <f>ПланСокрОО!I17</f>
        <v>0</v>
      </c>
      <c r="I17" s="179">
        <f>ПланСокрОО!J17</f>
        <v>0</v>
      </c>
      <c r="J17" s="179">
        <f>ПланСокрОО!K17</f>
        <v>0</v>
      </c>
      <c r="K17" s="179">
        <f>ПланСокрОО!L17</f>
        <v>0</v>
      </c>
      <c r="L17" s="179">
        <f>ПланСокрОО!M17</f>
        <v>0</v>
      </c>
      <c r="M17" s="179">
        <f>ПланСокрОО!N17</f>
        <v>0</v>
      </c>
      <c r="N17" s="179">
        <f t="shared" si="2"/>
        <v>0</v>
      </c>
      <c r="O17" s="179">
        <f t="shared" si="3"/>
        <v>0</v>
      </c>
      <c r="P17" s="179">
        <f t="shared" si="4"/>
        <v>0</v>
      </c>
      <c r="Q17" s="179">
        <f t="shared" si="5"/>
        <v>0</v>
      </c>
      <c r="R17" s="179">
        <f t="shared" si="6"/>
        <v>0</v>
      </c>
      <c r="S17" s="179">
        <f t="shared" si="7"/>
        <v>0</v>
      </c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79"/>
      <c r="AK17" s="228" t="str">
        <f>ПланСокрОО!AZ17</f>
        <v/>
      </c>
      <c r="AL17" s="163"/>
      <c r="AM17" s="179">
        <f t="shared" si="8"/>
        <v>0</v>
      </c>
      <c r="AN17" s="179">
        <f t="shared" si="9"/>
        <v>0</v>
      </c>
      <c r="AO17" s="179">
        <f t="shared" si="10"/>
        <v>0</v>
      </c>
    </row>
    <row r="18" spans="1:48" x14ac:dyDescent="0.25">
      <c r="A18" s="163">
        <f>ПланСокрОО!A18</f>
        <v>0</v>
      </c>
      <c r="B18" s="179" t="str">
        <f>ПланСокрОО!B18</f>
        <v>ОНБ.Б.11</v>
      </c>
      <c r="C18" s="180">
        <f>ПланСокрОО!C18</f>
        <v>0</v>
      </c>
      <c r="D18" s="106"/>
      <c r="E18" s="106"/>
      <c r="F18" s="106"/>
      <c r="G18" s="167">
        <f t="shared" si="1"/>
        <v>0</v>
      </c>
      <c r="H18" s="179">
        <f>ПланСокрОО!I18</f>
        <v>0</v>
      </c>
      <c r="I18" s="179">
        <f>ПланСокрОО!J18</f>
        <v>0</v>
      </c>
      <c r="J18" s="179">
        <f>ПланСокрОО!K18</f>
        <v>0</v>
      </c>
      <c r="K18" s="179">
        <f>ПланСокрОО!L18</f>
        <v>0</v>
      </c>
      <c r="L18" s="179">
        <f>ПланСокрОО!M18</f>
        <v>0</v>
      </c>
      <c r="M18" s="179">
        <f>ПланСокрОО!N18</f>
        <v>0</v>
      </c>
      <c r="N18" s="179">
        <f t="shared" si="2"/>
        <v>0</v>
      </c>
      <c r="O18" s="179">
        <f t="shared" si="3"/>
        <v>0</v>
      </c>
      <c r="P18" s="179">
        <f t="shared" si="4"/>
        <v>0</v>
      </c>
      <c r="Q18" s="179">
        <f t="shared" si="5"/>
        <v>0</v>
      </c>
      <c r="R18" s="179">
        <f t="shared" si="6"/>
        <v>0</v>
      </c>
      <c r="S18" s="179">
        <f t="shared" si="7"/>
        <v>0</v>
      </c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79"/>
      <c r="AK18" s="228" t="str">
        <f>ПланСокрОО!AZ18</f>
        <v/>
      </c>
      <c r="AL18" s="163"/>
      <c r="AM18" s="179">
        <f t="shared" si="8"/>
        <v>0</v>
      </c>
      <c r="AN18" s="179">
        <f t="shared" si="9"/>
        <v>0</v>
      </c>
      <c r="AO18" s="179">
        <f t="shared" si="10"/>
        <v>0</v>
      </c>
    </row>
    <row r="19" spans="1:48" x14ac:dyDescent="0.25">
      <c r="A19" s="163">
        <f>ПланСокрОО!A19</f>
        <v>0</v>
      </c>
      <c r="B19" s="179" t="str">
        <f>ПланСокрОО!B19</f>
        <v>ОНБ.Б.12</v>
      </c>
      <c r="C19" s="180">
        <f>ПланСокрОО!C19</f>
        <v>0</v>
      </c>
      <c r="D19" s="106"/>
      <c r="E19" s="106"/>
      <c r="F19" s="106"/>
      <c r="G19" s="167">
        <f t="shared" si="1"/>
        <v>0</v>
      </c>
      <c r="H19" s="179">
        <f>ПланСокрОО!I19</f>
        <v>0</v>
      </c>
      <c r="I19" s="179">
        <f>ПланСокрОО!J19</f>
        <v>0</v>
      </c>
      <c r="J19" s="179">
        <f>ПланСокрОО!K19</f>
        <v>0</v>
      </c>
      <c r="K19" s="179">
        <f>ПланСокрОО!L19</f>
        <v>0</v>
      </c>
      <c r="L19" s="179">
        <f>ПланСокрОО!M19</f>
        <v>0</v>
      </c>
      <c r="M19" s="179">
        <f>ПланСокрОО!N19</f>
        <v>0</v>
      </c>
      <c r="N19" s="179">
        <f t="shared" si="2"/>
        <v>0</v>
      </c>
      <c r="O19" s="179">
        <f t="shared" si="3"/>
        <v>0</v>
      </c>
      <c r="P19" s="179">
        <f t="shared" si="4"/>
        <v>0</v>
      </c>
      <c r="Q19" s="179">
        <f t="shared" si="5"/>
        <v>0</v>
      </c>
      <c r="R19" s="179">
        <f t="shared" si="6"/>
        <v>0</v>
      </c>
      <c r="S19" s="179">
        <f t="shared" si="7"/>
        <v>0</v>
      </c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79"/>
      <c r="AK19" s="228" t="str">
        <f>ПланСокрОО!AZ19</f>
        <v/>
      </c>
      <c r="AL19" s="163"/>
      <c r="AM19" s="179">
        <f t="shared" si="8"/>
        <v>0</v>
      </c>
      <c r="AN19" s="179">
        <f t="shared" si="9"/>
        <v>0</v>
      </c>
      <c r="AO19" s="179">
        <f t="shared" si="10"/>
        <v>0</v>
      </c>
    </row>
    <row r="20" spans="1:48" x14ac:dyDescent="0.25">
      <c r="A20" s="163">
        <f>ПланСокрОО!A20</f>
        <v>0</v>
      </c>
      <c r="B20" s="179" t="str">
        <f>ПланСокрОО!B20</f>
        <v>ОНБ.Б.13</v>
      </c>
      <c r="C20" s="180">
        <f>ПланСокрОО!C20</f>
        <v>0</v>
      </c>
      <c r="D20" s="106"/>
      <c r="E20" s="106"/>
      <c r="F20" s="106"/>
      <c r="G20" s="167">
        <f t="shared" si="1"/>
        <v>0</v>
      </c>
      <c r="H20" s="179">
        <f>ПланСокрОО!I20</f>
        <v>0</v>
      </c>
      <c r="I20" s="179">
        <f>ПланСокрОО!J20</f>
        <v>0</v>
      </c>
      <c r="J20" s="179">
        <f>ПланСокрОО!K20</f>
        <v>0</v>
      </c>
      <c r="K20" s="179">
        <f>ПланСокрОО!L20</f>
        <v>0</v>
      </c>
      <c r="L20" s="179">
        <f>ПланСокрОО!M20</f>
        <v>0</v>
      </c>
      <c r="M20" s="179">
        <f>ПланСокрОО!N20</f>
        <v>0</v>
      </c>
      <c r="N20" s="179">
        <f t="shared" si="2"/>
        <v>0</v>
      </c>
      <c r="O20" s="179">
        <f t="shared" si="3"/>
        <v>0</v>
      </c>
      <c r="P20" s="179">
        <f t="shared" si="4"/>
        <v>0</v>
      </c>
      <c r="Q20" s="179">
        <f t="shared" si="5"/>
        <v>0</v>
      </c>
      <c r="R20" s="179">
        <f t="shared" si="6"/>
        <v>0</v>
      </c>
      <c r="S20" s="179">
        <f t="shared" si="7"/>
        <v>0</v>
      </c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79"/>
      <c r="AK20" s="228" t="str">
        <f>ПланСокрОО!AZ20</f>
        <v/>
      </c>
      <c r="AL20" s="163"/>
      <c r="AM20" s="179">
        <f t="shared" si="8"/>
        <v>0</v>
      </c>
      <c r="AN20" s="179">
        <f t="shared" si="9"/>
        <v>0</v>
      </c>
      <c r="AO20" s="179">
        <f t="shared" si="10"/>
        <v>0</v>
      </c>
    </row>
    <row r="21" spans="1:48" x14ac:dyDescent="0.25">
      <c r="A21" s="163">
        <f>ПланСокрОО!A21</f>
        <v>0</v>
      </c>
      <c r="B21" s="179" t="str">
        <f>ПланСокрОО!B21</f>
        <v>ОНБ.Б.14</v>
      </c>
      <c r="C21" s="180">
        <f>ПланСокрОО!C21</f>
        <v>0</v>
      </c>
      <c r="D21" s="106"/>
      <c r="E21" s="106"/>
      <c r="F21" s="106"/>
      <c r="G21" s="167">
        <f t="shared" si="1"/>
        <v>0</v>
      </c>
      <c r="H21" s="179">
        <f>ПланСокрОО!I21</f>
        <v>0</v>
      </c>
      <c r="I21" s="179">
        <f>ПланСокрОО!J21</f>
        <v>0</v>
      </c>
      <c r="J21" s="179">
        <f>ПланСокрОО!K21</f>
        <v>0</v>
      </c>
      <c r="K21" s="179">
        <f>ПланСокрОО!L21</f>
        <v>0</v>
      </c>
      <c r="L21" s="179">
        <f>ПланСокрОО!M21</f>
        <v>0</v>
      </c>
      <c r="M21" s="179">
        <f>ПланСокрОО!N21</f>
        <v>0</v>
      </c>
      <c r="N21" s="179">
        <f t="shared" si="2"/>
        <v>0</v>
      </c>
      <c r="O21" s="179">
        <f t="shared" si="3"/>
        <v>0</v>
      </c>
      <c r="P21" s="179">
        <f t="shared" si="4"/>
        <v>0</v>
      </c>
      <c r="Q21" s="179">
        <f t="shared" si="5"/>
        <v>0</v>
      </c>
      <c r="R21" s="179">
        <f t="shared" si="6"/>
        <v>0</v>
      </c>
      <c r="S21" s="179">
        <f t="shared" si="7"/>
        <v>0</v>
      </c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79"/>
      <c r="AK21" s="228" t="str">
        <f>ПланСокрОО!AZ21</f>
        <v/>
      </c>
      <c r="AL21" s="163"/>
      <c r="AM21" s="179">
        <f t="shared" si="8"/>
        <v>0</v>
      </c>
      <c r="AN21" s="179">
        <f t="shared" si="9"/>
        <v>0</v>
      </c>
      <c r="AO21" s="179">
        <f t="shared" si="10"/>
        <v>0</v>
      </c>
    </row>
    <row r="22" spans="1:48" x14ac:dyDescent="0.25">
      <c r="A22" s="163">
        <f>ПланСокрОО!A22</f>
        <v>0</v>
      </c>
      <c r="B22" s="179" t="str">
        <f>ПланСокрОО!B22</f>
        <v>ОНБ.Б.15</v>
      </c>
      <c r="C22" s="180">
        <f>ПланСокрОО!C22</f>
        <v>0</v>
      </c>
      <c r="D22" s="106"/>
      <c r="E22" s="106"/>
      <c r="F22" s="106"/>
      <c r="G22" s="167">
        <f t="shared" si="1"/>
        <v>0</v>
      </c>
      <c r="H22" s="179">
        <f>ПланСокрОО!I22</f>
        <v>0</v>
      </c>
      <c r="I22" s="179">
        <f>ПланСокрОО!J22</f>
        <v>0</v>
      </c>
      <c r="J22" s="179">
        <f>ПланСокрОО!K22</f>
        <v>0</v>
      </c>
      <c r="K22" s="179">
        <f>ПланСокрОО!L22</f>
        <v>0</v>
      </c>
      <c r="L22" s="179">
        <f>ПланСокрОО!M22</f>
        <v>0</v>
      </c>
      <c r="M22" s="179">
        <f>ПланСокрОО!N22</f>
        <v>0</v>
      </c>
      <c r="N22" s="179">
        <f t="shared" si="2"/>
        <v>0</v>
      </c>
      <c r="O22" s="179">
        <f t="shared" si="3"/>
        <v>0</v>
      </c>
      <c r="P22" s="179">
        <f t="shared" si="4"/>
        <v>0</v>
      </c>
      <c r="Q22" s="179">
        <f t="shared" si="5"/>
        <v>0</v>
      </c>
      <c r="R22" s="179">
        <f t="shared" si="6"/>
        <v>0</v>
      </c>
      <c r="S22" s="179">
        <f t="shared" si="7"/>
        <v>0</v>
      </c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79"/>
      <c r="AK22" s="228" t="str">
        <f>ПланСокрОО!AZ22</f>
        <v/>
      </c>
      <c r="AL22" s="163"/>
      <c r="AM22" s="179">
        <f t="shared" si="8"/>
        <v>0</v>
      </c>
      <c r="AN22" s="179">
        <f t="shared" si="9"/>
        <v>0</v>
      </c>
      <c r="AO22" s="179">
        <f t="shared" si="10"/>
        <v>0</v>
      </c>
    </row>
    <row r="23" spans="1:48" x14ac:dyDescent="0.25">
      <c r="A23" s="163" t="s">
        <v>346</v>
      </c>
      <c r="B23" s="425" t="str">
        <f>B25</f>
        <v>Итого по базовой части ОНБ</v>
      </c>
      <c r="C23" s="425"/>
      <c r="D23" s="165"/>
      <c r="E23" s="165"/>
      <c r="F23" s="165"/>
      <c r="G23" s="181">
        <f>SUMIF($A$8:$A$22,$A23,G$8:G$22)</f>
        <v>0</v>
      </c>
      <c r="H23" s="181">
        <f>SUMIF($A$8:$A$22,$A23,H$8:H$22)</f>
        <v>0</v>
      </c>
      <c r="I23" s="181">
        <f t="shared" ref="I23:AI24" si="11">SUMIF($A$8:$A$22,$A23,I$8:I$22)</f>
        <v>0</v>
      </c>
      <c r="J23" s="181">
        <f t="shared" si="11"/>
        <v>0</v>
      </c>
      <c r="K23" s="181">
        <f t="shared" si="11"/>
        <v>0</v>
      </c>
      <c r="L23" s="181">
        <f t="shared" si="11"/>
        <v>0</v>
      </c>
      <c r="M23" s="181">
        <f t="shared" si="11"/>
        <v>0</v>
      </c>
      <c r="N23" s="181">
        <f t="shared" si="11"/>
        <v>0</v>
      </c>
      <c r="O23" s="181">
        <f t="shared" si="11"/>
        <v>0</v>
      </c>
      <c r="P23" s="181">
        <f t="shared" si="11"/>
        <v>0</v>
      </c>
      <c r="Q23" s="181">
        <f t="shared" si="11"/>
        <v>0</v>
      </c>
      <c r="R23" s="181">
        <f t="shared" si="11"/>
        <v>0</v>
      </c>
      <c r="S23" s="181">
        <f t="shared" si="11"/>
        <v>0</v>
      </c>
      <c r="T23" s="181">
        <f t="shared" si="11"/>
        <v>0</v>
      </c>
      <c r="U23" s="181">
        <f t="shared" si="11"/>
        <v>0</v>
      </c>
      <c r="V23" s="181">
        <f t="shared" si="11"/>
        <v>0</v>
      </c>
      <c r="W23" s="181">
        <f t="shared" si="11"/>
        <v>0</v>
      </c>
      <c r="X23" s="181">
        <f t="shared" si="11"/>
        <v>0</v>
      </c>
      <c r="Y23" s="181">
        <f t="shared" si="11"/>
        <v>0</v>
      </c>
      <c r="Z23" s="181">
        <f t="shared" si="11"/>
        <v>0</v>
      </c>
      <c r="AA23" s="181">
        <f t="shared" si="11"/>
        <v>0</v>
      </c>
      <c r="AB23" s="181">
        <f t="shared" si="11"/>
        <v>0</v>
      </c>
      <c r="AC23" s="181">
        <f t="shared" si="11"/>
        <v>0</v>
      </c>
      <c r="AD23" s="181">
        <f t="shared" si="11"/>
        <v>0</v>
      </c>
      <c r="AE23" s="181">
        <f t="shared" si="11"/>
        <v>0</v>
      </c>
      <c r="AF23" s="181">
        <f t="shared" si="11"/>
        <v>0</v>
      </c>
      <c r="AG23" s="181">
        <f t="shared" si="11"/>
        <v>0</v>
      </c>
      <c r="AH23" s="181">
        <f t="shared" si="11"/>
        <v>0</v>
      </c>
      <c r="AI23" s="181">
        <f t="shared" si="11"/>
        <v>0</v>
      </c>
      <c r="AJ23" s="181"/>
      <c r="AK23" s="228"/>
      <c r="AL23" s="181"/>
      <c r="AM23" s="179">
        <f t="shared" si="8"/>
        <v>0</v>
      </c>
      <c r="AN23" s="179">
        <f t="shared" si="9"/>
        <v>0</v>
      </c>
      <c r="AO23" s="179">
        <f t="shared" si="10"/>
        <v>0</v>
      </c>
      <c r="AP23" s="181"/>
      <c r="AQ23" s="181"/>
      <c r="AR23" s="181"/>
      <c r="AS23" s="181"/>
      <c r="AT23" s="181"/>
      <c r="AU23" s="181"/>
      <c r="AV23" s="182"/>
    </row>
    <row r="24" spans="1:48" x14ac:dyDescent="0.25">
      <c r="A24" s="163" t="s">
        <v>347</v>
      </c>
      <c r="B24" s="425" t="str">
        <f>B25</f>
        <v>Итого по базовой части ОНБ</v>
      </c>
      <c r="C24" s="425"/>
      <c r="D24" s="165"/>
      <c r="E24" s="165"/>
      <c r="F24" s="165"/>
      <c r="G24" s="181">
        <f>SUMIF($A$8:$A$22,$A24,G$8:G$22)</f>
        <v>0</v>
      </c>
      <c r="H24" s="181">
        <f>SUMIF($A$8:$A$22,$A24,H$8:H$22)</f>
        <v>0</v>
      </c>
      <c r="I24" s="181">
        <f t="shared" si="11"/>
        <v>0</v>
      </c>
      <c r="J24" s="181">
        <f t="shared" si="11"/>
        <v>0</v>
      </c>
      <c r="K24" s="181">
        <f t="shared" si="11"/>
        <v>0</v>
      </c>
      <c r="L24" s="181">
        <f t="shared" si="11"/>
        <v>0</v>
      </c>
      <c r="M24" s="181">
        <f t="shared" si="11"/>
        <v>0</v>
      </c>
      <c r="N24" s="181">
        <f t="shared" si="11"/>
        <v>0</v>
      </c>
      <c r="O24" s="181">
        <f t="shared" si="11"/>
        <v>0</v>
      </c>
      <c r="P24" s="181">
        <f t="shared" si="11"/>
        <v>0</v>
      </c>
      <c r="Q24" s="181">
        <f t="shared" si="11"/>
        <v>0</v>
      </c>
      <c r="R24" s="181">
        <f t="shared" si="11"/>
        <v>0</v>
      </c>
      <c r="S24" s="181">
        <f t="shared" si="11"/>
        <v>0</v>
      </c>
      <c r="T24" s="181">
        <f t="shared" si="11"/>
        <v>0</v>
      </c>
      <c r="U24" s="181">
        <f t="shared" si="11"/>
        <v>0</v>
      </c>
      <c r="V24" s="181">
        <f t="shared" si="11"/>
        <v>0</v>
      </c>
      <c r="W24" s="181">
        <f t="shared" si="11"/>
        <v>0</v>
      </c>
      <c r="X24" s="181">
        <f t="shared" si="11"/>
        <v>0</v>
      </c>
      <c r="Y24" s="181">
        <f t="shared" si="11"/>
        <v>0</v>
      </c>
      <c r="Z24" s="181">
        <f t="shared" si="11"/>
        <v>0</v>
      </c>
      <c r="AA24" s="181">
        <f t="shared" si="11"/>
        <v>0</v>
      </c>
      <c r="AB24" s="181">
        <f t="shared" si="11"/>
        <v>0</v>
      </c>
      <c r="AC24" s="181">
        <f t="shared" si="11"/>
        <v>0</v>
      </c>
      <c r="AD24" s="181">
        <f t="shared" si="11"/>
        <v>0</v>
      </c>
      <c r="AE24" s="181">
        <f t="shared" si="11"/>
        <v>0</v>
      </c>
      <c r="AF24" s="181">
        <f t="shared" si="11"/>
        <v>0</v>
      </c>
      <c r="AG24" s="181">
        <f t="shared" si="11"/>
        <v>0</v>
      </c>
      <c r="AH24" s="181">
        <f t="shared" si="11"/>
        <v>0</v>
      </c>
      <c r="AI24" s="181">
        <f t="shared" si="11"/>
        <v>0</v>
      </c>
      <c r="AJ24" s="181"/>
      <c r="AK24" s="228"/>
      <c r="AL24" s="181"/>
      <c r="AM24" s="179">
        <f t="shared" si="8"/>
        <v>0</v>
      </c>
      <c r="AN24" s="179">
        <f t="shared" si="9"/>
        <v>0</v>
      </c>
      <c r="AO24" s="179">
        <f t="shared" si="10"/>
        <v>0</v>
      </c>
      <c r="AP24" s="181"/>
      <c r="AQ24" s="181"/>
      <c r="AR24" s="181"/>
      <c r="AS24" s="181"/>
      <c r="AT24" s="181"/>
      <c r="AU24" s="181"/>
      <c r="AV24" s="182"/>
    </row>
    <row r="25" spans="1:48" x14ac:dyDescent="0.25">
      <c r="B25" s="414" t="str">
        <f>Base!A23</f>
        <v>Итого по базовой части ОНБ</v>
      </c>
      <c r="C25" s="414"/>
      <c r="D25" s="167">
        <f>SUM(D23:D24)</f>
        <v>0</v>
      </c>
      <c r="E25" s="167">
        <f>SUM(E23:E24)</f>
        <v>0</v>
      </c>
      <c r="F25" s="167">
        <f>SUM(F23:F24)</f>
        <v>0</v>
      </c>
      <c r="G25" s="167">
        <f>SUM(G23:G24)</f>
        <v>0</v>
      </c>
      <c r="H25" s="167">
        <f>SUM(H23:H24)</f>
        <v>0</v>
      </c>
      <c r="I25" s="167">
        <f t="shared" ref="I25:AI25" si="12">SUM(I23:I24)</f>
        <v>0</v>
      </c>
      <c r="J25" s="167">
        <f t="shared" si="12"/>
        <v>0</v>
      </c>
      <c r="K25" s="167">
        <f t="shared" si="12"/>
        <v>0</v>
      </c>
      <c r="L25" s="167">
        <f t="shared" si="12"/>
        <v>0</v>
      </c>
      <c r="M25" s="167">
        <f t="shared" si="12"/>
        <v>0</v>
      </c>
      <c r="N25" s="167">
        <f t="shared" si="12"/>
        <v>0</v>
      </c>
      <c r="O25" s="167">
        <f t="shared" si="12"/>
        <v>0</v>
      </c>
      <c r="P25" s="167">
        <f t="shared" si="12"/>
        <v>0</v>
      </c>
      <c r="Q25" s="167">
        <f t="shared" si="12"/>
        <v>0</v>
      </c>
      <c r="R25" s="167">
        <f t="shared" si="12"/>
        <v>0</v>
      </c>
      <c r="S25" s="167">
        <f t="shared" si="12"/>
        <v>0</v>
      </c>
      <c r="T25" s="167">
        <f t="shared" si="12"/>
        <v>0</v>
      </c>
      <c r="U25" s="167">
        <f t="shared" si="12"/>
        <v>0</v>
      </c>
      <c r="V25" s="167">
        <f t="shared" si="12"/>
        <v>0</v>
      </c>
      <c r="W25" s="167">
        <f t="shared" si="12"/>
        <v>0</v>
      </c>
      <c r="X25" s="167">
        <f t="shared" si="12"/>
        <v>0</v>
      </c>
      <c r="Y25" s="167">
        <f t="shared" si="12"/>
        <v>0</v>
      </c>
      <c r="Z25" s="167">
        <f t="shared" si="12"/>
        <v>0</v>
      </c>
      <c r="AA25" s="167">
        <f t="shared" si="12"/>
        <v>0</v>
      </c>
      <c r="AB25" s="167">
        <f t="shared" si="12"/>
        <v>0</v>
      </c>
      <c r="AC25" s="167">
        <f t="shared" si="12"/>
        <v>0</v>
      </c>
      <c r="AD25" s="167">
        <f t="shared" si="12"/>
        <v>0</v>
      </c>
      <c r="AE25" s="167">
        <f t="shared" si="12"/>
        <v>0</v>
      </c>
      <c r="AF25" s="167">
        <f t="shared" si="12"/>
        <v>0</v>
      </c>
      <c r="AG25" s="167">
        <f t="shared" si="12"/>
        <v>0</v>
      </c>
      <c r="AH25" s="167">
        <f t="shared" si="12"/>
        <v>0</v>
      </c>
      <c r="AI25" s="167">
        <f t="shared" si="12"/>
        <v>0</v>
      </c>
      <c r="AJ25" s="167"/>
      <c r="AK25" s="228"/>
      <c r="AL25" s="163"/>
      <c r="AM25" s="179">
        <f t="shared" si="8"/>
        <v>0</v>
      </c>
      <c r="AN25" s="179">
        <f t="shared" si="9"/>
        <v>0</v>
      </c>
      <c r="AO25" s="179">
        <f t="shared" si="10"/>
        <v>0</v>
      </c>
    </row>
    <row r="26" spans="1:48" x14ac:dyDescent="0.25">
      <c r="B26" s="414" t="str">
        <f>Base!A24</f>
        <v>1.2. Вариативная часть ОНБ</v>
      </c>
      <c r="C26" s="414"/>
      <c r="D26" s="414"/>
      <c r="E26" s="414"/>
      <c r="F26" s="414"/>
      <c r="G26" s="414"/>
      <c r="H26" s="414"/>
      <c r="I26" s="414"/>
      <c r="J26" s="414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178"/>
      <c r="AC26" s="178"/>
      <c r="AD26" s="178"/>
      <c r="AE26" s="178"/>
      <c r="AF26" s="178"/>
      <c r="AG26" s="178"/>
      <c r="AH26" s="178"/>
      <c r="AI26" s="178"/>
      <c r="AJ26" s="167"/>
      <c r="AK26" s="228"/>
      <c r="AL26" s="163"/>
      <c r="AM26" s="179">
        <f t="shared" si="8"/>
        <v>0</v>
      </c>
      <c r="AN26" s="179">
        <f t="shared" si="9"/>
        <v>0</v>
      </c>
      <c r="AO26" s="179">
        <f t="shared" si="10"/>
        <v>0</v>
      </c>
    </row>
    <row r="27" spans="1:48" x14ac:dyDescent="0.25">
      <c r="A27" s="163">
        <f>ПланСокрОО!A27</f>
        <v>0</v>
      </c>
      <c r="B27" s="179" t="str">
        <f>ПланСокрОО!B27</f>
        <v>ОНБ.ВВ.1</v>
      </c>
      <c r="C27" s="180">
        <f>ПланСокрОО!C27</f>
        <v>0</v>
      </c>
      <c r="D27" s="106"/>
      <c r="E27" s="106"/>
      <c r="F27" s="106"/>
      <c r="G27" s="167">
        <f t="shared" ref="G27:G38" si="13">T27+X27+AB27+AF27</f>
        <v>0</v>
      </c>
      <c r="H27" s="179">
        <f>ПланСокрОО!I27</f>
        <v>0</v>
      </c>
      <c r="I27" s="179">
        <f>ПланСокрОО!J27</f>
        <v>0</v>
      </c>
      <c r="J27" s="179">
        <f>ПланСокрОО!K27</f>
        <v>0</v>
      </c>
      <c r="K27" s="179">
        <f>ПланСокрОО!L27</f>
        <v>0</v>
      </c>
      <c r="L27" s="179">
        <f>ПланСокрОО!M27</f>
        <v>0</v>
      </c>
      <c r="M27" s="179">
        <f>ПланСокрОО!N27</f>
        <v>0</v>
      </c>
      <c r="N27" s="179">
        <f>H27</f>
        <v>0</v>
      </c>
      <c r="O27" s="179">
        <f>SUM(P27:R27)</f>
        <v>0</v>
      </c>
      <c r="P27" s="179">
        <f>U27+Y27+AC27+AG27</f>
        <v>0</v>
      </c>
      <c r="Q27" s="179">
        <f>V27+Z27+AD27+AH27</f>
        <v>0</v>
      </c>
      <c r="R27" s="179">
        <f>W27+AA27+AE27+AI27</f>
        <v>0</v>
      </c>
      <c r="S27" s="179">
        <f>N27-O27</f>
        <v>0</v>
      </c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79"/>
      <c r="AK27" s="228" t="str">
        <f>ПланСокрОО!AZ27</f>
        <v/>
      </c>
      <c r="AL27" s="163"/>
      <c r="AM27" s="179">
        <f t="shared" si="8"/>
        <v>0</v>
      </c>
      <c r="AN27" s="179">
        <f t="shared" si="9"/>
        <v>0</v>
      </c>
      <c r="AO27" s="179">
        <f t="shared" si="10"/>
        <v>0</v>
      </c>
    </row>
    <row r="28" spans="1:48" x14ac:dyDescent="0.25">
      <c r="A28" s="163">
        <f>ПланСокрОО!A28</f>
        <v>0</v>
      </c>
      <c r="B28" s="179" t="str">
        <f>ПланСокрОО!B28</f>
        <v>ОНБ.ВВ.2</v>
      </c>
      <c r="C28" s="180">
        <f>ПланСокрОО!C28</f>
        <v>0</v>
      </c>
      <c r="D28" s="106"/>
      <c r="E28" s="106"/>
      <c r="F28" s="106"/>
      <c r="G28" s="167">
        <f t="shared" si="13"/>
        <v>0</v>
      </c>
      <c r="H28" s="179">
        <f>ПланСокрОО!I28</f>
        <v>0</v>
      </c>
      <c r="I28" s="179">
        <f>ПланСокрОО!J28</f>
        <v>0</v>
      </c>
      <c r="J28" s="179">
        <f>ПланСокрОО!K28</f>
        <v>0</v>
      </c>
      <c r="K28" s="179">
        <f>ПланСокрОО!L28</f>
        <v>0</v>
      </c>
      <c r="L28" s="179">
        <f>ПланСокрОО!M28</f>
        <v>0</v>
      </c>
      <c r="M28" s="179">
        <f>ПланСокрОО!N28</f>
        <v>0</v>
      </c>
      <c r="N28" s="179">
        <f t="shared" ref="N28:N38" si="14">H28</f>
        <v>0</v>
      </c>
      <c r="O28" s="179">
        <f t="shared" ref="O28:O38" si="15">SUM(P28:R28)</f>
        <v>0</v>
      </c>
      <c r="P28" s="179">
        <f t="shared" ref="P28:P38" si="16">U28+Y28+AC28+AG28</f>
        <v>0</v>
      </c>
      <c r="Q28" s="179">
        <f t="shared" ref="Q28:Q38" si="17">V28+Z28+AD28+AH28</f>
        <v>0</v>
      </c>
      <c r="R28" s="179">
        <f t="shared" ref="R28:R38" si="18">W28+AA28+AE28+AI28</f>
        <v>0</v>
      </c>
      <c r="S28" s="179">
        <f t="shared" ref="S28:S38" si="19">N28-O28</f>
        <v>0</v>
      </c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79"/>
      <c r="AK28" s="228" t="str">
        <f>ПланСокрОО!AZ28</f>
        <v/>
      </c>
      <c r="AL28" s="163"/>
      <c r="AM28" s="179">
        <f t="shared" ref="AM28:AM38" si="20">J28*$AO$2</f>
        <v>0</v>
      </c>
      <c r="AN28" s="179">
        <f t="shared" ref="AN28:AN38" si="21">(K28+L28)*$AO$2</f>
        <v>0</v>
      </c>
      <c r="AO28" s="179">
        <f t="shared" ref="AO28:AO38" si="22">I28*$AO$2</f>
        <v>0</v>
      </c>
    </row>
    <row r="29" spans="1:48" x14ac:dyDescent="0.25">
      <c r="A29" s="163">
        <f>ПланСокрОО!A29</f>
        <v>0</v>
      </c>
      <c r="B29" s="179" t="str">
        <f>ПланСокрОО!B29</f>
        <v>ОНБ.ВВ.3</v>
      </c>
      <c r="C29" s="180">
        <f>ПланСокрОО!C29</f>
        <v>0</v>
      </c>
      <c r="D29" s="106"/>
      <c r="E29" s="106"/>
      <c r="F29" s="106"/>
      <c r="G29" s="167">
        <f t="shared" si="13"/>
        <v>0</v>
      </c>
      <c r="H29" s="179">
        <f>ПланСокрОО!I29</f>
        <v>0</v>
      </c>
      <c r="I29" s="179">
        <f>ПланСокрОО!J29</f>
        <v>0</v>
      </c>
      <c r="J29" s="179">
        <f>ПланСокрОО!K29</f>
        <v>0</v>
      </c>
      <c r="K29" s="179">
        <f>ПланСокрОО!L29</f>
        <v>0</v>
      </c>
      <c r="L29" s="179">
        <f>ПланСокрОО!M29</f>
        <v>0</v>
      </c>
      <c r="M29" s="179">
        <f>ПланСокрОО!N29</f>
        <v>0</v>
      </c>
      <c r="N29" s="179">
        <f t="shared" si="14"/>
        <v>0</v>
      </c>
      <c r="O29" s="179">
        <f t="shared" si="15"/>
        <v>0</v>
      </c>
      <c r="P29" s="179">
        <f t="shared" si="16"/>
        <v>0</v>
      </c>
      <c r="Q29" s="179">
        <f t="shared" si="17"/>
        <v>0</v>
      </c>
      <c r="R29" s="179">
        <f t="shared" si="18"/>
        <v>0</v>
      </c>
      <c r="S29" s="179">
        <f t="shared" si="19"/>
        <v>0</v>
      </c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79"/>
      <c r="AK29" s="228" t="str">
        <f>ПланСокрОО!AZ29</f>
        <v/>
      </c>
      <c r="AL29" s="163"/>
      <c r="AM29" s="179">
        <f t="shared" si="20"/>
        <v>0</v>
      </c>
      <c r="AN29" s="179">
        <f t="shared" si="21"/>
        <v>0</v>
      </c>
      <c r="AO29" s="179">
        <f t="shared" si="22"/>
        <v>0</v>
      </c>
    </row>
    <row r="30" spans="1:48" x14ac:dyDescent="0.25">
      <c r="A30" s="163">
        <f>ПланСокрОО!A30</f>
        <v>0</v>
      </c>
      <c r="B30" s="179" t="str">
        <f>ПланСокрОО!B30</f>
        <v>ОНБ.ВВ.4</v>
      </c>
      <c r="C30" s="180">
        <f>ПланСокрОО!C30</f>
        <v>0</v>
      </c>
      <c r="D30" s="106"/>
      <c r="E30" s="106"/>
      <c r="F30" s="106"/>
      <c r="G30" s="167">
        <f t="shared" si="13"/>
        <v>0</v>
      </c>
      <c r="H30" s="179">
        <f>ПланСокрОО!I30</f>
        <v>0</v>
      </c>
      <c r="I30" s="179">
        <f>ПланСокрОО!J30</f>
        <v>0</v>
      </c>
      <c r="J30" s="179">
        <f>ПланСокрОО!K30</f>
        <v>0</v>
      </c>
      <c r="K30" s="179">
        <f>ПланСокрОО!L30</f>
        <v>0</v>
      </c>
      <c r="L30" s="179">
        <f>ПланСокрОО!M30</f>
        <v>0</v>
      </c>
      <c r="M30" s="179">
        <f>ПланСокрОО!N30</f>
        <v>0</v>
      </c>
      <c r="N30" s="179">
        <f t="shared" si="14"/>
        <v>0</v>
      </c>
      <c r="O30" s="179">
        <f t="shared" si="15"/>
        <v>0</v>
      </c>
      <c r="P30" s="179">
        <f t="shared" si="16"/>
        <v>0</v>
      </c>
      <c r="Q30" s="179">
        <f t="shared" si="17"/>
        <v>0</v>
      </c>
      <c r="R30" s="179">
        <f t="shared" si="18"/>
        <v>0</v>
      </c>
      <c r="S30" s="179">
        <f t="shared" si="19"/>
        <v>0</v>
      </c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79"/>
      <c r="AK30" s="228" t="str">
        <f>ПланСокрОО!AZ30</f>
        <v/>
      </c>
      <c r="AL30" s="163"/>
      <c r="AM30" s="179">
        <f t="shared" si="20"/>
        <v>0</v>
      </c>
      <c r="AN30" s="179">
        <f t="shared" si="21"/>
        <v>0</v>
      </c>
      <c r="AO30" s="179">
        <f t="shared" si="22"/>
        <v>0</v>
      </c>
    </row>
    <row r="31" spans="1:48" x14ac:dyDescent="0.25">
      <c r="A31" s="163">
        <f>ПланСокрОО!A31</f>
        <v>0</v>
      </c>
      <c r="B31" s="179" t="str">
        <f>ПланСокрОО!B31</f>
        <v>ОНБ.ВВ.5</v>
      </c>
      <c r="C31" s="180">
        <f>ПланСокрОО!C31</f>
        <v>0</v>
      </c>
      <c r="D31" s="106"/>
      <c r="E31" s="106"/>
      <c r="F31" s="106"/>
      <c r="G31" s="229">
        <f t="shared" si="13"/>
        <v>0</v>
      </c>
      <c r="H31" s="179">
        <f>ПланСокрОО!I31</f>
        <v>0</v>
      </c>
      <c r="I31" s="179">
        <f>ПланСокрОО!J31</f>
        <v>0</v>
      </c>
      <c r="J31" s="179">
        <f>ПланСокрОО!K31</f>
        <v>0</v>
      </c>
      <c r="K31" s="179">
        <f>ПланСокрОО!L31</f>
        <v>0</v>
      </c>
      <c r="L31" s="179">
        <f>ПланСокрОО!M31</f>
        <v>0</v>
      </c>
      <c r="M31" s="179">
        <f>ПланСокрОО!N31</f>
        <v>0</v>
      </c>
      <c r="N31" s="179">
        <f t="shared" si="14"/>
        <v>0</v>
      </c>
      <c r="O31" s="179">
        <f t="shared" si="15"/>
        <v>0</v>
      </c>
      <c r="P31" s="179">
        <f t="shared" si="16"/>
        <v>0</v>
      </c>
      <c r="Q31" s="179">
        <f t="shared" si="17"/>
        <v>0</v>
      </c>
      <c r="R31" s="179">
        <f t="shared" si="18"/>
        <v>0</v>
      </c>
      <c r="S31" s="179">
        <f t="shared" si="19"/>
        <v>0</v>
      </c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79"/>
      <c r="AK31" s="228" t="str">
        <f>ПланСокрОО!AZ31</f>
        <v/>
      </c>
      <c r="AL31" s="163"/>
      <c r="AM31" s="179">
        <f t="shared" si="20"/>
        <v>0</v>
      </c>
      <c r="AN31" s="179">
        <f t="shared" si="21"/>
        <v>0</v>
      </c>
      <c r="AO31" s="179">
        <f t="shared" si="22"/>
        <v>0</v>
      </c>
    </row>
    <row r="32" spans="1:48" x14ac:dyDescent="0.25">
      <c r="A32" s="163">
        <f>ПланСокрОО!A32</f>
        <v>0</v>
      </c>
      <c r="B32" s="179" t="str">
        <f>ПланСокрОО!B32</f>
        <v>ОНБ.ВВ.6</v>
      </c>
      <c r="C32" s="180">
        <f>ПланСокрОО!C32</f>
        <v>0</v>
      </c>
      <c r="D32" s="106"/>
      <c r="E32" s="106"/>
      <c r="F32" s="106"/>
      <c r="G32" s="237">
        <f t="shared" si="13"/>
        <v>0</v>
      </c>
      <c r="H32" s="179">
        <f>ПланСокрОО!I32</f>
        <v>0</v>
      </c>
      <c r="I32" s="179">
        <f>ПланСокрОО!J32</f>
        <v>0</v>
      </c>
      <c r="J32" s="179">
        <f>ПланСокрОО!K32</f>
        <v>0</v>
      </c>
      <c r="K32" s="179">
        <f>ПланСокрОО!L32</f>
        <v>0</v>
      </c>
      <c r="L32" s="179">
        <f>ПланСокрОО!M32</f>
        <v>0</v>
      </c>
      <c r="M32" s="179">
        <f>ПланСокрОО!N32</f>
        <v>0</v>
      </c>
      <c r="N32" s="179">
        <f t="shared" si="14"/>
        <v>0</v>
      </c>
      <c r="O32" s="179">
        <f t="shared" si="15"/>
        <v>0</v>
      </c>
      <c r="P32" s="179">
        <f t="shared" si="16"/>
        <v>0</v>
      </c>
      <c r="Q32" s="179">
        <f t="shared" si="17"/>
        <v>0</v>
      </c>
      <c r="R32" s="179">
        <f t="shared" si="18"/>
        <v>0</v>
      </c>
      <c r="S32" s="179">
        <f t="shared" si="19"/>
        <v>0</v>
      </c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79"/>
      <c r="AK32" s="228" t="str">
        <f>ПланСокрОО!AZ32</f>
        <v/>
      </c>
      <c r="AL32" s="163"/>
      <c r="AM32" s="179">
        <f t="shared" si="20"/>
        <v>0</v>
      </c>
      <c r="AN32" s="179">
        <f t="shared" si="21"/>
        <v>0</v>
      </c>
      <c r="AO32" s="179">
        <f t="shared" si="22"/>
        <v>0</v>
      </c>
    </row>
    <row r="33" spans="1:48" x14ac:dyDescent="0.25">
      <c r="A33" s="163">
        <f>ПланСокрОО!A33</f>
        <v>0</v>
      </c>
      <c r="B33" s="179" t="str">
        <f>ПланСокрОО!B33</f>
        <v>ОНБ.ВВ.7</v>
      </c>
      <c r="C33" s="180">
        <f>ПланСокрОО!C33</f>
        <v>0</v>
      </c>
      <c r="D33" s="106"/>
      <c r="E33" s="106"/>
      <c r="F33" s="106"/>
      <c r="G33" s="237">
        <f t="shared" si="13"/>
        <v>0</v>
      </c>
      <c r="H33" s="179">
        <f>ПланСокрОО!I33</f>
        <v>0</v>
      </c>
      <c r="I33" s="179">
        <f>ПланСокрОО!J33</f>
        <v>0</v>
      </c>
      <c r="J33" s="179">
        <f>ПланСокрОО!K33</f>
        <v>0</v>
      </c>
      <c r="K33" s="179">
        <f>ПланСокрОО!L33</f>
        <v>0</v>
      </c>
      <c r="L33" s="179">
        <f>ПланСокрОО!M33</f>
        <v>0</v>
      </c>
      <c r="M33" s="179">
        <f>ПланСокрОО!N33</f>
        <v>0</v>
      </c>
      <c r="N33" s="179">
        <f t="shared" si="14"/>
        <v>0</v>
      </c>
      <c r="O33" s="179">
        <f t="shared" si="15"/>
        <v>0</v>
      </c>
      <c r="P33" s="179">
        <f t="shared" si="16"/>
        <v>0</v>
      </c>
      <c r="Q33" s="179">
        <f t="shared" si="17"/>
        <v>0</v>
      </c>
      <c r="R33" s="179">
        <f t="shared" si="18"/>
        <v>0</v>
      </c>
      <c r="S33" s="179">
        <f t="shared" si="19"/>
        <v>0</v>
      </c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79"/>
      <c r="AK33" s="228" t="str">
        <f>ПланСокрОО!AZ33</f>
        <v/>
      </c>
      <c r="AL33" s="163"/>
      <c r="AM33" s="179">
        <f t="shared" si="20"/>
        <v>0</v>
      </c>
      <c r="AN33" s="179">
        <f t="shared" si="21"/>
        <v>0</v>
      </c>
      <c r="AO33" s="179">
        <f t="shared" si="22"/>
        <v>0</v>
      </c>
    </row>
    <row r="34" spans="1:48" x14ac:dyDescent="0.25">
      <c r="A34" s="163">
        <f>ПланСокрОО!A34</f>
        <v>0</v>
      </c>
      <c r="B34" s="179" t="str">
        <f>ПланСокрОО!B34</f>
        <v>ОНБ.ВВ.8</v>
      </c>
      <c r="C34" s="180">
        <f>ПланСокрОО!C34</f>
        <v>0</v>
      </c>
      <c r="D34" s="106"/>
      <c r="E34" s="106"/>
      <c r="F34" s="106"/>
      <c r="G34" s="237">
        <f t="shared" si="13"/>
        <v>0</v>
      </c>
      <c r="H34" s="179">
        <f>ПланСокрОО!I34</f>
        <v>0</v>
      </c>
      <c r="I34" s="179">
        <f>ПланСокрОО!J34</f>
        <v>0</v>
      </c>
      <c r="J34" s="179">
        <f>ПланСокрОО!K34</f>
        <v>0</v>
      </c>
      <c r="K34" s="179">
        <f>ПланСокрОО!L34</f>
        <v>0</v>
      </c>
      <c r="L34" s="179">
        <f>ПланСокрОО!M34</f>
        <v>0</v>
      </c>
      <c r="M34" s="179">
        <f>ПланСокрОО!N34</f>
        <v>0</v>
      </c>
      <c r="N34" s="179">
        <f t="shared" si="14"/>
        <v>0</v>
      </c>
      <c r="O34" s="179">
        <f t="shared" si="15"/>
        <v>0</v>
      </c>
      <c r="P34" s="179">
        <f t="shared" si="16"/>
        <v>0</v>
      </c>
      <c r="Q34" s="179">
        <f t="shared" si="17"/>
        <v>0</v>
      </c>
      <c r="R34" s="179">
        <f t="shared" si="18"/>
        <v>0</v>
      </c>
      <c r="S34" s="179">
        <f t="shared" si="19"/>
        <v>0</v>
      </c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79"/>
      <c r="AK34" s="228" t="str">
        <f>ПланСокрОО!AZ34</f>
        <v/>
      </c>
      <c r="AL34" s="163"/>
      <c r="AM34" s="179">
        <f t="shared" si="20"/>
        <v>0</v>
      </c>
      <c r="AN34" s="179">
        <f t="shared" si="21"/>
        <v>0</v>
      </c>
      <c r="AO34" s="179">
        <f t="shared" si="22"/>
        <v>0</v>
      </c>
    </row>
    <row r="35" spans="1:48" x14ac:dyDescent="0.25">
      <c r="A35" s="163">
        <f>ПланСокрОО!A35</f>
        <v>0</v>
      </c>
      <c r="B35" s="179" t="str">
        <f>ПланСокрОО!B35</f>
        <v>ОНБ.ВВ.9</v>
      </c>
      <c r="C35" s="180">
        <f>ПланСокрОО!C35</f>
        <v>0</v>
      </c>
      <c r="D35" s="106"/>
      <c r="E35" s="106"/>
      <c r="F35" s="106"/>
      <c r="G35" s="237">
        <f t="shared" si="13"/>
        <v>0</v>
      </c>
      <c r="H35" s="179">
        <f>ПланСокрОО!I35</f>
        <v>0</v>
      </c>
      <c r="I35" s="179">
        <f>ПланСокрОО!J35</f>
        <v>0</v>
      </c>
      <c r="J35" s="179">
        <f>ПланСокрОО!K35</f>
        <v>0</v>
      </c>
      <c r="K35" s="179">
        <f>ПланСокрОО!L35</f>
        <v>0</v>
      </c>
      <c r="L35" s="179">
        <f>ПланСокрОО!M35</f>
        <v>0</v>
      </c>
      <c r="M35" s="179">
        <f>ПланСокрОО!N35</f>
        <v>0</v>
      </c>
      <c r="N35" s="179">
        <f t="shared" si="14"/>
        <v>0</v>
      </c>
      <c r="O35" s="179">
        <f t="shared" si="15"/>
        <v>0</v>
      </c>
      <c r="P35" s="179">
        <f t="shared" si="16"/>
        <v>0</v>
      </c>
      <c r="Q35" s="179">
        <f t="shared" si="17"/>
        <v>0</v>
      </c>
      <c r="R35" s="179">
        <f t="shared" si="18"/>
        <v>0</v>
      </c>
      <c r="S35" s="179">
        <f t="shared" si="19"/>
        <v>0</v>
      </c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79"/>
      <c r="AK35" s="228" t="str">
        <f>ПланСокрОО!AZ35</f>
        <v/>
      </c>
      <c r="AL35" s="163"/>
      <c r="AM35" s="179">
        <f t="shared" si="20"/>
        <v>0</v>
      </c>
      <c r="AN35" s="179">
        <f t="shared" si="21"/>
        <v>0</v>
      </c>
      <c r="AO35" s="179">
        <f t="shared" si="22"/>
        <v>0</v>
      </c>
    </row>
    <row r="36" spans="1:48" x14ac:dyDescent="0.25">
      <c r="A36" s="163">
        <f>ПланСокрОО!A36</f>
        <v>0</v>
      </c>
      <c r="B36" s="179" t="str">
        <f>ПланСокрОО!B36</f>
        <v>ОНБ.ВВ.10</v>
      </c>
      <c r="C36" s="180">
        <f>ПланСокрОО!C36</f>
        <v>0</v>
      </c>
      <c r="D36" s="106"/>
      <c r="E36" s="106"/>
      <c r="F36" s="106"/>
      <c r="G36" s="237">
        <f t="shared" si="13"/>
        <v>0</v>
      </c>
      <c r="H36" s="179">
        <f>ПланСокрОО!I36</f>
        <v>0</v>
      </c>
      <c r="I36" s="179">
        <f>ПланСокрОО!J36</f>
        <v>0</v>
      </c>
      <c r="J36" s="179">
        <f>ПланСокрОО!K36</f>
        <v>0</v>
      </c>
      <c r="K36" s="179">
        <f>ПланСокрОО!L36</f>
        <v>0</v>
      </c>
      <c r="L36" s="179">
        <f>ПланСокрОО!M36</f>
        <v>0</v>
      </c>
      <c r="M36" s="179">
        <f>ПланСокрОО!N36</f>
        <v>0</v>
      </c>
      <c r="N36" s="179">
        <f t="shared" si="14"/>
        <v>0</v>
      </c>
      <c r="O36" s="179">
        <f t="shared" si="15"/>
        <v>0</v>
      </c>
      <c r="P36" s="179">
        <f t="shared" si="16"/>
        <v>0</v>
      </c>
      <c r="Q36" s="179">
        <f t="shared" si="17"/>
        <v>0</v>
      </c>
      <c r="R36" s="179">
        <f t="shared" si="18"/>
        <v>0</v>
      </c>
      <c r="S36" s="179">
        <f t="shared" si="19"/>
        <v>0</v>
      </c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79"/>
      <c r="AK36" s="228" t="str">
        <f>ПланСокрОО!AZ36</f>
        <v/>
      </c>
      <c r="AL36" s="163"/>
      <c r="AM36" s="179">
        <f t="shared" si="20"/>
        <v>0</v>
      </c>
      <c r="AN36" s="179">
        <f t="shared" si="21"/>
        <v>0</v>
      </c>
      <c r="AO36" s="179">
        <f t="shared" si="22"/>
        <v>0</v>
      </c>
    </row>
    <row r="37" spans="1:48" x14ac:dyDescent="0.25">
      <c r="A37" s="163">
        <f>ПланСокрОО!A37</f>
        <v>0</v>
      </c>
      <c r="B37" s="179" t="str">
        <f>ПланСокрОО!B37</f>
        <v>ОНБ.ВВ.11</v>
      </c>
      <c r="C37" s="180">
        <f>ПланСокрОО!C37</f>
        <v>0</v>
      </c>
      <c r="D37" s="106"/>
      <c r="E37" s="106"/>
      <c r="F37" s="106"/>
      <c r="G37" s="229">
        <f t="shared" si="13"/>
        <v>0</v>
      </c>
      <c r="H37" s="179">
        <f>ПланСокрОО!I37</f>
        <v>0</v>
      </c>
      <c r="I37" s="179">
        <f>ПланСокрОО!J37</f>
        <v>0</v>
      </c>
      <c r="J37" s="179">
        <f>ПланСокрОО!K37</f>
        <v>0</v>
      </c>
      <c r="K37" s="179">
        <f>ПланСокрОО!L37</f>
        <v>0</v>
      </c>
      <c r="L37" s="179">
        <f>ПланСокрОО!M37</f>
        <v>0</v>
      </c>
      <c r="M37" s="179">
        <f>ПланСокрОО!N37</f>
        <v>0</v>
      </c>
      <c r="N37" s="179">
        <f t="shared" si="14"/>
        <v>0</v>
      </c>
      <c r="O37" s="179">
        <f t="shared" si="15"/>
        <v>0</v>
      </c>
      <c r="P37" s="179">
        <f t="shared" si="16"/>
        <v>0</v>
      </c>
      <c r="Q37" s="179">
        <f t="shared" si="17"/>
        <v>0</v>
      </c>
      <c r="R37" s="179">
        <f t="shared" si="18"/>
        <v>0</v>
      </c>
      <c r="S37" s="179">
        <f t="shared" si="19"/>
        <v>0</v>
      </c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79"/>
      <c r="AK37" s="228" t="str">
        <f>ПланСокрОО!AZ37</f>
        <v/>
      </c>
      <c r="AL37" s="163"/>
      <c r="AM37" s="179">
        <f t="shared" si="20"/>
        <v>0</v>
      </c>
      <c r="AN37" s="179">
        <f t="shared" si="21"/>
        <v>0</v>
      </c>
      <c r="AO37" s="179">
        <f t="shared" si="22"/>
        <v>0</v>
      </c>
    </row>
    <row r="38" spans="1:48" x14ac:dyDescent="0.25">
      <c r="A38" s="163">
        <f>ПланСокрОО!A38</f>
        <v>0</v>
      </c>
      <c r="B38" s="179" t="str">
        <f>ПланСокрОО!B38</f>
        <v>ОНБ.ВВ.12</v>
      </c>
      <c r="C38" s="180">
        <f>ПланСокрОО!C38</f>
        <v>0</v>
      </c>
      <c r="D38" s="106"/>
      <c r="E38" s="106"/>
      <c r="F38" s="106"/>
      <c r="G38" s="229">
        <f t="shared" si="13"/>
        <v>0</v>
      </c>
      <c r="H38" s="179">
        <f>ПланСокрОО!I38</f>
        <v>0</v>
      </c>
      <c r="I38" s="179">
        <f>ПланСокрОО!J38</f>
        <v>0</v>
      </c>
      <c r="J38" s="179">
        <f>ПланСокрОО!K38</f>
        <v>0</v>
      </c>
      <c r="K38" s="179">
        <f>ПланСокрОО!L38</f>
        <v>0</v>
      </c>
      <c r="L38" s="179">
        <f>ПланСокрОО!M38</f>
        <v>0</v>
      </c>
      <c r="M38" s="179">
        <f>ПланСокрОО!N38</f>
        <v>0</v>
      </c>
      <c r="N38" s="179">
        <f t="shared" si="14"/>
        <v>0</v>
      </c>
      <c r="O38" s="179">
        <f t="shared" si="15"/>
        <v>0</v>
      </c>
      <c r="P38" s="179">
        <f t="shared" si="16"/>
        <v>0</v>
      </c>
      <c r="Q38" s="179">
        <f t="shared" si="17"/>
        <v>0</v>
      </c>
      <c r="R38" s="179">
        <f t="shared" si="18"/>
        <v>0</v>
      </c>
      <c r="S38" s="179">
        <f t="shared" si="19"/>
        <v>0</v>
      </c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79"/>
      <c r="AK38" s="228" t="str">
        <f>ПланСокрОО!AZ38</f>
        <v/>
      </c>
      <c r="AL38" s="163"/>
      <c r="AM38" s="179">
        <f t="shared" si="20"/>
        <v>0</v>
      </c>
      <c r="AN38" s="179">
        <f t="shared" si="21"/>
        <v>0</v>
      </c>
      <c r="AO38" s="179">
        <f t="shared" si="22"/>
        <v>0</v>
      </c>
    </row>
    <row r="39" spans="1:48" x14ac:dyDescent="0.25">
      <c r="A39" s="163" t="s">
        <v>346</v>
      </c>
      <c r="B39" s="427" t="str">
        <f>B41</f>
        <v>Всего по вариативной части ОНБ (ВВ)</v>
      </c>
      <c r="C39" s="427"/>
      <c r="D39" s="165"/>
      <c r="E39" s="165"/>
      <c r="F39" s="165"/>
      <c r="G39" s="181">
        <f t="shared" ref="G39:P40" si="23">SUMIF($A$27:$A$38,$A39,G$27:G$38)</f>
        <v>0</v>
      </c>
      <c r="H39" s="181">
        <f t="shared" si="23"/>
        <v>0</v>
      </c>
      <c r="I39" s="181">
        <f t="shared" si="23"/>
        <v>0</v>
      </c>
      <c r="J39" s="181">
        <f t="shared" si="23"/>
        <v>0</v>
      </c>
      <c r="K39" s="181">
        <f t="shared" si="23"/>
        <v>0</v>
      </c>
      <c r="L39" s="181">
        <f t="shared" si="23"/>
        <v>0</v>
      </c>
      <c r="M39" s="181">
        <f t="shared" si="23"/>
        <v>0</v>
      </c>
      <c r="N39" s="181">
        <f t="shared" si="23"/>
        <v>0</v>
      </c>
      <c r="O39" s="181">
        <f t="shared" si="23"/>
        <v>0</v>
      </c>
      <c r="P39" s="181">
        <f t="shared" si="23"/>
        <v>0</v>
      </c>
      <c r="Q39" s="181">
        <f t="shared" ref="Q39:Z40" si="24">SUMIF($A$27:$A$38,$A39,Q$27:Q$38)</f>
        <v>0</v>
      </c>
      <c r="R39" s="181">
        <f t="shared" si="24"/>
        <v>0</v>
      </c>
      <c r="S39" s="181">
        <f t="shared" si="24"/>
        <v>0</v>
      </c>
      <c r="T39" s="181">
        <f t="shared" si="24"/>
        <v>0</v>
      </c>
      <c r="U39" s="181">
        <f t="shared" si="24"/>
        <v>0</v>
      </c>
      <c r="V39" s="181">
        <f t="shared" si="24"/>
        <v>0</v>
      </c>
      <c r="W39" s="181">
        <f t="shared" si="24"/>
        <v>0</v>
      </c>
      <c r="X39" s="181">
        <f t="shared" si="24"/>
        <v>0</v>
      </c>
      <c r="Y39" s="181">
        <f t="shared" si="24"/>
        <v>0</v>
      </c>
      <c r="Z39" s="181">
        <f t="shared" si="24"/>
        <v>0</v>
      </c>
      <c r="AA39" s="181">
        <f t="shared" ref="AA39:AI40" si="25">SUMIF($A$27:$A$38,$A39,AA$27:AA$38)</f>
        <v>0</v>
      </c>
      <c r="AB39" s="181">
        <f t="shared" si="25"/>
        <v>0</v>
      </c>
      <c r="AC39" s="181">
        <f t="shared" si="25"/>
        <v>0</v>
      </c>
      <c r="AD39" s="181">
        <f t="shared" si="25"/>
        <v>0</v>
      </c>
      <c r="AE39" s="181">
        <f t="shared" si="25"/>
        <v>0</v>
      </c>
      <c r="AF39" s="181">
        <f t="shared" si="25"/>
        <v>0</v>
      </c>
      <c r="AG39" s="181">
        <f t="shared" si="25"/>
        <v>0</v>
      </c>
      <c r="AH39" s="181">
        <f t="shared" si="25"/>
        <v>0</v>
      </c>
      <c r="AI39" s="181">
        <f t="shared" si="25"/>
        <v>0</v>
      </c>
      <c r="AJ39" s="181"/>
      <c r="AK39" s="228"/>
      <c r="AL39" s="181"/>
      <c r="AM39" s="179">
        <f t="shared" ref="AM39:AM97" si="26">J39*$AO$2</f>
        <v>0</v>
      </c>
      <c r="AN39" s="179">
        <f t="shared" ref="AN39:AN97" si="27">(K39+L39)*$AO$2</f>
        <v>0</v>
      </c>
      <c r="AO39" s="179">
        <f t="shared" ref="AO39:AO97" si="28">I39*$AO$2</f>
        <v>0</v>
      </c>
      <c r="AP39" s="181"/>
      <c r="AQ39" s="181"/>
      <c r="AR39" s="181"/>
      <c r="AS39" s="181"/>
      <c r="AT39" s="181"/>
      <c r="AU39" s="183"/>
      <c r="AV39" s="184"/>
    </row>
    <row r="40" spans="1:48" x14ac:dyDescent="0.25">
      <c r="A40" s="163" t="s">
        <v>347</v>
      </c>
      <c r="B40" s="427" t="str">
        <f>B41</f>
        <v>Всего по вариативной части ОНБ (ВВ)</v>
      </c>
      <c r="C40" s="427"/>
      <c r="D40" s="165"/>
      <c r="E40" s="165"/>
      <c r="F40" s="165"/>
      <c r="G40" s="181">
        <f t="shared" si="23"/>
        <v>0</v>
      </c>
      <c r="H40" s="181">
        <f t="shared" si="23"/>
        <v>0</v>
      </c>
      <c r="I40" s="181">
        <f t="shared" si="23"/>
        <v>0</v>
      </c>
      <c r="J40" s="181">
        <f t="shared" si="23"/>
        <v>0</v>
      </c>
      <c r="K40" s="181">
        <f t="shared" si="23"/>
        <v>0</v>
      </c>
      <c r="L40" s="181">
        <f t="shared" si="23"/>
        <v>0</v>
      </c>
      <c r="M40" s="181">
        <f t="shared" si="23"/>
        <v>0</v>
      </c>
      <c r="N40" s="181">
        <f t="shared" si="23"/>
        <v>0</v>
      </c>
      <c r="O40" s="181">
        <f t="shared" si="23"/>
        <v>0</v>
      </c>
      <c r="P40" s="181">
        <f t="shared" si="23"/>
        <v>0</v>
      </c>
      <c r="Q40" s="181">
        <f t="shared" si="24"/>
        <v>0</v>
      </c>
      <c r="R40" s="181">
        <f t="shared" si="24"/>
        <v>0</v>
      </c>
      <c r="S40" s="181">
        <f t="shared" si="24"/>
        <v>0</v>
      </c>
      <c r="T40" s="181">
        <f t="shared" si="24"/>
        <v>0</v>
      </c>
      <c r="U40" s="181">
        <f t="shared" si="24"/>
        <v>0</v>
      </c>
      <c r="V40" s="181">
        <f t="shared" si="24"/>
        <v>0</v>
      </c>
      <c r="W40" s="181">
        <f t="shared" si="24"/>
        <v>0</v>
      </c>
      <c r="X40" s="181">
        <f t="shared" si="24"/>
        <v>0</v>
      </c>
      <c r="Y40" s="181">
        <f t="shared" si="24"/>
        <v>0</v>
      </c>
      <c r="Z40" s="181">
        <f t="shared" si="24"/>
        <v>0</v>
      </c>
      <c r="AA40" s="181">
        <f t="shared" si="25"/>
        <v>0</v>
      </c>
      <c r="AB40" s="181">
        <f t="shared" si="25"/>
        <v>0</v>
      </c>
      <c r="AC40" s="181">
        <f t="shared" si="25"/>
        <v>0</v>
      </c>
      <c r="AD40" s="181">
        <f t="shared" si="25"/>
        <v>0</v>
      </c>
      <c r="AE40" s="181">
        <f t="shared" si="25"/>
        <v>0</v>
      </c>
      <c r="AF40" s="181">
        <f t="shared" si="25"/>
        <v>0</v>
      </c>
      <c r="AG40" s="181">
        <f t="shared" si="25"/>
        <v>0</v>
      </c>
      <c r="AH40" s="181">
        <f t="shared" si="25"/>
        <v>0</v>
      </c>
      <c r="AI40" s="181">
        <f t="shared" si="25"/>
        <v>0</v>
      </c>
      <c r="AJ40" s="181"/>
      <c r="AK40" s="228"/>
      <c r="AL40" s="181"/>
      <c r="AM40" s="179">
        <f t="shared" si="26"/>
        <v>0</v>
      </c>
      <c r="AN40" s="179">
        <f t="shared" si="27"/>
        <v>0</v>
      </c>
      <c r="AO40" s="179">
        <f t="shared" si="28"/>
        <v>0</v>
      </c>
      <c r="AP40" s="181"/>
      <c r="AQ40" s="181"/>
      <c r="AR40" s="181"/>
      <c r="AS40" s="181"/>
      <c r="AT40" s="181"/>
      <c r="AU40" s="183"/>
      <c r="AV40" s="184"/>
    </row>
    <row r="41" spans="1:48" x14ac:dyDescent="0.25">
      <c r="B41" s="418" t="str">
        <f>Base!A37</f>
        <v>Всего по вариативной части ОНБ (ВВ)</v>
      </c>
      <c r="C41" s="418"/>
      <c r="D41" s="167">
        <f>SUM(D39:D40)</f>
        <v>0</v>
      </c>
      <c r="E41" s="167">
        <f t="shared" ref="E41:AI41" si="29">SUM(E39:E40)</f>
        <v>0</v>
      </c>
      <c r="F41" s="167">
        <f t="shared" si="29"/>
        <v>0</v>
      </c>
      <c r="G41" s="167">
        <f t="shared" si="29"/>
        <v>0</v>
      </c>
      <c r="H41" s="167">
        <f t="shared" si="29"/>
        <v>0</v>
      </c>
      <c r="I41" s="167">
        <f t="shared" si="29"/>
        <v>0</v>
      </c>
      <c r="J41" s="167">
        <f t="shared" si="29"/>
        <v>0</v>
      </c>
      <c r="K41" s="167">
        <f t="shared" si="29"/>
        <v>0</v>
      </c>
      <c r="L41" s="167">
        <f t="shared" si="29"/>
        <v>0</v>
      </c>
      <c r="M41" s="167">
        <f t="shared" si="29"/>
        <v>0</v>
      </c>
      <c r="N41" s="167">
        <f t="shared" si="29"/>
        <v>0</v>
      </c>
      <c r="O41" s="167">
        <f t="shared" si="29"/>
        <v>0</v>
      </c>
      <c r="P41" s="167">
        <f t="shared" si="29"/>
        <v>0</v>
      </c>
      <c r="Q41" s="167">
        <f t="shared" si="29"/>
        <v>0</v>
      </c>
      <c r="R41" s="167">
        <f t="shared" si="29"/>
        <v>0</v>
      </c>
      <c r="S41" s="167">
        <f t="shared" si="29"/>
        <v>0</v>
      </c>
      <c r="T41" s="167">
        <f t="shared" si="29"/>
        <v>0</v>
      </c>
      <c r="U41" s="167">
        <f t="shared" si="29"/>
        <v>0</v>
      </c>
      <c r="V41" s="167">
        <f t="shared" si="29"/>
        <v>0</v>
      </c>
      <c r="W41" s="167">
        <f t="shared" si="29"/>
        <v>0</v>
      </c>
      <c r="X41" s="167">
        <f t="shared" si="29"/>
        <v>0</v>
      </c>
      <c r="Y41" s="167">
        <f t="shared" si="29"/>
        <v>0</v>
      </c>
      <c r="Z41" s="167">
        <f t="shared" si="29"/>
        <v>0</v>
      </c>
      <c r="AA41" s="167">
        <f t="shared" si="29"/>
        <v>0</v>
      </c>
      <c r="AB41" s="167">
        <f t="shared" si="29"/>
        <v>0</v>
      </c>
      <c r="AC41" s="167">
        <f t="shared" si="29"/>
        <v>0</v>
      </c>
      <c r="AD41" s="167">
        <f t="shared" si="29"/>
        <v>0</v>
      </c>
      <c r="AE41" s="167">
        <f t="shared" si="29"/>
        <v>0</v>
      </c>
      <c r="AF41" s="167">
        <f t="shared" si="29"/>
        <v>0</v>
      </c>
      <c r="AG41" s="167">
        <f t="shared" si="29"/>
        <v>0</v>
      </c>
      <c r="AH41" s="167">
        <f t="shared" si="29"/>
        <v>0</v>
      </c>
      <c r="AI41" s="167">
        <f t="shared" si="29"/>
        <v>0</v>
      </c>
      <c r="AJ41" s="179"/>
      <c r="AK41" s="228"/>
      <c r="AL41" s="163"/>
      <c r="AM41" s="179">
        <f t="shared" si="26"/>
        <v>0</v>
      </c>
      <c r="AN41" s="179">
        <f t="shared" si="27"/>
        <v>0</v>
      </c>
      <c r="AO41" s="179">
        <f t="shared" si="28"/>
        <v>0</v>
      </c>
    </row>
    <row r="42" spans="1:48" x14ac:dyDescent="0.25">
      <c r="B42" s="414" t="str">
        <f>Base!A38</f>
        <v>Дисциплины по выбору студента (ВС)</v>
      </c>
      <c r="C42" s="414"/>
      <c r="D42" s="414"/>
      <c r="E42" s="414"/>
      <c r="F42" s="414"/>
      <c r="G42" s="414"/>
      <c r="H42" s="414"/>
      <c r="I42" s="414"/>
      <c r="J42" s="414"/>
      <c r="K42" s="414"/>
      <c r="L42" s="414"/>
      <c r="M42" s="414"/>
      <c r="N42" s="414"/>
      <c r="O42" s="414"/>
      <c r="P42" s="414"/>
      <c r="Q42" s="414"/>
      <c r="R42" s="414"/>
      <c r="S42" s="414"/>
      <c r="T42" s="414"/>
      <c r="U42" s="414"/>
      <c r="V42" s="414"/>
      <c r="W42" s="414"/>
      <c r="X42" s="414"/>
      <c r="Y42" s="414"/>
      <c r="Z42" s="414"/>
      <c r="AA42" s="414"/>
      <c r="AB42" s="167"/>
      <c r="AC42" s="167"/>
      <c r="AD42" s="167"/>
      <c r="AE42" s="167"/>
      <c r="AF42" s="167"/>
      <c r="AG42" s="167"/>
      <c r="AH42" s="167"/>
      <c r="AI42" s="167"/>
      <c r="AJ42" s="179"/>
      <c r="AK42" s="228"/>
      <c r="AL42" s="163"/>
      <c r="AM42" s="179">
        <f t="shared" si="26"/>
        <v>0</v>
      </c>
      <c r="AN42" s="179">
        <f t="shared" si="27"/>
        <v>0</v>
      </c>
      <c r="AO42" s="179">
        <f t="shared" si="28"/>
        <v>0</v>
      </c>
    </row>
    <row r="43" spans="1:48" x14ac:dyDescent="0.25">
      <c r="A43" s="163">
        <f>ПланСокрОО!A43</f>
        <v>0</v>
      </c>
      <c r="B43" s="179" t="str">
        <f>ПланСокрОО!B43</f>
        <v>ОНБ.ВC.1</v>
      </c>
      <c r="C43" s="180">
        <f>ПланСокрОО!C43</f>
        <v>0</v>
      </c>
      <c r="D43" s="106"/>
      <c r="E43" s="106"/>
      <c r="F43" s="106"/>
      <c r="G43" s="167">
        <f>T43+X43+AB43+AF43</f>
        <v>0</v>
      </c>
      <c r="H43" s="179">
        <f>ПланСокрОО!I43</f>
        <v>0</v>
      </c>
      <c r="I43" s="179">
        <f>ПланСокрОО!J43</f>
        <v>0</v>
      </c>
      <c r="J43" s="179">
        <f>ПланСокрОО!K43</f>
        <v>0</v>
      </c>
      <c r="K43" s="179">
        <f>ПланСокрОО!L43</f>
        <v>0</v>
      </c>
      <c r="L43" s="179">
        <f>ПланСокрОО!M43</f>
        <v>0</v>
      </c>
      <c r="M43" s="179">
        <f>ПланСокрОО!N43</f>
        <v>0</v>
      </c>
      <c r="N43" s="179">
        <f>H43</f>
        <v>0</v>
      </c>
      <c r="O43" s="179">
        <f>SUM(P43:R43)</f>
        <v>0</v>
      </c>
      <c r="P43" s="179">
        <f t="shared" ref="P43:R47" si="30">U43+Y43+AC43+AG43</f>
        <v>0</v>
      </c>
      <c r="Q43" s="179">
        <f t="shared" si="30"/>
        <v>0</v>
      </c>
      <c r="R43" s="179">
        <f t="shared" si="30"/>
        <v>0</v>
      </c>
      <c r="S43" s="179">
        <f>N43-O43</f>
        <v>0</v>
      </c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79"/>
      <c r="AK43" s="228" t="str">
        <f>ПланСокрОО!AZ43</f>
        <v/>
      </c>
      <c r="AL43" s="163"/>
      <c r="AM43" s="179">
        <f t="shared" si="26"/>
        <v>0</v>
      </c>
      <c r="AN43" s="179">
        <f t="shared" si="27"/>
        <v>0</v>
      </c>
      <c r="AO43" s="179">
        <f t="shared" si="28"/>
        <v>0</v>
      </c>
    </row>
    <row r="44" spans="1:48" x14ac:dyDescent="0.25">
      <c r="A44" s="163">
        <f>ПланСокрОО!A44</f>
        <v>0</v>
      </c>
      <c r="B44" s="179" t="str">
        <f>ПланСокрОО!B44</f>
        <v>ОНБ.ВC.2</v>
      </c>
      <c r="C44" s="180">
        <f>ПланСокрОО!C44</f>
        <v>0</v>
      </c>
      <c r="D44" s="106"/>
      <c r="E44" s="106"/>
      <c r="F44" s="106"/>
      <c r="G44" s="167">
        <f>T44+X44+AB44+AF44</f>
        <v>0</v>
      </c>
      <c r="H44" s="179">
        <f>ПланСокрОО!I44</f>
        <v>0</v>
      </c>
      <c r="I44" s="179">
        <f>ПланСокрОО!J44</f>
        <v>0</v>
      </c>
      <c r="J44" s="179">
        <f>ПланСокрОО!K44</f>
        <v>0</v>
      </c>
      <c r="K44" s="179">
        <f>ПланСокрОО!L44</f>
        <v>0</v>
      </c>
      <c r="L44" s="179">
        <f>ПланСокрОО!M44</f>
        <v>0</v>
      </c>
      <c r="M44" s="179">
        <f>ПланСокрОО!N44</f>
        <v>0</v>
      </c>
      <c r="N44" s="179">
        <f>H44</f>
        <v>0</v>
      </c>
      <c r="O44" s="179">
        <f>SUM(P44:R44)</f>
        <v>0</v>
      </c>
      <c r="P44" s="179">
        <f t="shared" si="30"/>
        <v>0</v>
      </c>
      <c r="Q44" s="179">
        <f t="shared" si="30"/>
        <v>0</v>
      </c>
      <c r="R44" s="179">
        <f t="shared" si="30"/>
        <v>0</v>
      </c>
      <c r="S44" s="179">
        <f>N44-O44</f>
        <v>0</v>
      </c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79"/>
      <c r="AK44" s="228" t="str">
        <f>ПланСокрОО!AZ44</f>
        <v/>
      </c>
      <c r="AL44" s="163"/>
      <c r="AM44" s="179">
        <f t="shared" si="26"/>
        <v>0</v>
      </c>
      <c r="AN44" s="179">
        <f t="shared" si="27"/>
        <v>0</v>
      </c>
      <c r="AO44" s="179">
        <f t="shared" si="28"/>
        <v>0</v>
      </c>
    </row>
    <row r="45" spans="1:48" x14ac:dyDescent="0.25">
      <c r="A45" s="163">
        <f>ПланСокрОО!A45</f>
        <v>0</v>
      </c>
      <c r="B45" s="179" t="str">
        <f>ПланСокрОО!B45</f>
        <v>ОНБ.ВC.3</v>
      </c>
      <c r="C45" s="180">
        <f>ПланСокрОО!C45</f>
        <v>0</v>
      </c>
      <c r="D45" s="106"/>
      <c r="E45" s="106"/>
      <c r="F45" s="106"/>
      <c r="G45" s="167">
        <f>T45+X45+AB45+AF45</f>
        <v>0</v>
      </c>
      <c r="H45" s="179">
        <f>ПланСокрОО!I45</f>
        <v>0</v>
      </c>
      <c r="I45" s="179">
        <f>ПланСокрОО!J45</f>
        <v>0</v>
      </c>
      <c r="J45" s="179">
        <f>ПланСокрОО!K45</f>
        <v>0</v>
      </c>
      <c r="K45" s="179">
        <f>ПланСокрОО!L45</f>
        <v>0</v>
      </c>
      <c r="L45" s="179">
        <f>ПланСокрОО!M45</f>
        <v>0</v>
      </c>
      <c r="M45" s="179">
        <f>ПланСокрОО!N45</f>
        <v>0</v>
      </c>
      <c r="N45" s="179">
        <f>H45</f>
        <v>0</v>
      </c>
      <c r="O45" s="179">
        <f>SUM(P45:R45)</f>
        <v>0</v>
      </c>
      <c r="P45" s="179">
        <f t="shared" si="30"/>
        <v>0</v>
      </c>
      <c r="Q45" s="179">
        <f t="shared" si="30"/>
        <v>0</v>
      </c>
      <c r="R45" s="179">
        <f t="shared" si="30"/>
        <v>0</v>
      </c>
      <c r="S45" s="179">
        <f>N45-O45</f>
        <v>0</v>
      </c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79"/>
      <c r="AK45" s="228" t="str">
        <f>ПланСокрОО!AZ45</f>
        <v/>
      </c>
      <c r="AL45" s="163"/>
      <c r="AM45" s="179">
        <f t="shared" si="26"/>
        <v>0</v>
      </c>
      <c r="AN45" s="179">
        <f t="shared" si="27"/>
        <v>0</v>
      </c>
      <c r="AO45" s="179">
        <f t="shared" si="28"/>
        <v>0</v>
      </c>
    </row>
    <row r="46" spans="1:48" x14ac:dyDescent="0.25">
      <c r="A46" s="163">
        <f>ПланСокрОО!A46</f>
        <v>0</v>
      </c>
      <c r="B46" s="179" t="str">
        <f>ПланСокрОО!B46</f>
        <v>ОНБ.ВC.4</v>
      </c>
      <c r="C46" s="180">
        <f>ПланСокрОО!C46</f>
        <v>0</v>
      </c>
      <c r="D46" s="106"/>
      <c r="E46" s="106"/>
      <c r="F46" s="106"/>
      <c r="G46" s="167">
        <f>T46+X46+AB46+AF46</f>
        <v>0</v>
      </c>
      <c r="H46" s="179">
        <f>ПланСокрОО!I46</f>
        <v>0</v>
      </c>
      <c r="I46" s="179">
        <f>ПланСокрОО!J46</f>
        <v>0</v>
      </c>
      <c r="J46" s="179">
        <f>ПланСокрОО!K46</f>
        <v>0</v>
      </c>
      <c r="K46" s="179">
        <f>ПланСокрОО!L46</f>
        <v>0</v>
      </c>
      <c r="L46" s="179">
        <f>ПланСокрОО!M46</f>
        <v>0</v>
      </c>
      <c r="M46" s="179">
        <f>ПланСокрОО!N46</f>
        <v>0</v>
      </c>
      <c r="N46" s="179">
        <f>H46</f>
        <v>0</v>
      </c>
      <c r="O46" s="179">
        <f>SUM(P46:R46)</f>
        <v>0</v>
      </c>
      <c r="P46" s="179">
        <f t="shared" si="30"/>
        <v>0</v>
      </c>
      <c r="Q46" s="179">
        <f t="shared" si="30"/>
        <v>0</v>
      </c>
      <c r="R46" s="179">
        <f t="shared" si="30"/>
        <v>0</v>
      </c>
      <c r="S46" s="179">
        <f>N46-O46</f>
        <v>0</v>
      </c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79"/>
      <c r="AK46" s="228" t="str">
        <f>ПланСокрОО!AZ46</f>
        <v/>
      </c>
      <c r="AL46" s="163"/>
      <c r="AM46" s="179">
        <f t="shared" si="26"/>
        <v>0</v>
      </c>
      <c r="AN46" s="179">
        <f t="shared" si="27"/>
        <v>0</v>
      </c>
      <c r="AO46" s="179">
        <f t="shared" si="28"/>
        <v>0</v>
      </c>
    </row>
    <row r="47" spans="1:48" x14ac:dyDescent="0.25">
      <c r="A47" s="163">
        <f>ПланСокрОО!A47</f>
        <v>0</v>
      </c>
      <c r="B47" s="179" t="str">
        <f>ПланСокрОО!B47</f>
        <v>ОНБ.ВC.5</v>
      </c>
      <c r="C47" s="180">
        <f>ПланСокрОО!C47</f>
        <v>0</v>
      </c>
      <c r="D47" s="106"/>
      <c r="E47" s="106"/>
      <c r="F47" s="106"/>
      <c r="G47" s="167">
        <f>T47+X47+AB47+AF47</f>
        <v>0</v>
      </c>
      <c r="H47" s="179">
        <f>ПланСокрОО!I47</f>
        <v>0</v>
      </c>
      <c r="I47" s="179">
        <f>ПланСокрОО!J47</f>
        <v>0</v>
      </c>
      <c r="J47" s="179">
        <f>ПланСокрОО!K47</f>
        <v>0</v>
      </c>
      <c r="K47" s="179">
        <f>ПланСокрОО!L47</f>
        <v>0</v>
      </c>
      <c r="L47" s="179">
        <f>ПланСокрОО!M47</f>
        <v>0</v>
      </c>
      <c r="M47" s="179">
        <f>ПланСокрОО!N47</f>
        <v>0</v>
      </c>
      <c r="N47" s="179">
        <f>H47</f>
        <v>0</v>
      </c>
      <c r="O47" s="179">
        <f>SUM(P47:R47)</f>
        <v>0</v>
      </c>
      <c r="P47" s="179">
        <f t="shared" si="30"/>
        <v>0</v>
      </c>
      <c r="Q47" s="179">
        <f t="shared" si="30"/>
        <v>0</v>
      </c>
      <c r="R47" s="179">
        <f t="shared" si="30"/>
        <v>0</v>
      </c>
      <c r="S47" s="179">
        <f>N47-O47</f>
        <v>0</v>
      </c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79"/>
      <c r="AK47" s="228" t="str">
        <f>ПланСокрОО!AZ47</f>
        <v/>
      </c>
      <c r="AL47" s="163"/>
      <c r="AM47" s="179">
        <f t="shared" si="26"/>
        <v>0</v>
      </c>
      <c r="AN47" s="179">
        <f t="shared" si="27"/>
        <v>0</v>
      </c>
      <c r="AO47" s="179">
        <f t="shared" si="28"/>
        <v>0</v>
      </c>
    </row>
    <row r="48" spans="1:48" x14ac:dyDescent="0.25">
      <c r="A48" s="163" t="s">
        <v>346</v>
      </c>
      <c r="B48" s="427" t="str">
        <f>B50</f>
        <v>Всего по вариативной части ОНБ (ВС)</v>
      </c>
      <c r="C48" s="427"/>
      <c r="D48" s="165"/>
      <c r="E48" s="165"/>
      <c r="F48" s="165"/>
      <c r="G48" s="181">
        <f>SUMIF($A$43:$A$47,$A48,G$43:G$47)</f>
        <v>0</v>
      </c>
      <c r="H48" s="181">
        <f t="shared" ref="H48:AI49" si="31">SUMIF($A$43:$A$47,$A48,H$43:H$47)</f>
        <v>0</v>
      </c>
      <c r="I48" s="181">
        <f t="shared" si="31"/>
        <v>0</v>
      </c>
      <c r="J48" s="181">
        <f t="shared" si="31"/>
        <v>0</v>
      </c>
      <c r="K48" s="181">
        <f t="shared" si="31"/>
        <v>0</v>
      </c>
      <c r="L48" s="181">
        <f t="shared" si="31"/>
        <v>0</v>
      </c>
      <c r="M48" s="181">
        <f t="shared" si="31"/>
        <v>0</v>
      </c>
      <c r="N48" s="181">
        <f t="shared" si="31"/>
        <v>0</v>
      </c>
      <c r="O48" s="181">
        <f t="shared" si="31"/>
        <v>0</v>
      </c>
      <c r="P48" s="181">
        <f t="shared" si="31"/>
        <v>0</v>
      </c>
      <c r="Q48" s="181">
        <f t="shared" si="31"/>
        <v>0</v>
      </c>
      <c r="R48" s="181">
        <f t="shared" si="31"/>
        <v>0</v>
      </c>
      <c r="S48" s="181">
        <f t="shared" si="31"/>
        <v>0</v>
      </c>
      <c r="T48" s="181">
        <f t="shared" si="31"/>
        <v>0</v>
      </c>
      <c r="U48" s="181">
        <f t="shared" si="31"/>
        <v>0</v>
      </c>
      <c r="V48" s="181">
        <f t="shared" si="31"/>
        <v>0</v>
      </c>
      <c r="W48" s="181">
        <f t="shared" si="31"/>
        <v>0</v>
      </c>
      <c r="X48" s="181">
        <f t="shared" si="31"/>
        <v>0</v>
      </c>
      <c r="Y48" s="181">
        <f t="shared" si="31"/>
        <v>0</v>
      </c>
      <c r="Z48" s="181">
        <f t="shared" si="31"/>
        <v>0</v>
      </c>
      <c r="AA48" s="181">
        <f t="shared" si="31"/>
        <v>0</v>
      </c>
      <c r="AB48" s="181">
        <f t="shared" si="31"/>
        <v>0</v>
      </c>
      <c r="AC48" s="181">
        <f t="shared" si="31"/>
        <v>0</v>
      </c>
      <c r="AD48" s="181">
        <f t="shared" si="31"/>
        <v>0</v>
      </c>
      <c r="AE48" s="181">
        <f t="shared" si="31"/>
        <v>0</v>
      </c>
      <c r="AF48" s="181">
        <f t="shared" si="31"/>
        <v>0</v>
      </c>
      <c r="AG48" s="181">
        <f t="shared" si="31"/>
        <v>0</v>
      </c>
      <c r="AH48" s="181">
        <f t="shared" si="31"/>
        <v>0</v>
      </c>
      <c r="AI48" s="181">
        <f t="shared" si="31"/>
        <v>0</v>
      </c>
      <c r="AJ48" s="181"/>
      <c r="AK48" s="228"/>
      <c r="AL48" s="181"/>
      <c r="AM48" s="179">
        <f t="shared" si="26"/>
        <v>0</v>
      </c>
      <c r="AN48" s="179">
        <f t="shared" si="27"/>
        <v>0</v>
      </c>
      <c r="AO48" s="179">
        <f t="shared" si="28"/>
        <v>0</v>
      </c>
      <c r="AP48" s="181"/>
      <c r="AQ48" s="181"/>
      <c r="AR48" s="181"/>
      <c r="AS48" s="181"/>
      <c r="AT48" s="181"/>
      <c r="AU48" s="183"/>
      <c r="AV48" s="184"/>
    </row>
    <row r="49" spans="1:48" x14ac:dyDescent="0.25">
      <c r="A49" s="163" t="s">
        <v>347</v>
      </c>
      <c r="B49" s="427" t="str">
        <f>B50</f>
        <v>Всего по вариативной части ОНБ (ВС)</v>
      </c>
      <c r="C49" s="427"/>
      <c r="D49" s="165"/>
      <c r="E49" s="165"/>
      <c r="F49" s="165"/>
      <c r="G49" s="181">
        <f>SUMIF($A$43:$A$47,$A49,G$43:G$47)</f>
        <v>0</v>
      </c>
      <c r="H49" s="181">
        <f t="shared" si="31"/>
        <v>0</v>
      </c>
      <c r="I49" s="181">
        <f t="shared" si="31"/>
        <v>0</v>
      </c>
      <c r="J49" s="181">
        <f t="shared" si="31"/>
        <v>0</v>
      </c>
      <c r="K49" s="181">
        <f t="shared" si="31"/>
        <v>0</v>
      </c>
      <c r="L49" s="181">
        <f t="shared" si="31"/>
        <v>0</v>
      </c>
      <c r="M49" s="181">
        <f t="shared" si="31"/>
        <v>0</v>
      </c>
      <c r="N49" s="181">
        <f t="shared" si="31"/>
        <v>0</v>
      </c>
      <c r="O49" s="181">
        <f t="shared" si="31"/>
        <v>0</v>
      </c>
      <c r="P49" s="181">
        <f t="shared" si="31"/>
        <v>0</v>
      </c>
      <c r="Q49" s="181">
        <f t="shared" si="31"/>
        <v>0</v>
      </c>
      <c r="R49" s="181">
        <f t="shared" si="31"/>
        <v>0</v>
      </c>
      <c r="S49" s="181">
        <f t="shared" si="31"/>
        <v>0</v>
      </c>
      <c r="T49" s="181">
        <f t="shared" si="31"/>
        <v>0</v>
      </c>
      <c r="U49" s="181">
        <f t="shared" si="31"/>
        <v>0</v>
      </c>
      <c r="V49" s="181">
        <f t="shared" si="31"/>
        <v>0</v>
      </c>
      <c r="W49" s="181">
        <f t="shared" si="31"/>
        <v>0</v>
      </c>
      <c r="X49" s="181">
        <f t="shared" si="31"/>
        <v>0</v>
      </c>
      <c r="Y49" s="181">
        <f t="shared" si="31"/>
        <v>0</v>
      </c>
      <c r="Z49" s="181">
        <f t="shared" si="31"/>
        <v>0</v>
      </c>
      <c r="AA49" s="181">
        <f t="shared" si="31"/>
        <v>0</v>
      </c>
      <c r="AB49" s="181">
        <f t="shared" si="31"/>
        <v>0</v>
      </c>
      <c r="AC49" s="181">
        <f t="shared" si="31"/>
        <v>0</v>
      </c>
      <c r="AD49" s="181">
        <f t="shared" si="31"/>
        <v>0</v>
      </c>
      <c r="AE49" s="181">
        <f t="shared" si="31"/>
        <v>0</v>
      </c>
      <c r="AF49" s="181">
        <f t="shared" si="31"/>
        <v>0</v>
      </c>
      <c r="AG49" s="181">
        <f t="shared" si="31"/>
        <v>0</v>
      </c>
      <c r="AH49" s="181">
        <f t="shared" si="31"/>
        <v>0</v>
      </c>
      <c r="AI49" s="181">
        <f t="shared" si="31"/>
        <v>0</v>
      </c>
      <c r="AJ49" s="181"/>
      <c r="AK49" s="228"/>
      <c r="AL49" s="181"/>
      <c r="AM49" s="179">
        <f t="shared" si="26"/>
        <v>0</v>
      </c>
      <c r="AN49" s="179">
        <f t="shared" si="27"/>
        <v>0</v>
      </c>
      <c r="AO49" s="179">
        <f t="shared" si="28"/>
        <v>0</v>
      </c>
      <c r="AP49" s="181"/>
      <c r="AQ49" s="181"/>
      <c r="AR49" s="181"/>
      <c r="AS49" s="181"/>
      <c r="AT49" s="181"/>
      <c r="AU49" s="183"/>
      <c r="AV49" s="184"/>
    </row>
    <row r="50" spans="1:48" x14ac:dyDescent="0.25">
      <c r="B50" s="418" t="str">
        <f>Base!A44</f>
        <v>Всего по вариативной части ОНБ (ВС)</v>
      </c>
      <c r="C50" s="418"/>
      <c r="D50" s="167">
        <f t="shared" ref="D50:AI50" si="32">SUM(D48:D49)</f>
        <v>0</v>
      </c>
      <c r="E50" s="167">
        <f t="shared" si="32"/>
        <v>0</v>
      </c>
      <c r="F50" s="167">
        <f t="shared" si="32"/>
        <v>0</v>
      </c>
      <c r="G50" s="167">
        <f t="shared" si="32"/>
        <v>0</v>
      </c>
      <c r="H50" s="167">
        <f t="shared" si="32"/>
        <v>0</v>
      </c>
      <c r="I50" s="167">
        <f t="shared" si="32"/>
        <v>0</v>
      </c>
      <c r="J50" s="167">
        <f t="shared" si="32"/>
        <v>0</v>
      </c>
      <c r="K50" s="167">
        <f t="shared" si="32"/>
        <v>0</v>
      </c>
      <c r="L50" s="167">
        <f t="shared" si="32"/>
        <v>0</v>
      </c>
      <c r="M50" s="167">
        <f t="shared" si="32"/>
        <v>0</v>
      </c>
      <c r="N50" s="167">
        <f t="shared" si="32"/>
        <v>0</v>
      </c>
      <c r="O50" s="167">
        <f t="shared" si="32"/>
        <v>0</v>
      </c>
      <c r="P50" s="167">
        <f t="shared" si="32"/>
        <v>0</v>
      </c>
      <c r="Q50" s="167">
        <f t="shared" si="32"/>
        <v>0</v>
      </c>
      <c r="R50" s="167">
        <f t="shared" si="32"/>
        <v>0</v>
      </c>
      <c r="S50" s="167">
        <f t="shared" si="32"/>
        <v>0</v>
      </c>
      <c r="T50" s="167">
        <f t="shared" si="32"/>
        <v>0</v>
      </c>
      <c r="U50" s="167">
        <f t="shared" si="32"/>
        <v>0</v>
      </c>
      <c r="V50" s="167">
        <f t="shared" si="32"/>
        <v>0</v>
      </c>
      <c r="W50" s="167">
        <f t="shared" si="32"/>
        <v>0</v>
      </c>
      <c r="X50" s="167">
        <f t="shared" si="32"/>
        <v>0</v>
      </c>
      <c r="Y50" s="167">
        <f t="shared" si="32"/>
        <v>0</v>
      </c>
      <c r="Z50" s="167">
        <f t="shared" si="32"/>
        <v>0</v>
      </c>
      <c r="AA50" s="167">
        <f t="shared" si="32"/>
        <v>0</v>
      </c>
      <c r="AB50" s="167">
        <f t="shared" si="32"/>
        <v>0</v>
      </c>
      <c r="AC50" s="167">
        <f t="shared" si="32"/>
        <v>0</v>
      </c>
      <c r="AD50" s="167">
        <f t="shared" si="32"/>
        <v>0</v>
      </c>
      <c r="AE50" s="167">
        <f t="shared" si="32"/>
        <v>0</v>
      </c>
      <c r="AF50" s="167">
        <f t="shared" si="32"/>
        <v>0</v>
      </c>
      <c r="AG50" s="167">
        <f t="shared" si="32"/>
        <v>0</v>
      </c>
      <c r="AH50" s="167">
        <f t="shared" si="32"/>
        <v>0</v>
      </c>
      <c r="AI50" s="167">
        <f t="shared" si="32"/>
        <v>0</v>
      </c>
      <c r="AJ50" s="179"/>
      <c r="AK50" s="228"/>
      <c r="AL50" s="163"/>
      <c r="AM50" s="179">
        <f t="shared" si="26"/>
        <v>0</v>
      </c>
      <c r="AN50" s="179">
        <f t="shared" si="27"/>
        <v>0</v>
      </c>
      <c r="AO50" s="179">
        <f t="shared" si="28"/>
        <v>0</v>
      </c>
    </row>
    <row r="51" spans="1:48" x14ac:dyDescent="0.25">
      <c r="A51" s="163" t="s">
        <v>346</v>
      </c>
      <c r="B51" s="425" t="str">
        <f>B53</f>
        <v>Итого по вариативной части ОНБ</v>
      </c>
      <c r="C51" s="425"/>
      <c r="D51" s="181">
        <f t="shared" ref="D51:F53" si="33">D39+D48</f>
        <v>0</v>
      </c>
      <c r="E51" s="181">
        <f t="shared" si="33"/>
        <v>0</v>
      </c>
      <c r="F51" s="181">
        <f t="shared" si="33"/>
        <v>0</v>
      </c>
      <c r="G51" s="181">
        <f t="shared" ref="G51:AI51" si="34">G39+G48</f>
        <v>0</v>
      </c>
      <c r="H51" s="181">
        <f t="shared" si="34"/>
        <v>0</v>
      </c>
      <c r="I51" s="181">
        <f t="shared" si="34"/>
        <v>0</v>
      </c>
      <c r="J51" s="181">
        <f t="shared" si="34"/>
        <v>0</v>
      </c>
      <c r="K51" s="181">
        <f t="shared" si="34"/>
        <v>0</v>
      </c>
      <c r="L51" s="181">
        <f t="shared" si="34"/>
        <v>0</v>
      </c>
      <c r="M51" s="181">
        <f t="shared" si="34"/>
        <v>0</v>
      </c>
      <c r="N51" s="181">
        <f t="shared" si="34"/>
        <v>0</v>
      </c>
      <c r="O51" s="181">
        <f t="shared" si="34"/>
        <v>0</v>
      </c>
      <c r="P51" s="181">
        <f t="shared" si="34"/>
        <v>0</v>
      </c>
      <c r="Q51" s="181">
        <f t="shared" si="34"/>
        <v>0</v>
      </c>
      <c r="R51" s="181">
        <f t="shared" si="34"/>
        <v>0</v>
      </c>
      <c r="S51" s="181">
        <f t="shared" si="34"/>
        <v>0</v>
      </c>
      <c r="T51" s="181">
        <f t="shared" si="34"/>
        <v>0</v>
      </c>
      <c r="U51" s="181">
        <f t="shared" si="34"/>
        <v>0</v>
      </c>
      <c r="V51" s="181">
        <f t="shared" si="34"/>
        <v>0</v>
      </c>
      <c r="W51" s="181">
        <f t="shared" si="34"/>
        <v>0</v>
      </c>
      <c r="X51" s="181">
        <f t="shared" si="34"/>
        <v>0</v>
      </c>
      <c r="Y51" s="181">
        <f t="shared" si="34"/>
        <v>0</v>
      </c>
      <c r="Z51" s="181">
        <f t="shared" si="34"/>
        <v>0</v>
      </c>
      <c r="AA51" s="181">
        <f t="shared" si="34"/>
        <v>0</v>
      </c>
      <c r="AB51" s="181">
        <f t="shared" si="34"/>
        <v>0</v>
      </c>
      <c r="AC51" s="181">
        <f t="shared" si="34"/>
        <v>0</v>
      </c>
      <c r="AD51" s="181">
        <f t="shared" si="34"/>
        <v>0</v>
      </c>
      <c r="AE51" s="181">
        <f t="shared" si="34"/>
        <v>0</v>
      </c>
      <c r="AF51" s="181">
        <f t="shared" si="34"/>
        <v>0</v>
      </c>
      <c r="AG51" s="181">
        <f t="shared" si="34"/>
        <v>0</v>
      </c>
      <c r="AH51" s="181">
        <f t="shared" si="34"/>
        <v>0</v>
      </c>
      <c r="AI51" s="181">
        <f t="shared" si="34"/>
        <v>0</v>
      </c>
      <c r="AJ51" s="181"/>
      <c r="AK51" s="228"/>
      <c r="AL51" s="181"/>
      <c r="AM51" s="179">
        <f t="shared" si="26"/>
        <v>0</v>
      </c>
      <c r="AN51" s="179">
        <f t="shared" si="27"/>
        <v>0</v>
      </c>
      <c r="AO51" s="179">
        <f t="shared" si="28"/>
        <v>0</v>
      </c>
      <c r="AP51" s="181"/>
      <c r="AQ51" s="181"/>
      <c r="AR51" s="181"/>
      <c r="AS51" s="181"/>
      <c r="AT51" s="181"/>
      <c r="AU51" s="183"/>
      <c r="AV51" s="184"/>
    </row>
    <row r="52" spans="1:48" x14ac:dyDescent="0.25">
      <c r="A52" s="163" t="s">
        <v>347</v>
      </c>
      <c r="B52" s="425" t="str">
        <f>B53</f>
        <v>Итого по вариативной части ОНБ</v>
      </c>
      <c r="C52" s="425"/>
      <c r="D52" s="181">
        <f t="shared" si="33"/>
        <v>0</v>
      </c>
      <c r="E52" s="181">
        <f t="shared" si="33"/>
        <v>0</v>
      </c>
      <c r="F52" s="181">
        <f t="shared" si="33"/>
        <v>0</v>
      </c>
      <c r="G52" s="181">
        <f t="shared" ref="G52:AI52" si="35">G40+G49</f>
        <v>0</v>
      </c>
      <c r="H52" s="181">
        <f t="shared" si="35"/>
        <v>0</v>
      </c>
      <c r="I52" s="181">
        <f t="shared" si="35"/>
        <v>0</v>
      </c>
      <c r="J52" s="181">
        <f t="shared" si="35"/>
        <v>0</v>
      </c>
      <c r="K52" s="181">
        <f t="shared" si="35"/>
        <v>0</v>
      </c>
      <c r="L52" s="181">
        <f t="shared" si="35"/>
        <v>0</v>
      </c>
      <c r="M52" s="181">
        <f t="shared" si="35"/>
        <v>0</v>
      </c>
      <c r="N52" s="181">
        <f t="shared" si="35"/>
        <v>0</v>
      </c>
      <c r="O52" s="181">
        <f t="shared" si="35"/>
        <v>0</v>
      </c>
      <c r="P52" s="181">
        <f t="shared" si="35"/>
        <v>0</v>
      </c>
      <c r="Q52" s="181">
        <f t="shared" si="35"/>
        <v>0</v>
      </c>
      <c r="R52" s="181">
        <f t="shared" si="35"/>
        <v>0</v>
      </c>
      <c r="S52" s="181">
        <f t="shared" si="35"/>
        <v>0</v>
      </c>
      <c r="T52" s="181">
        <f t="shared" si="35"/>
        <v>0</v>
      </c>
      <c r="U52" s="181">
        <f t="shared" si="35"/>
        <v>0</v>
      </c>
      <c r="V52" s="181">
        <f t="shared" si="35"/>
        <v>0</v>
      </c>
      <c r="W52" s="181">
        <f t="shared" si="35"/>
        <v>0</v>
      </c>
      <c r="X52" s="181">
        <f t="shared" si="35"/>
        <v>0</v>
      </c>
      <c r="Y52" s="181">
        <f t="shared" si="35"/>
        <v>0</v>
      </c>
      <c r="Z52" s="181">
        <f t="shared" si="35"/>
        <v>0</v>
      </c>
      <c r="AA52" s="181">
        <f t="shared" si="35"/>
        <v>0</v>
      </c>
      <c r="AB52" s="181">
        <f t="shared" si="35"/>
        <v>0</v>
      </c>
      <c r="AC52" s="181">
        <f t="shared" si="35"/>
        <v>0</v>
      </c>
      <c r="AD52" s="181">
        <f t="shared" si="35"/>
        <v>0</v>
      </c>
      <c r="AE52" s="181">
        <f t="shared" si="35"/>
        <v>0</v>
      </c>
      <c r="AF52" s="181">
        <f t="shared" si="35"/>
        <v>0</v>
      </c>
      <c r="AG52" s="181">
        <f t="shared" si="35"/>
        <v>0</v>
      </c>
      <c r="AH52" s="181">
        <f t="shared" si="35"/>
        <v>0</v>
      </c>
      <c r="AI52" s="181">
        <f t="shared" si="35"/>
        <v>0</v>
      </c>
      <c r="AJ52" s="181"/>
      <c r="AK52" s="228"/>
      <c r="AL52" s="181"/>
      <c r="AM52" s="179">
        <f t="shared" si="26"/>
        <v>0</v>
      </c>
      <c r="AN52" s="179">
        <f t="shared" si="27"/>
        <v>0</v>
      </c>
      <c r="AO52" s="179">
        <f t="shared" si="28"/>
        <v>0</v>
      </c>
      <c r="AP52" s="181"/>
      <c r="AQ52" s="181"/>
      <c r="AR52" s="181"/>
      <c r="AS52" s="181"/>
      <c r="AT52" s="181"/>
      <c r="AU52" s="183"/>
      <c r="AV52" s="184"/>
    </row>
    <row r="53" spans="1:48" x14ac:dyDescent="0.25">
      <c r="B53" s="414" t="str">
        <f>Base!A45</f>
        <v>Итого по вариативной части ОНБ</v>
      </c>
      <c r="C53" s="414"/>
      <c r="D53" s="167">
        <f t="shared" si="33"/>
        <v>0</v>
      </c>
      <c r="E53" s="167">
        <f t="shared" si="33"/>
        <v>0</v>
      </c>
      <c r="F53" s="167">
        <f t="shared" si="33"/>
        <v>0</v>
      </c>
      <c r="G53" s="167">
        <f t="shared" ref="G53:AI53" si="36">G41+G50</f>
        <v>0</v>
      </c>
      <c r="H53" s="167">
        <f t="shared" si="36"/>
        <v>0</v>
      </c>
      <c r="I53" s="167">
        <f t="shared" si="36"/>
        <v>0</v>
      </c>
      <c r="J53" s="167">
        <f t="shared" si="36"/>
        <v>0</v>
      </c>
      <c r="K53" s="167">
        <f t="shared" si="36"/>
        <v>0</v>
      </c>
      <c r="L53" s="167">
        <f t="shared" si="36"/>
        <v>0</v>
      </c>
      <c r="M53" s="167">
        <f t="shared" si="36"/>
        <v>0</v>
      </c>
      <c r="N53" s="167">
        <f t="shared" si="36"/>
        <v>0</v>
      </c>
      <c r="O53" s="167">
        <f t="shared" si="36"/>
        <v>0</v>
      </c>
      <c r="P53" s="167">
        <f t="shared" si="36"/>
        <v>0</v>
      </c>
      <c r="Q53" s="167">
        <f t="shared" si="36"/>
        <v>0</v>
      </c>
      <c r="R53" s="167">
        <f t="shared" si="36"/>
        <v>0</v>
      </c>
      <c r="S53" s="167">
        <f t="shared" si="36"/>
        <v>0</v>
      </c>
      <c r="T53" s="167">
        <f t="shared" si="36"/>
        <v>0</v>
      </c>
      <c r="U53" s="167">
        <f t="shared" si="36"/>
        <v>0</v>
      </c>
      <c r="V53" s="167">
        <f t="shared" si="36"/>
        <v>0</v>
      </c>
      <c r="W53" s="167">
        <f t="shared" si="36"/>
        <v>0</v>
      </c>
      <c r="X53" s="167">
        <f t="shared" si="36"/>
        <v>0</v>
      </c>
      <c r="Y53" s="167">
        <f t="shared" si="36"/>
        <v>0</v>
      </c>
      <c r="Z53" s="167">
        <f t="shared" si="36"/>
        <v>0</v>
      </c>
      <c r="AA53" s="167">
        <f t="shared" si="36"/>
        <v>0</v>
      </c>
      <c r="AB53" s="167">
        <f t="shared" si="36"/>
        <v>0</v>
      </c>
      <c r="AC53" s="167">
        <f t="shared" si="36"/>
        <v>0</v>
      </c>
      <c r="AD53" s="167">
        <f t="shared" si="36"/>
        <v>0</v>
      </c>
      <c r="AE53" s="167">
        <f t="shared" si="36"/>
        <v>0</v>
      </c>
      <c r="AF53" s="167">
        <f t="shared" si="36"/>
        <v>0</v>
      </c>
      <c r="AG53" s="167">
        <f t="shared" si="36"/>
        <v>0</v>
      </c>
      <c r="AH53" s="167">
        <f t="shared" si="36"/>
        <v>0</v>
      </c>
      <c r="AI53" s="167">
        <f t="shared" si="36"/>
        <v>0</v>
      </c>
      <c r="AJ53" s="179"/>
      <c r="AK53" s="228"/>
      <c r="AL53" s="163"/>
      <c r="AM53" s="179">
        <f t="shared" si="26"/>
        <v>0</v>
      </c>
      <c r="AN53" s="179">
        <f t="shared" si="27"/>
        <v>0</v>
      </c>
      <c r="AO53" s="179">
        <f t="shared" si="28"/>
        <v>0</v>
      </c>
    </row>
    <row r="54" spans="1:48" x14ac:dyDescent="0.25">
      <c r="A54" s="163" t="s">
        <v>346</v>
      </c>
      <c r="B54" s="425" t="str">
        <f>B56</f>
        <v>ВСЕГО ПО ОБЩЕНАУЧНОМУ БЛОКУ</v>
      </c>
      <c r="C54" s="425"/>
      <c r="D54" s="181">
        <f t="shared" ref="D54:F56" si="37">D23+D51</f>
        <v>0</v>
      </c>
      <c r="E54" s="181">
        <f t="shared" si="37"/>
        <v>0</v>
      </c>
      <c r="F54" s="181">
        <f t="shared" si="37"/>
        <v>0</v>
      </c>
      <c r="G54" s="181">
        <f t="shared" ref="G54:AI54" si="38">G23+G51</f>
        <v>0</v>
      </c>
      <c r="H54" s="181">
        <f t="shared" si="38"/>
        <v>0</v>
      </c>
      <c r="I54" s="181">
        <f t="shared" si="38"/>
        <v>0</v>
      </c>
      <c r="J54" s="181">
        <f t="shared" si="38"/>
        <v>0</v>
      </c>
      <c r="K54" s="181">
        <f t="shared" si="38"/>
        <v>0</v>
      </c>
      <c r="L54" s="181">
        <f t="shared" si="38"/>
        <v>0</v>
      </c>
      <c r="M54" s="181">
        <f>M23+M51</f>
        <v>0</v>
      </c>
      <c r="N54" s="181">
        <f t="shared" si="38"/>
        <v>0</v>
      </c>
      <c r="O54" s="181">
        <f t="shared" si="38"/>
        <v>0</v>
      </c>
      <c r="P54" s="181">
        <f t="shared" si="38"/>
        <v>0</v>
      </c>
      <c r="Q54" s="181">
        <f t="shared" si="38"/>
        <v>0</v>
      </c>
      <c r="R54" s="181">
        <f t="shared" si="38"/>
        <v>0</v>
      </c>
      <c r="S54" s="181">
        <f t="shared" si="38"/>
        <v>0</v>
      </c>
      <c r="T54" s="181">
        <f t="shared" si="38"/>
        <v>0</v>
      </c>
      <c r="U54" s="181">
        <f t="shared" si="38"/>
        <v>0</v>
      </c>
      <c r="V54" s="181">
        <f t="shared" si="38"/>
        <v>0</v>
      </c>
      <c r="W54" s="181">
        <f t="shared" si="38"/>
        <v>0</v>
      </c>
      <c r="X54" s="181">
        <f t="shared" si="38"/>
        <v>0</v>
      </c>
      <c r="Y54" s="181">
        <f t="shared" si="38"/>
        <v>0</v>
      </c>
      <c r="Z54" s="181">
        <f t="shared" si="38"/>
        <v>0</v>
      </c>
      <c r="AA54" s="181">
        <f t="shared" si="38"/>
        <v>0</v>
      </c>
      <c r="AB54" s="181">
        <f t="shared" si="38"/>
        <v>0</v>
      </c>
      <c r="AC54" s="181">
        <f t="shared" si="38"/>
        <v>0</v>
      </c>
      <c r="AD54" s="181">
        <f t="shared" si="38"/>
        <v>0</v>
      </c>
      <c r="AE54" s="181">
        <f t="shared" si="38"/>
        <v>0</v>
      </c>
      <c r="AF54" s="181">
        <f t="shared" si="38"/>
        <v>0</v>
      </c>
      <c r="AG54" s="181">
        <f t="shared" si="38"/>
        <v>0</v>
      </c>
      <c r="AH54" s="181">
        <f t="shared" si="38"/>
        <v>0</v>
      </c>
      <c r="AI54" s="181">
        <f t="shared" si="38"/>
        <v>0</v>
      </c>
      <c r="AJ54" s="181"/>
      <c r="AK54" s="228"/>
      <c r="AL54" s="181"/>
      <c r="AM54" s="179">
        <f t="shared" si="26"/>
        <v>0</v>
      </c>
      <c r="AN54" s="179">
        <f t="shared" si="27"/>
        <v>0</v>
      </c>
      <c r="AO54" s="179">
        <f t="shared" si="28"/>
        <v>0</v>
      </c>
      <c r="AP54" s="181"/>
      <c r="AQ54" s="181"/>
      <c r="AR54" s="181"/>
      <c r="AS54" s="181"/>
      <c r="AT54" s="181"/>
      <c r="AU54" s="183"/>
      <c r="AV54" s="184"/>
    </row>
    <row r="55" spans="1:48" x14ac:dyDescent="0.25">
      <c r="A55" s="163" t="s">
        <v>347</v>
      </c>
      <c r="B55" s="425" t="str">
        <f>B56</f>
        <v>ВСЕГО ПО ОБЩЕНАУЧНОМУ БЛОКУ</v>
      </c>
      <c r="C55" s="425"/>
      <c r="D55" s="181">
        <f t="shared" si="37"/>
        <v>0</v>
      </c>
      <c r="E55" s="181">
        <f t="shared" si="37"/>
        <v>0</v>
      </c>
      <c r="F55" s="181">
        <f t="shared" si="37"/>
        <v>0</v>
      </c>
      <c r="G55" s="181">
        <f t="shared" ref="G55:AI55" si="39">G24+G52</f>
        <v>0</v>
      </c>
      <c r="H55" s="181">
        <f t="shared" si="39"/>
        <v>0</v>
      </c>
      <c r="I55" s="181">
        <f t="shared" si="39"/>
        <v>0</v>
      </c>
      <c r="J55" s="181">
        <f t="shared" si="39"/>
        <v>0</v>
      </c>
      <c r="K55" s="181">
        <f t="shared" si="39"/>
        <v>0</v>
      </c>
      <c r="L55" s="181">
        <f t="shared" si="39"/>
        <v>0</v>
      </c>
      <c r="M55" s="181">
        <f t="shared" si="39"/>
        <v>0</v>
      </c>
      <c r="N55" s="181">
        <f t="shared" si="39"/>
        <v>0</v>
      </c>
      <c r="O55" s="181">
        <f t="shared" si="39"/>
        <v>0</v>
      </c>
      <c r="P55" s="181">
        <f t="shared" si="39"/>
        <v>0</v>
      </c>
      <c r="Q55" s="181">
        <f t="shared" si="39"/>
        <v>0</v>
      </c>
      <c r="R55" s="181">
        <f t="shared" si="39"/>
        <v>0</v>
      </c>
      <c r="S55" s="181">
        <f t="shared" si="39"/>
        <v>0</v>
      </c>
      <c r="T55" s="181">
        <f t="shared" si="39"/>
        <v>0</v>
      </c>
      <c r="U55" s="181">
        <f t="shared" si="39"/>
        <v>0</v>
      </c>
      <c r="V55" s="181">
        <f t="shared" si="39"/>
        <v>0</v>
      </c>
      <c r="W55" s="181">
        <f t="shared" si="39"/>
        <v>0</v>
      </c>
      <c r="X55" s="181">
        <f t="shared" si="39"/>
        <v>0</v>
      </c>
      <c r="Y55" s="181">
        <f t="shared" si="39"/>
        <v>0</v>
      </c>
      <c r="Z55" s="181">
        <f t="shared" si="39"/>
        <v>0</v>
      </c>
      <c r="AA55" s="181">
        <f t="shared" si="39"/>
        <v>0</v>
      </c>
      <c r="AB55" s="181">
        <f t="shared" si="39"/>
        <v>0</v>
      </c>
      <c r="AC55" s="181">
        <f t="shared" si="39"/>
        <v>0</v>
      </c>
      <c r="AD55" s="181">
        <f t="shared" si="39"/>
        <v>0</v>
      </c>
      <c r="AE55" s="181">
        <f t="shared" si="39"/>
        <v>0</v>
      </c>
      <c r="AF55" s="181">
        <f t="shared" si="39"/>
        <v>0</v>
      </c>
      <c r="AG55" s="181">
        <f t="shared" si="39"/>
        <v>0</v>
      </c>
      <c r="AH55" s="181">
        <f t="shared" si="39"/>
        <v>0</v>
      </c>
      <c r="AI55" s="181">
        <f t="shared" si="39"/>
        <v>0</v>
      </c>
      <c r="AJ55" s="181"/>
      <c r="AK55" s="228"/>
      <c r="AL55" s="181"/>
      <c r="AM55" s="179">
        <f t="shared" si="26"/>
        <v>0</v>
      </c>
      <c r="AN55" s="179">
        <f t="shared" si="27"/>
        <v>0</v>
      </c>
      <c r="AO55" s="179">
        <f t="shared" si="28"/>
        <v>0</v>
      </c>
      <c r="AP55" s="181"/>
      <c r="AQ55" s="181"/>
      <c r="AR55" s="181"/>
      <c r="AS55" s="181"/>
      <c r="AT55" s="181"/>
      <c r="AU55" s="183"/>
      <c r="AV55" s="184"/>
    </row>
    <row r="56" spans="1:48" x14ac:dyDescent="0.25">
      <c r="B56" s="414" t="str">
        <f>Base!A46</f>
        <v>ВСЕГО ПО ОБЩЕНАУЧНОМУ БЛОКУ</v>
      </c>
      <c r="C56" s="414"/>
      <c r="D56" s="167">
        <f t="shared" si="37"/>
        <v>0</v>
      </c>
      <c r="E56" s="167">
        <f t="shared" si="37"/>
        <v>0</v>
      </c>
      <c r="F56" s="167">
        <f t="shared" si="37"/>
        <v>0</v>
      </c>
      <c r="G56" s="167">
        <f t="shared" ref="G56:AI56" si="40">G25+G53</f>
        <v>0</v>
      </c>
      <c r="H56" s="167">
        <f t="shared" si="40"/>
        <v>0</v>
      </c>
      <c r="I56" s="167">
        <f t="shared" si="40"/>
        <v>0</v>
      </c>
      <c r="J56" s="167">
        <f t="shared" si="40"/>
        <v>0</v>
      </c>
      <c r="K56" s="167">
        <f t="shared" si="40"/>
        <v>0</v>
      </c>
      <c r="L56" s="167">
        <f t="shared" si="40"/>
        <v>0</v>
      </c>
      <c r="M56" s="167">
        <f t="shared" si="40"/>
        <v>0</v>
      </c>
      <c r="N56" s="167">
        <f t="shared" si="40"/>
        <v>0</v>
      </c>
      <c r="O56" s="167">
        <f t="shared" si="40"/>
        <v>0</v>
      </c>
      <c r="P56" s="167">
        <f t="shared" si="40"/>
        <v>0</v>
      </c>
      <c r="Q56" s="167">
        <f t="shared" si="40"/>
        <v>0</v>
      </c>
      <c r="R56" s="167">
        <f t="shared" si="40"/>
        <v>0</v>
      </c>
      <c r="S56" s="167">
        <f t="shared" si="40"/>
        <v>0</v>
      </c>
      <c r="T56" s="167">
        <f t="shared" si="40"/>
        <v>0</v>
      </c>
      <c r="U56" s="167">
        <f t="shared" si="40"/>
        <v>0</v>
      </c>
      <c r="V56" s="167">
        <f t="shared" si="40"/>
        <v>0</v>
      </c>
      <c r="W56" s="167">
        <f t="shared" si="40"/>
        <v>0</v>
      </c>
      <c r="X56" s="167">
        <f t="shared" si="40"/>
        <v>0</v>
      </c>
      <c r="Y56" s="167">
        <f t="shared" si="40"/>
        <v>0</v>
      </c>
      <c r="Z56" s="167">
        <f t="shared" si="40"/>
        <v>0</v>
      </c>
      <c r="AA56" s="167">
        <f t="shared" si="40"/>
        <v>0</v>
      </c>
      <c r="AB56" s="167">
        <f t="shared" si="40"/>
        <v>0</v>
      </c>
      <c r="AC56" s="167">
        <f t="shared" si="40"/>
        <v>0</v>
      </c>
      <c r="AD56" s="167">
        <f t="shared" si="40"/>
        <v>0</v>
      </c>
      <c r="AE56" s="167">
        <f t="shared" si="40"/>
        <v>0</v>
      </c>
      <c r="AF56" s="167">
        <f t="shared" si="40"/>
        <v>0</v>
      </c>
      <c r="AG56" s="167">
        <f t="shared" si="40"/>
        <v>0</v>
      </c>
      <c r="AH56" s="167">
        <f t="shared" si="40"/>
        <v>0</v>
      </c>
      <c r="AI56" s="167">
        <f t="shared" si="40"/>
        <v>0</v>
      </c>
      <c r="AJ56" s="179"/>
      <c r="AK56" s="228"/>
      <c r="AL56" s="163"/>
      <c r="AM56" s="179">
        <f t="shared" si="26"/>
        <v>0</v>
      </c>
      <c r="AN56" s="179">
        <f t="shared" si="27"/>
        <v>0</v>
      </c>
      <c r="AO56" s="179">
        <f t="shared" si="28"/>
        <v>0</v>
      </c>
    </row>
    <row r="57" spans="1:48" x14ac:dyDescent="0.25">
      <c r="B57" s="414" t="str">
        <f>Base!A47</f>
        <v>ПРОФЕССИОНАЛЬНЫЙ БЛОК</v>
      </c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  <c r="O57" s="414"/>
      <c r="P57" s="414"/>
      <c r="Q57" s="414"/>
      <c r="R57" s="414"/>
      <c r="S57" s="414"/>
      <c r="T57" s="414"/>
      <c r="U57" s="414"/>
      <c r="V57" s="414"/>
      <c r="W57" s="414"/>
      <c r="X57" s="414"/>
      <c r="Y57" s="414"/>
      <c r="Z57" s="414"/>
      <c r="AA57" s="414"/>
      <c r="AB57" s="168"/>
      <c r="AC57" s="168"/>
      <c r="AD57" s="168"/>
      <c r="AE57" s="168"/>
      <c r="AF57" s="168"/>
      <c r="AG57" s="168"/>
      <c r="AH57" s="168"/>
      <c r="AI57" s="168"/>
      <c r="AJ57" s="179"/>
      <c r="AK57" s="228"/>
      <c r="AL57" s="163"/>
      <c r="AM57" s="179">
        <f t="shared" si="26"/>
        <v>0</v>
      </c>
      <c r="AN57" s="179">
        <f t="shared" si="27"/>
        <v>0</v>
      </c>
      <c r="AO57" s="179">
        <f t="shared" si="28"/>
        <v>0</v>
      </c>
    </row>
    <row r="58" spans="1:48" x14ac:dyDescent="0.25">
      <c r="B58" s="414" t="str">
        <f>Base!A48</f>
        <v>2.1. Базовая часть ПБ</v>
      </c>
      <c r="C58" s="414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9"/>
      <c r="AK58" s="228"/>
      <c r="AL58" s="163"/>
      <c r="AM58" s="179">
        <f t="shared" si="26"/>
        <v>0</v>
      </c>
      <c r="AN58" s="179">
        <f t="shared" si="27"/>
        <v>0</v>
      </c>
      <c r="AO58" s="179">
        <f t="shared" si="28"/>
        <v>0</v>
      </c>
    </row>
    <row r="59" spans="1:48" x14ac:dyDescent="0.25">
      <c r="A59" s="268">
        <f>ПланСокрОО!A59</f>
        <v>0</v>
      </c>
      <c r="B59" s="243" t="str">
        <f>ПланСокрОО!B59</f>
        <v>ПБ.Б.1</v>
      </c>
      <c r="C59" s="180">
        <f>ПланСокрОО!C59</f>
        <v>0</v>
      </c>
      <c r="D59" s="106"/>
      <c r="E59" s="106"/>
      <c r="F59" s="106"/>
      <c r="G59" s="167">
        <f>T59+X59+AB59+AF59</f>
        <v>0</v>
      </c>
      <c r="H59" s="179">
        <f>ПланСокрОО!I59</f>
        <v>0</v>
      </c>
      <c r="I59" s="179">
        <f>ПланСокрОО!J59</f>
        <v>0</v>
      </c>
      <c r="J59" s="179">
        <f>ПланСокрОО!K59</f>
        <v>0</v>
      </c>
      <c r="K59" s="179">
        <f>ПланСокрОО!L59</f>
        <v>0</v>
      </c>
      <c r="L59" s="179">
        <f>ПланСокрОО!M59</f>
        <v>0</v>
      </c>
      <c r="M59" s="179">
        <f>ПланСокрОО!N59</f>
        <v>0</v>
      </c>
      <c r="N59" s="179">
        <f>H59</f>
        <v>0</v>
      </c>
      <c r="O59" s="179">
        <f>SUM(P59:R59)</f>
        <v>0</v>
      </c>
      <c r="P59" s="179">
        <f>U59+Y59+AC59+AG59</f>
        <v>0</v>
      </c>
      <c r="Q59" s="179">
        <f>V59+Z59+AD59+AH59</f>
        <v>0</v>
      </c>
      <c r="R59" s="179">
        <f>W59+AA59+AE59+AI59</f>
        <v>0</v>
      </c>
      <c r="S59" s="179">
        <f>N59-O59</f>
        <v>0</v>
      </c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79"/>
      <c r="AK59" s="228" t="str">
        <f>ПланСокрОО!AZ59</f>
        <v/>
      </c>
      <c r="AL59" s="163"/>
      <c r="AM59" s="179">
        <f t="shared" si="26"/>
        <v>0</v>
      </c>
      <c r="AN59" s="179">
        <f t="shared" si="27"/>
        <v>0</v>
      </c>
      <c r="AO59" s="179">
        <f t="shared" si="28"/>
        <v>0</v>
      </c>
    </row>
    <row r="60" spans="1:48" x14ac:dyDescent="0.25">
      <c r="A60" s="268">
        <f>ПланСокрОО!A60</f>
        <v>0</v>
      </c>
      <c r="B60" s="243" t="str">
        <f>ПланСокрОО!B60</f>
        <v>ПБ.Б.2</v>
      </c>
      <c r="C60" s="180">
        <f>ПланСокрОО!C60</f>
        <v>0</v>
      </c>
      <c r="D60" s="106"/>
      <c r="E60" s="106"/>
      <c r="F60" s="106"/>
      <c r="G60" s="167">
        <f t="shared" ref="G60:G108" si="41">T60+X60+AB60+AF60</f>
        <v>0</v>
      </c>
      <c r="H60" s="179">
        <f>ПланСокрОО!I60</f>
        <v>0</v>
      </c>
      <c r="I60" s="179">
        <f>ПланСокрОО!J60</f>
        <v>0</v>
      </c>
      <c r="J60" s="179">
        <f>ПланСокрОО!K60</f>
        <v>0</v>
      </c>
      <c r="K60" s="179">
        <f>ПланСокрОО!L60</f>
        <v>0</v>
      </c>
      <c r="L60" s="179">
        <f>ПланСокрОО!M60</f>
        <v>0</v>
      </c>
      <c r="M60" s="179">
        <f>ПланСокрОО!N60</f>
        <v>0</v>
      </c>
      <c r="N60" s="179">
        <f t="shared" ref="N60:N108" si="42">H60</f>
        <v>0</v>
      </c>
      <c r="O60" s="179">
        <f t="shared" ref="O60:O108" si="43">SUM(P60:R60)</f>
        <v>0</v>
      </c>
      <c r="P60" s="179">
        <f t="shared" ref="P60:P108" si="44">U60+Y60+AC60+AG60</f>
        <v>0</v>
      </c>
      <c r="Q60" s="179">
        <f t="shared" ref="Q60:Q108" si="45">V60+Z60+AD60+AH60</f>
        <v>0</v>
      </c>
      <c r="R60" s="179">
        <f t="shared" ref="R60:R108" si="46">W60+AA60+AE60+AI60</f>
        <v>0</v>
      </c>
      <c r="S60" s="179">
        <f t="shared" ref="S60:S108" si="47">N60-O60</f>
        <v>0</v>
      </c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79"/>
      <c r="AK60" s="228" t="str">
        <f>ПланСокрОО!AZ60</f>
        <v/>
      </c>
      <c r="AL60" s="163"/>
      <c r="AM60" s="179">
        <f t="shared" si="26"/>
        <v>0</v>
      </c>
      <c r="AN60" s="179">
        <f t="shared" si="27"/>
        <v>0</v>
      </c>
      <c r="AO60" s="179">
        <f t="shared" si="28"/>
        <v>0</v>
      </c>
    </row>
    <row r="61" spans="1:48" x14ac:dyDescent="0.25">
      <c r="A61" s="268">
        <f>ПланСокрОО!A61</f>
        <v>0</v>
      </c>
      <c r="B61" s="243" t="str">
        <f>ПланСокрОО!B61</f>
        <v>ПБ.Б.3</v>
      </c>
      <c r="C61" s="180">
        <f>ПланСокрОО!C61</f>
        <v>0</v>
      </c>
      <c r="D61" s="106"/>
      <c r="E61" s="106"/>
      <c r="F61" s="106"/>
      <c r="G61" s="167">
        <f t="shared" si="41"/>
        <v>0</v>
      </c>
      <c r="H61" s="179">
        <f>ПланСокрОО!I61</f>
        <v>0</v>
      </c>
      <c r="I61" s="179">
        <f>ПланСокрОО!J61</f>
        <v>0</v>
      </c>
      <c r="J61" s="179">
        <f>ПланСокрОО!K61</f>
        <v>0</v>
      </c>
      <c r="K61" s="179">
        <f>ПланСокрОО!L61</f>
        <v>0</v>
      </c>
      <c r="L61" s="179">
        <f>ПланСокрОО!M61</f>
        <v>0</v>
      </c>
      <c r="M61" s="179">
        <f>ПланСокрОО!N61</f>
        <v>0</v>
      </c>
      <c r="N61" s="179">
        <f t="shared" si="42"/>
        <v>0</v>
      </c>
      <c r="O61" s="179">
        <f t="shared" si="43"/>
        <v>0</v>
      </c>
      <c r="P61" s="179">
        <f t="shared" si="44"/>
        <v>0</v>
      </c>
      <c r="Q61" s="179">
        <f t="shared" si="45"/>
        <v>0</v>
      </c>
      <c r="R61" s="179">
        <f t="shared" si="46"/>
        <v>0</v>
      </c>
      <c r="S61" s="179">
        <f t="shared" si="47"/>
        <v>0</v>
      </c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79"/>
      <c r="AK61" s="228" t="str">
        <f>ПланСокрОО!AZ61</f>
        <v/>
      </c>
      <c r="AL61" s="163"/>
      <c r="AM61" s="179">
        <f t="shared" si="26"/>
        <v>0</v>
      </c>
      <c r="AN61" s="179">
        <f t="shared" si="27"/>
        <v>0</v>
      </c>
      <c r="AO61" s="179">
        <f t="shared" si="28"/>
        <v>0</v>
      </c>
    </row>
    <row r="62" spans="1:48" x14ac:dyDescent="0.25">
      <c r="A62" s="268">
        <f>ПланСокрОО!A62</f>
        <v>0</v>
      </c>
      <c r="B62" s="243" t="str">
        <f>ПланСокрОО!B62</f>
        <v>ПБ.Б.4</v>
      </c>
      <c r="C62" s="180">
        <f>ПланСокрОО!C62</f>
        <v>0</v>
      </c>
      <c r="D62" s="106"/>
      <c r="E62" s="106"/>
      <c r="F62" s="106"/>
      <c r="G62" s="167">
        <f t="shared" si="41"/>
        <v>0</v>
      </c>
      <c r="H62" s="179">
        <f>ПланСокрОО!I62</f>
        <v>0</v>
      </c>
      <c r="I62" s="179">
        <f>ПланСокрОО!J62</f>
        <v>0</v>
      </c>
      <c r="J62" s="179">
        <f>ПланСокрОО!K62</f>
        <v>0</v>
      </c>
      <c r="K62" s="179">
        <f>ПланСокрОО!L62</f>
        <v>0</v>
      </c>
      <c r="L62" s="179">
        <f>ПланСокрОО!M62</f>
        <v>0</v>
      </c>
      <c r="M62" s="179">
        <f>ПланСокрОО!N62</f>
        <v>0</v>
      </c>
      <c r="N62" s="179">
        <f t="shared" si="42"/>
        <v>0</v>
      </c>
      <c r="O62" s="179">
        <f t="shared" si="43"/>
        <v>0</v>
      </c>
      <c r="P62" s="179">
        <f t="shared" si="44"/>
        <v>0</v>
      </c>
      <c r="Q62" s="179">
        <f t="shared" si="45"/>
        <v>0</v>
      </c>
      <c r="R62" s="179">
        <f t="shared" si="46"/>
        <v>0</v>
      </c>
      <c r="S62" s="179">
        <f t="shared" si="47"/>
        <v>0</v>
      </c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79"/>
      <c r="AK62" s="228" t="str">
        <f>ПланСокрОО!AZ62</f>
        <v/>
      </c>
      <c r="AL62" s="163"/>
      <c r="AM62" s="179">
        <f t="shared" si="26"/>
        <v>0</v>
      </c>
      <c r="AN62" s="179">
        <f t="shared" si="27"/>
        <v>0</v>
      </c>
      <c r="AO62" s="179">
        <f t="shared" si="28"/>
        <v>0</v>
      </c>
    </row>
    <row r="63" spans="1:48" x14ac:dyDescent="0.25">
      <c r="A63" s="268">
        <f>ПланСокрОО!A63</f>
        <v>0</v>
      </c>
      <c r="B63" s="243" t="str">
        <f>ПланСокрОО!B63</f>
        <v>ПБ.Б.5</v>
      </c>
      <c r="C63" s="180">
        <f>ПланСокрОО!C63</f>
        <v>0</v>
      </c>
      <c r="D63" s="106"/>
      <c r="E63" s="106"/>
      <c r="F63" s="106"/>
      <c r="G63" s="167">
        <f t="shared" si="41"/>
        <v>0</v>
      </c>
      <c r="H63" s="179">
        <f>ПланСокрОО!I63</f>
        <v>0</v>
      </c>
      <c r="I63" s="179">
        <f>ПланСокрОО!J63</f>
        <v>0</v>
      </c>
      <c r="J63" s="179">
        <f>ПланСокрОО!K63</f>
        <v>0</v>
      </c>
      <c r="K63" s="179">
        <f>ПланСокрОО!L63</f>
        <v>0</v>
      </c>
      <c r="L63" s="179">
        <f>ПланСокрОО!M63</f>
        <v>0</v>
      </c>
      <c r="M63" s="179">
        <f>ПланСокрОО!N63</f>
        <v>0</v>
      </c>
      <c r="N63" s="179">
        <f t="shared" si="42"/>
        <v>0</v>
      </c>
      <c r="O63" s="179">
        <f t="shared" si="43"/>
        <v>0</v>
      </c>
      <c r="P63" s="179">
        <f t="shared" si="44"/>
        <v>0</v>
      </c>
      <c r="Q63" s="179">
        <f t="shared" si="45"/>
        <v>0</v>
      </c>
      <c r="R63" s="179">
        <f t="shared" si="46"/>
        <v>0</v>
      </c>
      <c r="S63" s="179">
        <f t="shared" si="47"/>
        <v>0</v>
      </c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79"/>
      <c r="AK63" s="228" t="str">
        <f>ПланСокрОО!AZ63</f>
        <v/>
      </c>
      <c r="AL63" s="163"/>
      <c r="AM63" s="179">
        <f t="shared" si="26"/>
        <v>0</v>
      </c>
      <c r="AN63" s="179">
        <f t="shared" si="27"/>
        <v>0</v>
      </c>
      <c r="AO63" s="179">
        <f t="shared" si="28"/>
        <v>0</v>
      </c>
    </row>
    <row r="64" spans="1:48" x14ac:dyDescent="0.25">
      <c r="A64" s="268">
        <f>ПланСокрОО!A64</f>
        <v>0</v>
      </c>
      <c r="B64" s="243" t="str">
        <f>ПланСокрОО!B64</f>
        <v>ПБ.Б.6</v>
      </c>
      <c r="C64" s="180">
        <f>ПланСокрОО!C64</f>
        <v>0</v>
      </c>
      <c r="D64" s="106"/>
      <c r="E64" s="106"/>
      <c r="F64" s="106"/>
      <c r="G64" s="167">
        <f t="shared" si="41"/>
        <v>0</v>
      </c>
      <c r="H64" s="179">
        <f>ПланСокрОО!I64</f>
        <v>0</v>
      </c>
      <c r="I64" s="179">
        <f>ПланСокрОО!J64</f>
        <v>0</v>
      </c>
      <c r="J64" s="179">
        <f>ПланСокрОО!K64</f>
        <v>0</v>
      </c>
      <c r="K64" s="179">
        <f>ПланСокрОО!L64</f>
        <v>0</v>
      </c>
      <c r="L64" s="179">
        <f>ПланСокрОО!M64</f>
        <v>0</v>
      </c>
      <c r="M64" s="179">
        <f>ПланСокрОО!N64</f>
        <v>0</v>
      </c>
      <c r="N64" s="179">
        <f t="shared" si="42"/>
        <v>0</v>
      </c>
      <c r="O64" s="179">
        <f t="shared" si="43"/>
        <v>0</v>
      </c>
      <c r="P64" s="179">
        <f t="shared" si="44"/>
        <v>0</v>
      </c>
      <c r="Q64" s="179">
        <f t="shared" si="45"/>
        <v>0</v>
      </c>
      <c r="R64" s="179">
        <f t="shared" si="46"/>
        <v>0</v>
      </c>
      <c r="S64" s="179">
        <f t="shared" si="47"/>
        <v>0</v>
      </c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79"/>
      <c r="AK64" s="228" t="str">
        <f>ПланСокрОО!AZ64</f>
        <v/>
      </c>
      <c r="AL64" s="163"/>
      <c r="AM64" s="179">
        <f t="shared" si="26"/>
        <v>0</v>
      </c>
      <c r="AN64" s="179">
        <f t="shared" si="27"/>
        <v>0</v>
      </c>
      <c r="AO64" s="179">
        <f t="shared" si="28"/>
        <v>0</v>
      </c>
    </row>
    <row r="65" spans="1:41" x14ac:dyDescent="0.25">
      <c r="A65" s="268">
        <f>ПланСокрОО!A65</f>
        <v>0</v>
      </c>
      <c r="B65" s="243" t="str">
        <f>ПланСокрОО!B65</f>
        <v>ПБ.Б.7</v>
      </c>
      <c r="C65" s="180">
        <f>ПланСокрОО!C65</f>
        <v>0</v>
      </c>
      <c r="D65" s="106"/>
      <c r="E65" s="106"/>
      <c r="F65" s="106"/>
      <c r="G65" s="167">
        <f t="shared" si="41"/>
        <v>0</v>
      </c>
      <c r="H65" s="179">
        <f>ПланСокрОО!I65</f>
        <v>0</v>
      </c>
      <c r="I65" s="179">
        <f>ПланСокрОО!J65</f>
        <v>0</v>
      </c>
      <c r="J65" s="179">
        <f>ПланСокрОО!K65</f>
        <v>0</v>
      </c>
      <c r="K65" s="179">
        <f>ПланСокрОО!L65</f>
        <v>0</v>
      </c>
      <c r="L65" s="179">
        <f>ПланСокрОО!M65</f>
        <v>0</v>
      </c>
      <c r="M65" s="179">
        <f>ПланСокрОО!N65</f>
        <v>0</v>
      </c>
      <c r="N65" s="179">
        <f t="shared" si="42"/>
        <v>0</v>
      </c>
      <c r="O65" s="179">
        <f t="shared" si="43"/>
        <v>0</v>
      </c>
      <c r="P65" s="179">
        <f t="shared" si="44"/>
        <v>0</v>
      </c>
      <c r="Q65" s="179">
        <f t="shared" si="45"/>
        <v>0</v>
      </c>
      <c r="R65" s="179">
        <f t="shared" si="46"/>
        <v>0</v>
      </c>
      <c r="S65" s="179">
        <f t="shared" si="47"/>
        <v>0</v>
      </c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79"/>
      <c r="AK65" s="228" t="str">
        <f>ПланСокрОО!AZ65</f>
        <v/>
      </c>
      <c r="AL65" s="163"/>
      <c r="AM65" s="179">
        <f t="shared" si="26"/>
        <v>0</v>
      </c>
      <c r="AN65" s="179">
        <f t="shared" si="27"/>
        <v>0</v>
      </c>
      <c r="AO65" s="179">
        <f t="shared" si="28"/>
        <v>0</v>
      </c>
    </row>
    <row r="66" spans="1:41" x14ac:dyDescent="0.25">
      <c r="A66" s="268">
        <f>ПланСокрОО!A66</f>
        <v>0</v>
      </c>
      <c r="B66" s="243" t="str">
        <f>ПланСокрОО!B66</f>
        <v>ПБ.Б.8</v>
      </c>
      <c r="C66" s="180">
        <f>ПланСокрОО!C66</f>
        <v>0</v>
      </c>
      <c r="D66" s="106"/>
      <c r="E66" s="106"/>
      <c r="F66" s="106"/>
      <c r="G66" s="167">
        <f t="shared" si="41"/>
        <v>0</v>
      </c>
      <c r="H66" s="179">
        <f>ПланСокрОО!I66</f>
        <v>0</v>
      </c>
      <c r="I66" s="179">
        <f>ПланСокрОО!J66</f>
        <v>0</v>
      </c>
      <c r="J66" s="179">
        <f>ПланСокрОО!K66</f>
        <v>0</v>
      </c>
      <c r="K66" s="179">
        <f>ПланСокрОО!L66</f>
        <v>0</v>
      </c>
      <c r="L66" s="179">
        <f>ПланСокрОО!M66</f>
        <v>0</v>
      </c>
      <c r="M66" s="179">
        <f>ПланСокрОО!N66</f>
        <v>0</v>
      </c>
      <c r="N66" s="179">
        <f t="shared" si="42"/>
        <v>0</v>
      </c>
      <c r="O66" s="179">
        <f t="shared" si="43"/>
        <v>0</v>
      </c>
      <c r="P66" s="179">
        <f t="shared" si="44"/>
        <v>0</v>
      </c>
      <c r="Q66" s="179">
        <f t="shared" si="45"/>
        <v>0</v>
      </c>
      <c r="R66" s="179">
        <f t="shared" si="46"/>
        <v>0</v>
      </c>
      <c r="S66" s="179">
        <f t="shared" si="47"/>
        <v>0</v>
      </c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79"/>
      <c r="AK66" s="228" t="str">
        <f>ПланСокрОО!AZ66</f>
        <v/>
      </c>
      <c r="AL66" s="163"/>
      <c r="AM66" s="179">
        <f t="shared" si="26"/>
        <v>0</v>
      </c>
      <c r="AN66" s="179">
        <f t="shared" si="27"/>
        <v>0</v>
      </c>
      <c r="AO66" s="179">
        <f t="shared" si="28"/>
        <v>0</v>
      </c>
    </row>
    <row r="67" spans="1:41" x14ac:dyDescent="0.25">
      <c r="A67" s="268">
        <f>ПланСокрОО!A67</f>
        <v>0</v>
      </c>
      <c r="B67" s="243" t="str">
        <f>ПланСокрОО!B67</f>
        <v>ПБ.Б.9</v>
      </c>
      <c r="C67" s="180">
        <f>ПланСокрОО!C67</f>
        <v>0</v>
      </c>
      <c r="D67" s="106"/>
      <c r="E67" s="106"/>
      <c r="F67" s="106"/>
      <c r="G67" s="167">
        <f t="shared" si="41"/>
        <v>0</v>
      </c>
      <c r="H67" s="179">
        <f>ПланСокрОО!I67</f>
        <v>0</v>
      </c>
      <c r="I67" s="179">
        <f>ПланСокрОО!J67</f>
        <v>0</v>
      </c>
      <c r="J67" s="179">
        <f>ПланСокрОО!K67</f>
        <v>0</v>
      </c>
      <c r="K67" s="179">
        <f>ПланСокрОО!L67</f>
        <v>0</v>
      </c>
      <c r="L67" s="179">
        <f>ПланСокрОО!M67</f>
        <v>0</v>
      </c>
      <c r="M67" s="179">
        <f>ПланСокрОО!N67</f>
        <v>0</v>
      </c>
      <c r="N67" s="179">
        <f t="shared" si="42"/>
        <v>0</v>
      </c>
      <c r="O67" s="179">
        <f t="shared" si="43"/>
        <v>0</v>
      </c>
      <c r="P67" s="179">
        <f t="shared" si="44"/>
        <v>0</v>
      </c>
      <c r="Q67" s="179">
        <f t="shared" si="45"/>
        <v>0</v>
      </c>
      <c r="R67" s="179">
        <f t="shared" si="46"/>
        <v>0</v>
      </c>
      <c r="S67" s="179">
        <f t="shared" si="47"/>
        <v>0</v>
      </c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79"/>
      <c r="AK67" s="228" t="str">
        <f>ПланСокрОО!AZ67</f>
        <v/>
      </c>
      <c r="AL67" s="163"/>
      <c r="AM67" s="179">
        <f t="shared" si="26"/>
        <v>0</v>
      </c>
      <c r="AN67" s="179">
        <f t="shared" si="27"/>
        <v>0</v>
      </c>
      <c r="AO67" s="179">
        <f t="shared" si="28"/>
        <v>0</v>
      </c>
    </row>
    <row r="68" spans="1:41" x14ac:dyDescent="0.25">
      <c r="A68" s="268">
        <f>ПланСокрОО!A68</f>
        <v>0</v>
      </c>
      <c r="B68" s="243" t="str">
        <f>ПланСокрОО!B68</f>
        <v>ПБ.Б.10</v>
      </c>
      <c r="C68" s="180">
        <f>ПланСокрОО!C68</f>
        <v>0</v>
      </c>
      <c r="D68" s="106"/>
      <c r="E68" s="106"/>
      <c r="F68" s="106"/>
      <c r="G68" s="167">
        <f t="shared" si="41"/>
        <v>0</v>
      </c>
      <c r="H68" s="179">
        <f>ПланСокрОО!I68</f>
        <v>0</v>
      </c>
      <c r="I68" s="179">
        <f>ПланСокрОО!J68</f>
        <v>0</v>
      </c>
      <c r="J68" s="179">
        <f>ПланСокрОО!K68</f>
        <v>0</v>
      </c>
      <c r="K68" s="179">
        <f>ПланСокрОО!L68</f>
        <v>0</v>
      </c>
      <c r="L68" s="179">
        <f>ПланСокрОО!M68</f>
        <v>0</v>
      </c>
      <c r="M68" s="179">
        <f>ПланСокрОО!N68</f>
        <v>0</v>
      </c>
      <c r="N68" s="179">
        <f t="shared" si="42"/>
        <v>0</v>
      </c>
      <c r="O68" s="179">
        <f t="shared" si="43"/>
        <v>0</v>
      </c>
      <c r="P68" s="179">
        <f t="shared" si="44"/>
        <v>0</v>
      </c>
      <c r="Q68" s="179">
        <f t="shared" si="45"/>
        <v>0</v>
      </c>
      <c r="R68" s="179">
        <f t="shared" si="46"/>
        <v>0</v>
      </c>
      <c r="S68" s="179">
        <f t="shared" si="47"/>
        <v>0</v>
      </c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79"/>
      <c r="AK68" s="228" t="str">
        <f>ПланСокрОО!AZ68</f>
        <v/>
      </c>
      <c r="AL68" s="163"/>
      <c r="AM68" s="179">
        <f t="shared" si="26"/>
        <v>0</v>
      </c>
      <c r="AN68" s="179">
        <f t="shared" si="27"/>
        <v>0</v>
      </c>
      <c r="AO68" s="179">
        <f t="shared" si="28"/>
        <v>0</v>
      </c>
    </row>
    <row r="69" spans="1:41" x14ac:dyDescent="0.25">
      <c r="A69" s="268">
        <f>ПланСокрОО!A69</f>
        <v>0</v>
      </c>
      <c r="B69" s="243" t="str">
        <f>ПланСокрОО!B69</f>
        <v>ПБ.Б.11</v>
      </c>
      <c r="C69" s="180">
        <f>ПланСокрОО!C69</f>
        <v>0</v>
      </c>
      <c r="D69" s="106"/>
      <c r="E69" s="106"/>
      <c r="F69" s="106"/>
      <c r="G69" s="167">
        <f t="shared" si="41"/>
        <v>0</v>
      </c>
      <c r="H69" s="179">
        <f>ПланСокрОО!I69</f>
        <v>0</v>
      </c>
      <c r="I69" s="179">
        <f>ПланСокрОО!J69</f>
        <v>0</v>
      </c>
      <c r="J69" s="179">
        <f>ПланСокрОО!K69</f>
        <v>0</v>
      </c>
      <c r="K69" s="179">
        <f>ПланСокрОО!L69</f>
        <v>0</v>
      </c>
      <c r="L69" s="179">
        <f>ПланСокрОО!M69</f>
        <v>0</v>
      </c>
      <c r="M69" s="179">
        <f>ПланСокрОО!N69</f>
        <v>0</v>
      </c>
      <c r="N69" s="179">
        <f t="shared" si="42"/>
        <v>0</v>
      </c>
      <c r="O69" s="179">
        <f t="shared" si="43"/>
        <v>0</v>
      </c>
      <c r="P69" s="179">
        <f t="shared" si="44"/>
        <v>0</v>
      </c>
      <c r="Q69" s="179">
        <f t="shared" si="45"/>
        <v>0</v>
      </c>
      <c r="R69" s="179">
        <f t="shared" si="46"/>
        <v>0</v>
      </c>
      <c r="S69" s="179">
        <f t="shared" si="47"/>
        <v>0</v>
      </c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79"/>
      <c r="AK69" s="228" t="str">
        <f>ПланСокрОО!AZ69</f>
        <v/>
      </c>
      <c r="AL69" s="163"/>
      <c r="AM69" s="179">
        <f t="shared" si="26"/>
        <v>0</v>
      </c>
      <c r="AN69" s="179">
        <f t="shared" si="27"/>
        <v>0</v>
      </c>
      <c r="AO69" s="179">
        <f t="shared" si="28"/>
        <v>0</v>
      </c>
    </row>
    <row r="70" spans="1:41" x14ac:dyDescent="0.25">
      <c r="A70" s="268">
        <f>ПланСокрОО!A70</f>
        <v>0</v>
      </c>
      <c r="B70" s="243" t="str">
        <f>ПланСокрОО!B70</f>
        <v>ПБ.Б.12</v>
      </c>
      <c r="C70" s="180">
        <f>ПланСокрОО!C70</f>
        <v>0</v>
      </c>
      <c r="D70" s="106"/>
      <c r="E70" s="106"/>
      <c r="F70" s="106"/>
      <c r="G70" s="167">
        <f t="shared" si="41"/>
        <v>0</v>
      </c>
      <c r="H70" s="179">
        <f>ПланСокрОО!I70</f>
        <v>0</v>
      </c>
      <c r="I70" s="179">
        <f>ПланСокрОО!J70</f>
        <v>0</v>
      </c>
      <c r="J70" s="179">
        <f>ПланСокрОО!K70</f>
        <v>0</v>
      </c>
      <c r="K70" s="179">
        <f>ПланСокрОО!L70</f>
        <v>0</v>
      </c>
      <c r="L70" s="179">
        <f>ПланСокрОО!M70</f>
        <v>0</v>
      </c>
      <c r="M70" s="179">
        <f>ПланСокрОО!N70</f>
        <v>0</v>
      </c>
      <c r="N70" s="179">
        <f t="shared" si="42"/>
        <v>0</v>
      </c>
      <c r="O70" s="179">
        <f t="shared" si="43"/>
        <v>0</v>
      </c>
      <c r="P70" s="179">
        <f t="shared" si="44"/>
        <v>0</v>
      </c>
      <c r="Q70" s="179">
        <f t="shared" si="45"/>
        <v>0</v>
      </c>
      <c r="R70" s="179">
        <f t="shared" si="46"/>
        <v>0</v>
      </c>
      <c r="S70" s="179">
        <f t="shared" si="47"/>
        <v>0</v>
      </c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79"/>
      <c r="AK70" s="228" t="str">
        <f>ПланСокрОО!AZ70</f>
        <v/>
      </c>
      <c r="AL70" s="163"/>
      <c r="AM70" s="179">
        <f t="shared" si="26"/>
        <v>0</v>
      </c>
      <c r="AN70" s="179">
        <f t="shared" si="27"/>
        <v>0</v>
      </c>
      <c r="AO70" s="179">
        <f t="shared" si="28"/>
        <v>0</v>
      </c>
    </row>
    <row r="71" spans="1:41" x14ac:dyDescent="0.25">
      <c r="A71" s="268">
        <f>ПланСокрОО!A71</f>
        <v>0</v>
      </c>
      <c r="B71" s="243" t="str">
        <f>ПланСокрОО!B71</f>
        <v>ПБ.Б.13</v>
      </c>
      <c r="C71" s="180">
        <f>ПланСокрОО!C71</f>
        <v>0</v>
      </c>
      <c r="D71" s="106"/>
      <c r="E71" s="106"/>
      <c r="F71" s="106"/>
      <c r="G71" s="167">
        <f t="shared" si="41"/>
        <v>0</v>
      </c>
      <c r="H71" s="179">
        <f>ПланСокрОО!I71</f>
        <v>0</v>
      </c>
      <c r="I71" s="179">
        <f>ПланСокрОО!J71</f>
        <v>0</v>
      </c>
      <c r="J71" s="179">
        <f>ПланСокрОО!K71</f>
        <v>0</v>
      </c>
      <c r="K71" s="179">
        <f>ПланСокрОО!L71</f>
        <v>0</v>
      </c>
      <c r="L71" s="179">
        <f>ПланСокрОО!M71</f>
        <v>0</v>
      </c>
      <c r="M71" s="179">
        <f>ПланСокрОО!N71</f>
        <v>0</v>
      </c>
      <c r="N71" s="179">
        <f t="shared" si="42"/>
        <v>0</v>
      </c>
      <c r="O71" s="179">
        <f t="shared" si="43"/>
        <v>0</v>
      </c>
      <c r="P71" s="179">
        <f t="shared" si="44"/>
        <v>0</v>
      </c>
      <c r="Q71" s="179">
        <f t="shared" si="45"/>
        <v>0</v>
      </c>
      <c r="R71" s="179">
        <f t="shared" si="46"/>
        <v>0</v>
      </c>
      <c r="S71" s="179">
        <f t="shared" si="47"/>
        <v>0</v>
      </c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79"/>
      <c r="AK71" s="228" t="str">
        <f>ПланСокрОО!AZ71</f>
        <v/>
      </c>
      <c r="AL71" s="163"/>
      <c r="AM71" s="179">
        <f t="shared" si="26"/>
        <v>0</v>
      </c>
      <c r="AN71" s="179">
        <f t="shared" si="27"/>
        <v>0</v>
      </c>
      <c r="AO71" s="179">
        <f t="shared" si="28"/>
        <v>0</v>
      </c>
    </row>
    <row r="72" spans="1:41" x14ac:dyDescent="0.25">
      <c r="A72" s="268">
        <f>ПланСокрОО!A72</f>
        <v>0</v>
      </c>
      <c r="B72" s="243" t="str">
        <f>ПланСокрОО!B72</f>
        <v>ПБ.Б.14</v>
      </c>
      <c r="C72" s="180">
        <f>ПланСокрОО!C72</f>
        <v>0</v>
      </c>
      <c r="D72" s="106"/>
      <c r="E72" s="106"/>
      <c r="F72" s="106"/>
      <c r="G72" s="167">
        <f t="shared" si="41"/>
        <v>0</v>
      </c>
      <c r="H72" s="179">
        <f>ПланСокрОО!I72</f>
        <v>0</v>
      </c>
      <c r="I72" s="179">
        <f>ПланСокрОО!J72</f>
        <v>0</v>
      </c>
      <c r="J72" s="179">
        <f>ПланСокрОО!K72</f>
        <v>0</v>
      </c>
      <c r="K72" s="179">
        <f>ПланСокрОО!L72</f>
        <v>0</v>
      </c>
      <c r="L72" s="179">
        <f>ПланСокрОО!M72</f>
        <v>0</v>
      </c>
      <c r="M72" s="179">
        <f>ПланСокрОО!N72</f>
        <v>0</v>
      </c>
      <c r="N72" s="179">
        <f t="shared" si="42"/>
        <v>0</v>
      </c>
      <c r="O72" s="179">
        <f t="shared" si="43"/>
        <v>0</v>
      </c>
      <c r="P72" s="179">
        <f t="shared" si="44"/>
        <v>0</v>
      </c>
      <c r="Q72" s="179">
        <f t="shared" si="45"/>
        <v>0</v>
      </c>
      <c r="R72" s="179">
        <f t="shared" si="46"/>
        <v>0</v>
      </c>
      <c r="S72" s="179">
        <f t="shared" si="47"/>
        <v>0</v>
      </c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79"/>
      <c r="AK72" s="228" t="str">
        <f>ПланСокрОО!AZ72</f>
        <v/>
      </c>
      <c r="AL72" s="163"/>
      <c r="AM72" s="179">
        <f t="shared" si="26"/>
        <v>0</v>
      </c>
      <c r="AN72" s="179">
        <f t="shared" si="27"/>
        <v>0</v>
      </c>
      <c r="AO72" s="179">
        <f t="shared" si="28"/>
        <v>0</v>
      </c>
    </row>
    <row r="73" spans="1:41" x14ac:dyDescent="0.25">
      <c r="A73" s="268">
        <f>ПланСокрОО!A73</f>
        <v>0</v>
      </c>
      <c r="B73" s="243" t="str">
        <f>ПланСокрОО!B73</f>
        <v>ПБ.Б.15</v>
      </c>
      <c r="C73" s="180">
        <f>ПланСокрОО!C73</f>
        <v>0</v>
      </c>
      <c r="D73" s="106"/>
      <c r="E73" s="106"/>
      <c r="F73" s="106"/>
      <c r="G73" s="167">
        <f t="shared" si="41"/>
        <v>0</v>
      </c>
      <c r="H73" s="179">
        <f>ПланСокрОО!I73</f>
        <v>0</v>
      </c>
      <c r="I73" s="179">
        <f>ПланСокрОО!J73</f>
        <v>0</v>
      </c>
      <c r="J73" s="179">
        <f>ПланСокрОО!K73</f>
        <v>0</v>
      </c>
      <c r="K73" s="179">
        <f>ПланСокрОО!L73</f>
        <v>0</v>
      </c>
      <c r="L73" s="179">
        <f>ПланСокрОО!M73</f>
        <v>0</v>
      </c>
      <c r="M73" s="179">
        <f>ПланСокрОО!N73</f>
        <v>0</v>
      </c>
      <c r="N73" s="179">
        <f t="shared" si="42"/>
        <v>0</v>
      </c>
      <c r="O73" s="179">
        <f t="shared" si="43"/>
        <v>0</v>
      </c>
      <c r="P73" s="179">
        <f t="shared" si="44"/>
        <v>0</v>
      </c>
      <c r="Q73" s="179">
        <f t="shared" si="45"/>
        <v>0</v>
      </c>
      <c r="R73" s="179">
        <f t="shared" si="46"/>
        <v>0</v>
      </c>
      <c r="S73" s="179">
        <f t="shared" si="47"/>
        <v>0</v>
      </c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79"/>
      <c r="AK73" s="228" t="str">
        <f>ПланСокрОО!AZ73</f>
        <v/>
      </c>
      <c r="AL73" s="163"/>
      <c r="AM73" s="179">
        <f t="shared" si="26"/>
        <v>0</v>
      </c>
      <c r="AN73" s="179">
        <f t="shared" si="27"/>
        <v>0</v>
      </c>
      <c r="AO73" s="179">
        <f t="shared" si="28"/>
        <v>0</v>
      </c>
    </row>
    <row r="74" spans="1:41" x14ac:dyDescent="0.25">
      <c r="A74" s="268">
        <f>ПланСокрОО!A74</f>
        <v>0</v>
      </c>
      <c r="B74" s="243" t="str">
        <f>ПланСокрОО!B74</f>
        <v>ПБ.Б.16</v>
      </c>
      <c r="C74" s="180">
        <f>ПланСокрОО!C74</f>
        <v>0</v>
      </c>
      <c r="D74" s="106"/>
      <c r="E74" s="106"/>
      <c r="F74" s="106"/>
      <c r="G74" s="167">
        <f t="shared" si="41"/>
        <v>0</v>
      </c>
      <c r="H74" s="179">
        <f>ПланСокрОО!I74</f>
        <v>0</v>
      </c>
      <c r="I74" s="179">
        <f>ПланСокрОО!J74</f>
        <v>0</v>
      </c>
      <c r="J74" s="179">
        <f>ПланСокрОО!K74</f>
        <v>0</v>
      </c>
      <c r="K74" s="179">
        <f>ПланСокрОО!L74</f>
        <v>0</v>
      </c>
      <c r="L74" s="179">
        <f>ПланСокрОО!M74</f>
        <v>0</v>
      </c>
      <c r="M74" s="179">
        <f>ПланСокрОО!N74</f>
        <v>0</v>
      </c>
      <c r="N74" s="179">
        <f t="shared" si="42"/>
        <v>0</v>
      </c>
      <c r="O74" s="179">
        <f t="shared" si="43"/>
        <v>0</v>
      </c>
      <c r="P74" s="179">
        <f t="shared" si="44"/>
        <v>0</v>
      </c>
      <c r="Q74" s="179">
        <f t="shared" si="45"/>
        <v>0</v>
      </c>
      <c r="R74" s="179">
        <f t="shared" si="46"/>
        <v>0</v>
      </c>
      <c r="S74" s="179">
        <f t="shared" si="47"/>
        <v>0</v>
      </c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79"/>
      <c r="AK74" s="228" t="str">
        <f>ПланСокрОО!AZ74</f>
        <v/>
      </c>
      <c r="AL74" s="163"/>
      <c r="AM74" s="179">
        <f t="shared" si="26"/>
        <v>0</v>
      </c>
      <c r="AN74" s="179">
        <f t="shared" si="27"/>
        <v>0</v>
      </c>
      <c r="AO74" s="179">
        <f t="shared" si="28"/>
        <v>0</v>
      </c>
    </row>
    <row r="75" spans="1:41" x14ac:dyDescent="0.25">
      <c r="A75" s="268">
        <f>ПланСокрОО!A75</f>
        <v>0</v>
      </c>
      <c r="B75" s="243" t="str">
        <f>ПланСокрОО!B75</f>
        <v>ПБ.Б.17</v>
      </c>
      <c r="C75" s="180">
        <f>ПланСокрОО!C75</f>
        <v>0</v>
      </c>
      <c r="D75" s="106"/>
      <c r="E75" s="106"/>
      <c r="F75" s="106"/>
      <c r="G75" s="167">
        <f t="shared" si="41"/>
        <v>0</v>
      </c>
      <c r="H75" s="179">
        <f>ПланСокрОО!I75</f>
        <v>0</v>
      </c>
      <c r="I75" s="179">
        <f>ПланСокрОО!J75</f>
        <v>0</v>
      </c>
      <c r="J75" s="179">
        <f>ПланСокрОО!K75</f>
        <v>0</v>
      </c>
      <c r="K75" s="179">
        <f>ПланСокрОО!L75</f>
        <v>0</v>
      </c>
      <c r="L75" s="179">
        <f>ПланСокрОО!M75</f>
        <v>0</v>
      </c>
      <c r="M75" s="179">
        <f>ПланСокрОО!N75</f>
        <v>0</v>
      </c>
      <c r="N75" s="179">
        <f t="shared" si="42"/>
        <v>0</v>
      </c>
      <c r="O75" s="179">
        <f t="shared" si="43"/>
        <v>0</v>
      </c>
      <c r="P75" s="179">
        <f t="shared" si="44"/>
        <v>0</v>
      </c>
      <c r="Q75" s="179">
        <f t="shared" si="45"/>
        <v>0</v>
      </c>
      <c r="R75" s="179">
        <f t="shared" si="46"/>
        <v>0</v>
      </c>
      <c r="S75" s="179">
        <f t="shared" si="47"/>
        <v>0</v>
      </c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79"/>
      <c r="AK75" s="228" t="str">
        <f>ПланСокрОО!AZ75</f>
        <v/>
      </c>
      <c r="AL75" s="163"/>
      <c r="AM75" s="179">
        <f t="shared" si="26"/>
        <v>0</v>
      </c>
      <c r="AN75" s="179">
        <f t="shared" si="27"/>
        <v>0</v>
      </c>
      <c r="AO75" s="179">
        <f t="shared" si="28"/>
        <v>0</v>
      </c>
    </row>
    <row r="76" spans="1:41" x14ac:dyDescent="0.25">
      <c r="A76" s="268">
        <f>ПланСокрОО!A76</f>
        <v>0</v>
      </c>
      <c r="B76" s="243" t="str">
        <f>ПланСокрОО!B76</f>
        <v>ПБ.Б.18</v>
      </c>
      <c r="C76" s="180">
        <f>ПланСокрОО!C76</f>
        <v>0</v>
      </c>
      <c r="D76" s="106"/>
      <c r="E76" s="106"/>
      <c r="F76" s="106"/>
      <c r="G76" s="167">
        <f t="shared" si="41"/>
        <v>0</v>
      </c>
      <c r="H76" s="179">
        <f>ПланСокрОО!I76</f>
        <v>0</v>
      </c>
      <c r="I76" s="179">
        <f>ПланСокрОО!J76</f>
        <v>0</v>
      </c>
      <c r="J76" s="179">
        <f>ПланСокрОО!K76</f>
        <v>0</v>
      </c>
      <c r="K76" s="179">
        <f>ПланСокрОО!L76</f>
        <v>0</v>
      </c>
      <c r="L76" s="179">
        <f>ПланСокрОО!M76</f>
        <v>0</v>
      </c>
      <c r="M76" s="179">
        <f>ПланСокрОО!N76</f>
        <v>0</v>
      </c>
      <c r="N76" s="179">
        <f t="shared" si="42"/>
        <v>0</v>
      </c>
      <c r="O76" s="179">
        <f t="shared" si="43"/>
        <v>0</v>
      </c>
      <c r="P76" s="179">
        <f t="shared" si="44"/>
        <v>0</v>
      </c>
      <c r="Q76" s="179">
        <f t="shared" si="45"/>
        <v>0</v>
      </c>
      <c r="R76" s="179">
        <f t="shared" si="46"/>
        <v>0</v>
      </c>
      <c r="S76" s="179">
        <f t="shared" si="47"/>
        <v>0</v>
      </c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79"/>
      <c r="AK76" s="228" t="str">
        <f>ПланСокрОО!AZ76</f>
        <v/>
      </c>
      <c r="AL76" s="163"/>
      <c r="AM76" s="179">
        <f t="shared" si="26"/>
        <v>0</v>
      </c>
      <c r="AN76" s="179">
        <f t="shared" si="27"/>
        <v>0</v>
      </c>
      <c r="AO76" s="179">
        <f t="shared" si="28"/>
        <v>0</v>
      </c>
    </row>
    <row r="77" spans="1:41" x14ac:dyDescent="0.25">
      <c r="A77" s="268">
        <f>ПланСокрОО!A77</f>
        <v>0</v>
      </c>
      <c r="B77" s="243" t="str">
        <f>ПланСокрОО!B77</f>
        <v>ПБ.Б.19</v>
      </c>
      <c r="C77" s="180">
        <f>ПланСокрОО!C77</f>
        <v>0</v>
      </c>
      <c r="D77" s="106"/>
      <c r="E77" s="106"/>
      <c r="F77" s="106"/>
      <c r="G77" s="167">
        <f t="shared" si="41"/>
        <v>0</v>
      </c>
      <c r="H77" s="179">
        <f>ПланСокрОО!I77</f>
        <v>0</v>
      </c>
      <c r="I77" s="179">
        <f>ПланСокрОО!J77</f>
        <v>0</v>
      </c>
      <c r="J77" s="179">
        <f>ПланСокрОО!K77</f>
        <v>0</v>
      </c>
      <c r="K77" s="179">
        <f>ПланСокрОО!L77</f>
        <v>0</v>
      </c>
      <c r="L77" s="179">
        <f>ПланСокрОО!M77</f>
        <v>0</v>
      </c>
      <c r="M77" s="179">
        <f>ПланСокрОО!N77</f>
        <v>0</v>
      </c>
      <c r="N77" s="179">
        <f t="shared" si="42"/>
        <v>0</v>
      </c>
      <c r="O77" s="179">
        <f t="shared" si="43"/>
        <v>0</v>
      </c>
      <c r="P77" s="179">
        <f t="shared" si="44"/>
        <v>0</v>
      </c>
      <c r="Q77" s="179">
        <f t="shared" si="45"/>
        <v>0</v>
      </c>
      <c r="R77" s="179">
        <f t="shared" si="46"/>
        <v>0</v>
      </c>
      <c r="S77" s="179">
        <f t="shared" si="47"/>
        <v>0</v>
      </c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79"/>
      <c r="AK77" s="228" t="str">
        <f>ПланСокрОО!AZ77</f>
        <v/>
      </c>
      <c r="AL77" s="163"/>
      <c r="AM77" s="179">
        <f t="shared" si="26"/>
        <v>0</v>
      </c>
      <c r="AN77" s="179">
        <f t="shared" si="27"/>
        <v>0</v>
      </c>
      <c r="AO77" s="179">
        <f t="shared" si="28"/>
        <v>0</v>
      </c>
    </row>
    <row r="78" spans="1:41" x14ac:dyDescent="0.25">
      <c r="A78" s="268">
        <f>ПланСокрОО!A78</f>
        <v>0</v>
      </c>
      <c r="B78" s="243" t="str">
        <f>ПланСокрОО!B78</f>
        <v>ПБ.Б.20</v>
      </c>
      <c r="C78" s="180">
        <f>ПланСокрОО!C78</f>
        <v>0</v>
      </c>
      <c r="D78" s="106"/>
      <c r="E78" s="106"/>
      <c r="F78" s="106"/>
      <c r="G78" s="167">
        <f t="shared" si="41"/>
        <v>0</v>
      </c>
      <c r="H78" s="179">
        <f>ПланСокрОО!I78</f>
        <v>0</v>
      </c>
      <c r="I78" s="179">
        <f>ПланСокрОО!J78</f>
        <v>0</v>
      </c>
      <c r="J78" s="179">
        <f>ПланСокрОО!K78</f>
        <v>0</v>
      </c>
      <c r="K78" s="179">
        <f>ПланСокрОО!L78</f>
        <v>0</v>
      </c>
      <c r="L78" s="179">
        <f>ПланСокрОО!M78</f>
        <v>0</v>
      </c>
      <c r="M78" s="179">
        <f>ПланСокрОО!N78</f>
        <v>0</v>
      </c>
      <c r="N78" s="179">
        <f t="shared" si="42"/>
        <v>0</v>
      </c>
      <c r="O78" s="179">
        <f t="shared" si="43"/>
        <v>0</v>
      </c>
      <c r="P78" s="179">
        <f t="shared" si="44"/>
        <v>0</v>
      </c>
      <c r="Q78" s="179">
        <f t="shared" si="45"/>
        <v>0</v>
      </c>
      <c r="R78" s="179">
        <f t="shared" si="46"/>
        <v>0</v>
      </c>
      <c r="S78" s="179">
        <f t="shared" si="47"/>
        <v>0</v>
      </c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79"/>
      <c r="AK78" s="228" t="str">
        <f>ПланСокрОО!AZ78</f>
        <v/>
      </c>
      <c r="AL78" s="163"/>
      <c r="AM78" s="179">
        <f t="shared" si="26"/>
        <v>0</v>
      </c>
      <c r="AN78" s="179">
        <f t="shared" si="27"/>
        <v>0</v>
      </c>
      <c r="AO78" s="179">
        <f t="shared" si="28"/>
        <v>0</v>
      </c>
    </row>
    <row r="79" spans="1:41" x14ac:dyDescent="0.25">
      <c r="A79" s="268">
        <f>ПланСокрОО!A79</f>
        <v>0</v>
      </c>
      <c r="B79" s="243" t="str">
        <f>ПланСокрОО!B79</f>
        <v>ПБ.Б.21</v>
      </c>
      <c r="C79" s="180">
        <f>ПланСокрОО!C79</f>
        <v>0</v>
      </c>
      <c r="D79" s="106"/>
      <c r="E79" s="106"/>
      <c r="F79" s="106"/>
      <c r="G79" s="167">
        <f t="shared" si="41"/>
        <v>0</v>
      </c>
      <c r="H79" s="179">
        <f>ПланСокрОО!I79</f>
        <v>0</v>
      </c>
      <c r="I79" s="179">
        <f>ПланСокрОО!J79</f>
        <v>0</v>
      </c>
      <c r="J79" s="179">
        <f>ПланСокрОО!K79</f>
        <v>0</v>
      </c>
      <c r="K79" s="179">
        <f>ПланСокрОО!L79</f>
        <v>0</v>
      </c>
      <c r="L79" s="179">
        <f>ПланСокрОО!M79</f>
        <v>0</v>
      </c>
      <c r="M79" s="179">
        <f>ПланСокрОО!N79</f>
        <v>0</v>
      </c>
      <c r="N79" s="179">
        <f t="shared" si="42"/>
        <v>0</v>
      </c>
      <c r="O79" s="179">
        <f t="shared" si="43"/>
        <v>0</v>
      </c>
      <c r="P79" s="179">
        <f t="shared" si="44"/>
        <v>0</v>
      </c>
      <c r="Q79" s="179">
        <f t="shared" si="45"/>
        <v>0</v>
      </c>
      <c r="R79" s="179">
        <f t="shared" si="46"/>
        <v>0</v>
      </c>
      <c r="S79" s="179">
        <f t="shared" si="47"/>
        <v>0</v>
      </c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79"/>
      <c r="AK79" s="228" t="str">
        <f>ПланСокрОО!AZ79</f>
        <v/>
      </c>
      <c r="AL79" s="163"/>
      <c r="AM79" s="179">
        <f t="shared" si="26"/>
        <v>0</v>
      </c>
      <c r="AN79" s="179">
        <f t="shared" si="27"/>
        <v>0</v>
      </c>
      <c r="AO79" s="179">
        <f t="shared" si="28"/>
        <v>0</v>
      </c>
    </row>
    <row r="80" spans="1:41" x14ac:dyDescent="0.25">
      <c r="A80" s="268">
        <f>ПланСокрОО!A80</f>
        <v>0</v>
      </c>
      <c r="B80" s="243" t="str">
        <f>ПланСокрОО!B80</f>
        <v>ПБ.Б.22</v>
      </c>
      <c r="C80" s="180">
        <f>ПланСокрОО!C80</f>
        <v>0</v>
      </c>
      <c r="D80" s="106"/>
      <c r="E80" s="106"/>
      <c r="F80" s="106"/>
      <c r="G80" s="167">
        <f t="shared" si="41"/>
        <v>0</v>
      </c>
      <c r="H80" s="179">
        <f>ПланСокрОО!I80</f>
        <v>0</v>
      </c>
      <c r="I80" s="179">
        <f>ПланСокрОО!J80</f>
        <v>0</v>
      </c>
      <c r="J80" s="179">
        <f>ПланСокрОО!K80</f>
        <v>0</v>
      </c>
      <c r="K80" s="179">
        <f>ПланСокрОО!L80</f>
        <v>0</v>
      </c>
      <c r="L80" s="179">
        <f>ПланСокрОО!M80</f>
        <v>0</v>
      </c>
      <c r="M80" s="179">
        <f>ПланСокрОО!N80</f>
        <v>0</v>
      </c>
      <c r="N80" s="179">
        <f t="shared" si="42"/>
        <v>0</v>
      </c>
      <c r="O80" s="179">
        <f t="shared" si="43"/>
        <v>0</v>
      </c>
      <c r="P80" s="179">
        <f t="shared" si="44"/>
        <v>0</v>
      </c>
      <c r="Q80" s="179">
        <f t="shared" si="45"/>
        <v>0</v>
      </c>
      <c r="R80" s="179">
        <f t="shared" si="46"/>
        <v>0</v>
      </c>
      <c r="S80" s="179">
        <f t="shared" si="47"/>
        <v>0</v>
      </c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79"/>
      <c r="AK80" s="228" t="str">
        <f>ПланСокрОО!AZ80</f>
        <v/>
      </c>
      <c r="AL80" s="163"/>
      <c r="AM80" s="179">
        <f t="shared" si="26"/>
        <v>0</v>
      </c>
      <c r="AN80" s="179">
        <f t="shared" si="27"/>
        <v>0</v>
      </c>
      <c r="AO80" s="179">
        <f t="shared" si="28"/>
        <v>0</v>
      </c>
    </row>
    <row r="81" spans="1:41" x14ac:dyDescent="0.25">
      <c r="A81" s="268">
        <f>ПланСокрОО!A81</f>
        <v>0</v>
      </c>
      <c r="B81" s="243" t="str">
        <f>ПланСокрОО!B81</f>
        <v>ПБ.Б.23</v>
      </c>
      <c r="C81" s="180">
        <f>ПланСокрОО!C81</f>
        <v>0</v>
      </c>
      <c r="D81" s="106"/>
      <c r="E81" s="106"/>
      <c r="F81" s="106"/>
      <c r="G81" s="167">
        <f t="shared" si="41"/>
        <v>0</v>
      </c>
      <c r="H81" s="179">
        <f>ПланСокрОО!I81</f>
        <v>0</v>
      </c>
      <c r="I81" s="179">
        <f>ПланСокрОО!J81</f>
        <v>0</v>
      </c>
      <c r="J81" s="179">
        <f>ПланСокрОО!K81</f>
        <v>0</v>
      </c>
      <c r="K81" s="179">
        <f>ПланСокрОО!L81</f>
        <v>0</v>
      </c>
      <c r="L81" s="179">
        <f>ПланСокрОО!M81</f>
        <v>0</v>
      </c>
      <c r="M81" s="179">
        <f>ПланСокрОО!N81</f>
        <v>0</v>
      </c>
      <c r="N81" s="179">
        <f t="shared" si="42"/>
        <v>0</v>
      </c>
      <c r="O81" s="179">
        <f t="shared" si="43"/>
        <v>0</v>
      </c>
      <c r="P81" s="179">
        <f t="shared" si="44"/>
        <v>0</v>
      </c>
      <c r="Q81" s="179">
        <f t="shared" si="45"/>
        <v>0</v>
      </c>
      <c r="R81" s="179">
        <f t="shared" si="46"/>
        <v>0</v>
      </c>
      <c r="S81" s="179">
        <f t="shared" si="47"/>
        <v>0</v>
      </c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79"/>
      <c r="AK81" s="228" t="str">
        <f>ПланСокрОО!AZ81</f>
        <v/>
      </c>
      <c r="AL81" s="163"/>
      <c r="AM81" s="179">
        <f t="shared" si="26"/>
        <v>0</v>
      </c>
      <c r="AN81" s="179">
        <f t="shared" si="27"/>
        <v>0</v>
      </c>
      <c r="AO81" s="179">
        <f t="shared" si="28"/>
        <v>0</v>
      </c>
    </row>
    <row r="82" spans="1:41" x14ac:dyDescent="0.25">
      <c r="A82" s="268">
        <f>ПланСокрОО!A82</f>
        <v>0</v>
      </c>
      <c r="B82" s="243" t="str">
        <f>ПланСокрОО!B82</f>
        <v>ПБ.Б.24</v>
      </c>
      <c r="C82" s="180">
        <f>ПланСокрОО!C82</f>
        <v>0</v>
      </c>
      <c r="D82" s="106"/>
      <c r="E82" s="106"/>
      <c r="F82" s="106"/>
      <c r="G82" s="167">
        <f t="shared" si="41"/>
        <v>0</v>
      </c>
      <c r="H82" s="179">
        <f>ПланСокрОО!I82</f>
        <v>0</v>
      </c>
      <c r="I82" s="179">
        <f>ПланСокрОО!J82</f>
        <v>0</v>
      </c>
      <c r="J82" s="179">
        <f>ПланСокрОО!K82</f>
        <v>0</v>
      </c>
      <c r="K82" s="179">
        <f>ПланСокрОО!L82</f>
        <v>0</v>
      </c>
      <c r="L82" s="179">
        <f>ПланСокрОО!M82</f>
        <v>0</v>
      </c>
      <c r="M82" s="179">
        <f>ПланСокрОО!N82</f>
        <v>0</v>
      </c>
      <c r="N82" s="179">
        <f t="shared" si="42"/>
        <v>0</v>
      </c>
      <c r="O82" s="179">
        <f t="shared" si="43"/>
        <v>0</v>
      </c>
      <c r="P82" s="179">
        <f t="shared" si="44"/>
        <v>0</v>
      </c>
      <c r="Q82" s="179">
        <f t="shared" si="45"/>
        <v>0</v>
      </c>
      <c r="R82" s="179">
        <f t="shared" si="46"/>
        <v>0</v>
      </c>
      <c r="S82" s="179">
        <f t="shared" si="47"/>
        <v>0</v>
      </c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79"/>
      <c r="AK82" s="228" t="str">
        <f>ПланСокрОО!AZ82</f>
        <v/>
      </c>
      <c r="AL82" s="163"/>
      <c r="AM82" s="179">
        <f t="shared" si="26"/>
        <v>0</v>
      </c>
      <c r="AN82" s="179">
        <f t="shared" si="27"/>
        <v>0</v>
      </c>
      <c r="AO82" s="179">
        <f t="shared" si="28"/>
        <v>0</v>
      </c>
    </row>
    <row r="83" spans="1:41" x14ac:dyDescent="0.25">
      <c r="A83" s="268">
        <f>ПланСокрОО!A83</f>
        <v>0</v>
      </c>
      <c r="B83" s="243" t="str">
        <f>ПланСокрОО!B83</f>
        <v>ПБ.Б.25</v>
      </c>
      <c r="C83" s="180">
        <f>ПланСокрОО!C83</f>
        <v>0</v>
      </c>
      <c r="D83" s="106"/>
      <c r="E83" s="106"/>
      <c r="F83" s="106"/>
      <c r="G83" s="167">
        <f t="shared" si="41"/>
        <v>0</v>
      </c>
      <c r="H83" s="179">
        <f>ПланСокрОО!I83</f>
        <v>0</v>
      </c>
      <c r="I83" s="179">
        <f>ПланСокрОО!J83</f>
        <v>0</v>
      </c>
      <c r="J83" s="179">
        <f>ПланСокрОО!K83</f>
        <v>0</v>
      </c>
      <c r="K83" s="179">
        <f>ПланСокрОО!L83</f>
        <v>0</v>
      </c>
      <c r="L83" s="179">
        <f>ПланСокрОО!M83</f>
        <v>0</v>
      </c>
      <c r="M83" s="179">
        <f>ПланСокрОО!N83</f>
        <v>0</v>
      </c>
      <c r="N83" s="179">
        <f t="shared" si="42"/>
        <v>0</v>
      </c>
      <c r="O83" s="179">
        <f t="shared" si="43"/>
        <v>0</v>
      </c>
      <c r="P83" s="179">
        <f t="shared" si="44"/>
        <v>0</v>
      </c>
      <c r="Q83" s="179">
        <f t="shared" si="45"/>
        <v>0</v>
      </c>
      <c r="R83" s="179">
        <f t="shared" si="46"/>
        <v>0</v>
      </c>
      <c r="S83" s="179">
        <f t="shared" si="47"/>
        <v>0</v>
      </c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79"/>
      <c r="AK83" s="228" t="str">
        <f>ПланСокрОО!AZ83</f>
        <v/>
      </c>
      <c r="AL83" s="163"/>
      <c r="AM83" s="179">
        <f t="shared" si="26"/>
        <v>0</v>
      </c>
      <c r="AN83" s="179">
        <f t="shared" si="27"/>
        <v>0</v>
      </c>
      <c r="AO83" s="179">
        <f t="shared" si="28"/>
        <v>0</v>
      </c>
    </row>
    <row r="84" spans="1:41" x14ac:dyDescent="0.25">
      <c r="A84" s="268">
        <f>ПланСокрОО!A84</f>
        <v>0</v>
      </c>
      <c r="B84" s="243" t="str">
        <f>ПланСокрОО!B84</f>
        <v>ПБ.Б.26</v>
      </c>
      <c r="C84" s="180">
        <f>ПланСокрОО!C84</f>
        <v>0</v>
      </c>
      <c r="D84" s="106"/>
      <c r="E84" s="106"/>
      <c r="F84" s="106"/>
      <c r="G84" s="167">
        <f t="shared" si="41"/>
        <v>0</v>
      </c>
      <c r="H84" s="179">
        <f>ПланСокрОО!I84</f>
        <v>0</v>
      </c>
      <c r="I84" s="179">
        <f>ПланСокрОО!J84</f>
        <v>0</v>
      </c>
      <c r="J84" s="179">
        <f>ПланСокрОО!K84</f>
        <v>0</v>
      </c>
      <c r="K84" s="179">
        <f>ПланСокрОО!L84</f>
        <v>0</v>
      </c>
      <c r="L84" s="179">
        <f>ПланСокрОО!M84</f>
        <v>0</v>
      </c>
      <c r="M84" s="179">
        <f>ПланСокрОО!N84</f>
        <v>0</v>
      </c>
      <c r="N84" s="179">
        <f t="shared" si="42"/>
        <v>0</v>
      </c>
      <c r="O84" s="179">
        <f t="shared" si="43"/>
        <v>0</v>
      </c>
      <c r="P84" s="179">
        <f t="shared" si="44"/>
        <v>0</v>
      </c>
      <c r="Q84" s="179">
        <f t="shared" si="45"/>
        <v>0</v>
      </c>
      <c r="R84" s="179">
        <f t="shared" si="46"/>
        <v>0</v>
      </c>
      <c r="S84" s="179">
        <f t="shared" si="47"/>
        <v>0</v>
      </c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79"/>
      <c r="AK84" s="228" t="str">
        <f>ПланСокрОО!AZ84</f>
        <v/>
      </c>
      <c r="AL84" s="163"/>
      <c r="AM84" s="179">
        <f t="shared" si="26"/>
        <v>0</v>
      </c>
      <c r="AN84" s="179">
        <f t="shared" si="27"/>
        <v>0</v>
      </c>
      <c r="AO84" s="179">
        <f t="shared" si="28"/>
        <v>0</v>
      </c>
    </row>
    <row r="85" spans="1:41" x14ac:dyDescent="0.25">
      <c r="A85" s="268">
        <f>ПланСокрОО!A85</f>
        <v>0</v>
      </c>
      <c r="B85" s="243" t="str">
        <f>ПланСокрОО!B85</f>
        <v>ПБ.Б.27</v>
      </c>
      <c r="C85" s="180">
        <f>ПланСокрОО!C85</f>
        <v>0</v>
      </c>
      <c r="D85" s="106"/>
      <c r="E85" s="106"/>
      <c r="F85" s="106"/>
      <c r="G85" s="167">
        <f t="shared" si="41"/>
        <v>0</v>
      </c>
      <c r="H85" s="179">
        <f>ПланСокрОО!I85</f>
        <v>0</v>
      </c>
      <c r="I85" s="179">
        <f>ПланСокрОО!J85</f>
        <v>0</v>
      </c>
      <c r="J85" s="179">
        <f>ПланСокрОО!K85</f>
        <v>0</v>
      </c>
      <c r="K85" s="179">
        <f>ПланСокрОО!L85</f>
        <v>0</v>
      </c>
      <c r="L85" s="179">
        <f>ПланСокрОО!M85</f>
        <v>0</v>
      </c>
      <c r="M85" s="179">
        <f>ПланСокрОО!N85</f>
        <v>0</v>
      </c>
      <c r="N85" s="179">
        <f t="shared" si="42"/>
        <v>0</v>
      </c>
      <c r="O85" s="179">
        <f t="shared" si="43"/>
        <v>0</v>
      </c>
      <c r="P85" s="179">
        <f t="shared" si="44"/>
        <v>0</v>
      </c>
      <c r="Q85" s="179">
        <f t="shared" si="45"/>
        <v>0</v>
      </c>
      <c r="R85" s="179">
        <f t="shared" si="46"/>
        <v>0</v>
      </c>
      <c r="S85" s="179">
        <f t="shared" si="47"/>
        <v>0</v>
      </c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79"/>
      <c r="AK85" s="228" t="str">
        <f>ПланСокрОО!AZ85</f>
        <v/>
      </c>
      <c r="AL85" s="163"/>
      <c r="AM85" s="179">
        <f t="shared" si="26"/>
        <v>0</v>
      </c>
      <c r="AN85" s="179">
        <f t="shared" si="27"/>
        <v>0</v>
      </c>
      <c r="AO85" s="179">
        <f t="shared" si="28"/>
        <v>0</v>
      </c>
    </row>
    <row r="86" spans="1:41" x14ac:dyDescent="0.25">
      <c r="A86" s="268">
        <f>ПланСокрОО!A86</f>
        <v>0</v>
      </c>
      <c r="B86" s="243" t="str">
        <f>ПланСокрОО!B86</f>
        <v>ПБ.Б.28</v>
      </c>
      <c r="C86" s="180">
        <f>ПланСокрОО!C86</f>
        <v>0</v>
      </c>
      <c r="D86" s="106"/>
      <c r="E86" s="106"/>
      <c r="F86" s="106"/>
      <c r="G86" s="167">
        <f t="shared" si="41"/>
        <v>0</v>
      </c>
      <c r="H86" s="179">
        <f>ПланСокрОО!I86</f>
        <v>0</v>
      </c>
      <c r="I86" s="179">
        <f>ПланСокрОО!J86</f>
        <v>0</v>
      </c>
      <c r="J86" s="179">
        <f>ПланСокрОО!K86</f>
        <v>0</v>
      </c>
      <c r="K86" s="179">
        <f>ПланСокрОО!L86</f>
        <v>0</v>
      </c>
      <c r="L86" s="179">
        <f>ПланСокрОО!M86</f>
        <v>0</v>
      </c>
      <c r="M86" s="179">
        <f>ПланСокрОО!N86</f>
        <v>0</v>
      </c>
      <c r="N86" s="179">
        <f t="shared" si="42"/>
        <v>0</v>
      </c>
      <c r="O86" s="179">
        <f t="shared" si="43"/>
        <v>0</v>
      </c>
      <c r="P86" s="179">
        <f t="shared" si="44"/>
        <v>0</v>
      </c>
      <c r="Q86" s="179">
        <f t="shared" si="45"/>
        <v>0</v>
      </c>
      <c r="R86" s="179">
        <f t="shared" si="46"/>
        <v>0</v>
      </c>
      <c r="S86" s="179">
        <f t="shared" si="47"/>
        <v>0</v>
      </c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79"/>
      <c r="AK86" s="228" t="str">
        <f>ПланСокрОО!AZ86</f>
        <v/>
      </c>
      <c r="AL86" s="163"/>
      <c r="AM86" s="179">
        <f t="shared" si="26"/>
        <v>0</v>
      </c>
      <c r="AN86" s="179">
        <f t="shared" si="27"/>
        <v>0</v>
      </c>
      <c r="AO86" s="179">
        <f t="shared" si="28"/>
        <v>0</v>
      </c>
    </row>
    <row r="87" spans="1:41" x14ac:dyDescent="0.25">
      <c r="A87" s="268">
        <f>ПланСокрОО!A87</f>
        <v>0</v>
      </c>
      <c r="B87" s="243" t="str">
        <f>ПланСокрОО!B87</f>
        <v>ПБ.Б.29</v>
      </c>
      <c r="C87" s="180">
        <f>ПланСокрОО!C87</f>
        <v>0</v>
      </c>
      <c r="D87" s="106"/>
      <c r="E87" s="106"/>
      <c r="F87" s="106"/>
      <c r="G87" s="167">
        <f t="shared" si="41"/>
        <v>0</v>
      </c>
      <c r="H87" s="179">
        <f>ПланСокрОО!I87</f>
        <v>0</v>
      </c>
      <c r="I87" s="179">
        <f>ПланСокрОО!J87</f>
        <v>0</v>
      </c>
      <c r="J87" s="179">
        <f>ПланСокрОО!K87</f>
        <v>0</v>
      </c>
      <c r="K87" s="179">
        <f>ПланСокрОО!L87</f>
        <v>0</v>
      </c>
      <c r="L87" s="179">
        <f>ПланСокрОО!M87</f>
        <v>0</v>
      </c>
      <c r="M87" s="179">
        <f>ПланСокрОО!N87</f>
        <v>0</v>
      </c>
      <c r="N87" s="179">
        <f t="shared" si="42"/>
        <v>0</v>
      </c>
      <c r="O87" s="179">
        <f t="shared" si="43"/>
        <v>0</v>
      </c>
      <c r="P87" s="179">
        <f t="shared" si="44"/>
        <v>0</v>
      </c>
      <c r="Q87" s="179">
        <f t="shared" si="45"/>
        <v>0</v>
      </c>
      <c r="R87" s="179">
        <f t="shared" si="46"/>
        <v>0</v>
      </c>
      <c r="S87" s="179">
        <f t="shared" si="47"/>
        <v>0</v>
      </c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79"/>
      <c r="AK87" s="228" t="str">
        <f>ПланСокрОО!AZ87</f>
        <v/>
      </c>
      <c r="AL87" s="163"/>
      <c r="AM87" s="179">
        <f t="shared" si="26"/>
        <v>0</v>
      </c>
      <c r="AN87" s="179">
        <f t="shared" si="27"/>
        <v>0</v>
      </c>
      <c r="AO87" s="179">
        <f t="shared" si="28"/>
        <v>0</v>
      </c>
    </row>
    <row r="88" spans="1:41" x14ac:dyDescent="0.25">
      <c r="A88" s="268">
        <f>ПланСокрОО!A88</f>
        <v>0</v>
      </c>
      <c r="B88" s="243" t="str">
        <f>ПланСокрОО!B88</f>
        <v>ПБ.Б.30</v>
      </c>
      <c r="C88" s="180">
        <f>ПланСокрОО!C88</f>
        <v>0</v>
      </c>
      <c r="D88" s="106"/>
      <c r="E88" s="106"/>
      <c r="F88" s="106"/>
      <c r="G88" s="167">
        <f t="shared" si="41"/>
        <v>0</v>
      </c>
      <c r="H88" s="179">
        <f>ПланСокрОО!I88</f>
        <v>0</v>
      </c>
      <c r="I88" s="179">
        <f>ПланСокрОО!J88</f>
        <v>0</v>
      </c>
      <c r="J88" s="179">
        <f>ПланСокрОО!K88</f>
        <v>0</v>
      </c>
      <c r="K88" s="179">
        <f>ПланСокрОО!L88</f>
        <v>0</v>
      </c>
      <c r="L88" s="179">
        <f>ПланСокрОО!M88</f>
        <v>0</v>
      </c>
      <c r="M88" s="179">
        <f>ПланСокрОО!N88</f>
        <v>0</v>
      </c>
      <c r="N88" s="179">
        <f t="shared" si="42"/>
        <v>0</v>
      </c>
      <c r="O88" s="179">
        <f t="shared" si="43"/>
        <v>0</v>
      </c>
      <c r="P88" s="179">
        <f t="shared" si="44"/>
        <v>0</v>
      </c>
      <c r="Q88" s="179">
        <f t="shared" si="45"/>
        <v>0</v>
      </c>
      <c r="R88" s="179">
        <f t="shared" si="46"/>
        <v>0</v>
      </c>
      <c r="S88" s="179">
        <f t="shared" si="47"/>
        <v>0</v>
      </c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79"/>
      <c r="AK88" s="228" t="str">
        <f>ПланСокрОО!AZ88</f>
        <v/>
      </c>
      <c r="AL88" s="163"/>
      <c r="AM88" s="179">
        <f t="shared" si="26"/>
        <v>0</v>
      </c>
      <c r="AN88" s="179">
        <f t="shared" si="27"/>
        <v>0</v>
      </c>
      <c r="AO88" s="179">
        <f t="shared" si="28"/>
        <v>0</v>
      </c>
    </row>
    <row r="89" spans="1:41" x14ac:dyDescent="0.25">
      <c r="A89" s="268">
        <f>ПланСокрОО!A89</f>
        <v>0</v>
      </c>
      <c r="B89" s="243" t="str">
        <f>ПланСокрОО!B89</f>
        <v>ПБ.Б.31</v>
      </c>
      <c r="C89" s="180">
        <f>ПланСокрОО!C89</f>
        <v>0</v>
      </c>
      <c r="D89" s="106"/>
      <c r="E89" s="106"/>
      <c r="F89" s="106"/>
      <c r="G89" s="167">
        <f t="shared" si="41"/>
        <v>0</v>
      </c>
      <c r="H89" s="179">
        <f>ПланСокрОО!I89</f>
        <v>0</v>
      </c>
      <c r="I89" s="179">
        <f>ПланСокрОО!J89</f>
        <v>0</v>
      </c>
      <c r="J89" s="179">
        <f>ПланСокрОО!K89</f>
        <v>0</v>
      </c>
      <c r="K89" s="179">
        <f>ПланСокрОО!L89</f>
        <v>0</v>
      </c>
      <c r="L89" s="179">
        <f>ПланСокрОО!M89</f>
        <v>0</v>
      </c>
      <c r="M89" s="179">
        <f>ПланСокрОО!N89</f>
        <v>0</v>
      </c>
      <c r="N89" s="179">
        <f t="shared" si="42"/>
        <v>0</v>
      </c>
      <c r="O89" s="179">
        <f t="shared" si="43"/>
        <v>0</v>
      </c>
      <c r="P89" s="179">
        <f t="shared" si="44"/>
        <v>0</v>
      </c>
      <c r="Q89" s="179">
        <f t="shared" si="45"/>
        <v>0</v>
      </c>
      <c r="R89" s="179">
        <f t="shared" si="46"/>
        <v>0</v>
      </c>
      <c r="S89" s="179">
        <f t="shared" si="47"/>
        <v>0</v>
      </c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79"/>
      <c r="AK89" s="228" t="str">
        <f>ПланСокрОО!AZ89</f>
        <v/>
      </c>
      <c r="AL89" s="163"/>
      <c r="AM89" s="179">
        <f t="shared" si="26"/>
        <v>0</v>
      </c>
      <c r="AN89" s="179">
        <f t="shared" si="27"/>
        <v>0</v>
      </c>
      <c r="AO89" s="179">
        <f t="shared" si="28"/>
        <v>0</v>
      </c>
    </row>
    <row r="90" spans="1:41" x14ac:dyDescent="0.25">
      <c r="A90" s="268">
        <f>ПланСокрОО!A90</f>
        <v>0</v>
      </c>
      <c r="B90" s="243" t="str">
        <f>ПланСокрОО!B90</f>
        <v>ПБ.Б.32</v>
      </c>
      <c r="C90" s="180">
        <f>ПланСокрОО!C90</f>
        <v>0</v>
      </c>
      <c r="D90" s="106"/>
      <c r="E90" s="106"/>
      <c r="F90" s="106"/>
      <c r="G90" s="167">
        <f t="shared" si="41"/>
        <v>0</v>
      </c>
      <c r="H90" s="179">
        <f>ПланСокрОО!I90</f>
        <v>0</v>
      </c>
      <c r="I90" s="179">
        <f>ПланСокрОО!J90</f>
        <v>0</v>
      </c>
      <c r="J90" s="179">
        <f>ПланСокрОО!K90</f>
        <v>0</v>
      </c>
      <c r="K90" s="179">
        <f>ПланСокрОО!L90</f>
        <v>0</v>
      </c>
      <c r="L90" s="179">
        <f>ПланСокрОО!M90</f>
        <v>0</v>
      </c>
      <c r="M90" s="179">
        <f>ПланСокрОО!N90</f>
        <v>0</v>
      </c>
      <c r="N90" s="179">
        <f t="shared" si="42"/>
        <v>0</v>
      </c>
      <c r="O90" s="179">
        <f t="shared" si="43"/>
        <v>0</v>
      </c>
      <c r="P90" s="179">
        <f t="shared" si="44"/>
        <v>0</v>
      </c>
      <c r="Q90" s="179">
        <f t="shared" si="45"/>
        <v>0</v>
      </c>
      <c r="R90" s="179">
        <f t="shared" si="46"/>
        <v>0</v>
      </c>
      <c r="S90" s="179">
        <f t="shared" si="47"/>
        <v>0</v>
      </c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79"/>
      <c r="AK90" s="228" t="str">
        <f>ПланСокрОО!AZ90</f>
        <v/>
      </c>
      <c r="AL90" s="163"/>
      <c r="AM90" s="179">
        <f t="shared" si="26"/>
        <v>0</v>
      </c>
      <c r="AN90" s="179">
        <f t="shared" si="27"/>
        <v>0</v>
      </c>
      <c r="AO90" s="179">
        <f t="shared" si="28"/>
        <v>0</v>
      </c>
    </row>
    <row r="91" spans="1:41" x14ac:dyDescent="0.25">
      <c r="A91" s="268">
        <f>ПланСокрОО!A91</f>
        <v>0</v>
      </c>
      <c r="B91" s="243" t="str">
        <f>ПланСокрОО!B91</f>
        <v>ПБ.Б.33</v>
      </c>
      <c r="C91" s="180">
        <f>ПланСокрОО!C91</f>
        <v>0</v>
      </c>
      <c r="D91" s="106"/>
      <c r="E91" s="106"/>
      <c r="F91" s="106"/>
      <c r="G91" s="167">
        <f t="shared" si="41"/>
        <v>0</v>
      </c>
      <c r="H91" s="179">
        <f>ПланСокрОО!I91</f>
        <v>0</v>
      </c>
      <c r="I91" s="179">
        <f>ПланСокрОО!J91</f>
        <v>0</v>
      </c>
      <c r="J91" s="179">
        <f>ПланСокрОО!K91</f>
        <v>0</v>
      </c>
      <c r="K91" s="179">
        <f>ПланСокрОО!L91</f>
        <v>0</v>
      </c>
      <c r="L91" s="179">
        <f>ПланСокрОО!M91</f>
        <v>0</v>
      </c>
      <c r="M91" s="179">
        <f>ПланСокрОО!N91</f>
        <v>0</v>
      </c>
      <c r="N91" s="179">
        <f t="shared" si="42"/>
        <v>0</v>
      </c>
      <c r="O91" s="179">
        <f t="shared" si="43"/>
        <v>0</v>
      </c>
      <c r="P91" s="179">
        <f t="shared" si="44"/>
        <v>0</v>
      </c>
      <c r="Q91" s="179">
        <f t="shared" si="45"/>
        <v>0</v>
      </c>
      <c r="R91" s="179">
        <f t="shared" si="46"/>
        <v>0</v>
      </c>
      <c r="S91" s="179">
        <f t="shared" si="47"/>
        <v>0</v>
      </c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79"/>
      <c r="AK91" s="228" t="str">
        <f>ПланСокрОО!AZ91</f>
        <v/>
      </c>
      <c r="AL91" s="163"/>
      <c r="AM91" s="179">
        <f t="shared" si="26"/>
        <v>0</v>
      </c>
      <c r="AN91" s="179">
        <f t="shared" si="27"/>
        <v>0</v>
      </c>
      <c r="AO91" s="179">
        <f t="shared" si="28"/>
        <v>0</v>
      </c>
    </row>
    <row r="92" spans="1:41" x14ac:dyDescent="0.25">
      <c r="A92" s="268">
        <f>ПланСокрОО!A92</f>
        <v>0</v>
      </c>
      <c r="B92" s="243" t="str">
        <f>ПланСокрОО!B92</f>
        <v>ПБ.Б.34</v>
      </c>
      <c r="C92" s="180">
        <f>ПланСокрОО!C92</f>
        <v>0</v>
      </c>
      <c r="D92" s="106"/>
      <c r="E92" s="106"/>
      <c r="F92" s="106"/>
      <c r="G92" s="167">
        <f t="shared" si="41"/>
        <v>0</v>
      </c>
      <c r="H92" s="179">
        <f>ПланСокрОО!I92</f>
        <v>0</v>
      </c>
      <c r="I92" s="179">
        <f>ПланСокрОО!J92</f>
        <v>0</v>
      </c>
      <c r="J92" s="179">
        <f>ПланСокрОО!K92</f>
        <v>0</v>
      </c>
      <c r="K92" s="179">
        <f>ПланСокрОО!L92</f>
        <v>0</v>
      </c>
      <c r="L92" s="179">
        <f>ПланСокрОО!M92</f>
        <v>0</v>
      </c>
      <c r="M92" s="179">
        <f>ПланСокрОО!N92</f>
        <v>0</v>
      </c>
      <c r="N92" s="179">
        <f t="shared" si="42"/>
        <v>0</v>
      </c>
      <c r="O92" s="179">
        <f t="shared" si="43"/>
        <v>0</v>
      </c>
      <c r="P92" s="179">
        <f t="shared" si="44"/>
        <v>0</v>
      </c>
      <c r="Q92" s="179">
        <f t="shared" si="45"/>
        <v>0</v>
      </c>
      <c r="R92" s="179">
        <f t="shared" si="46"/>
        <v>0</v>
      </c>
      <c r="S92" s="179">
        <f t="shared" si="47"/>
        <v>0</v>
      </c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79"/>
      <c r="AK92" s="228" t="str">
        <f>ПланСокрОО!AZ92</f>
        <v/>
      </c>
      <c r="AL92" s="163"/>
      <c r="AM92" s="179">
        <f t="shared" si="26"/>
        <v>0</v>
      </c>
      <c r="AN92" s="179">
        <f t="shared" si="27"/>
        <v>0</v>
      </c>
      <c r="AO92" s="179">
        <f t="shared" si="28"/>
        <v>0</v>
      </c>
    </row>
    <row r="93" spans="1:41" x14ac:dyDescent="0.25">
      <c r="A93" s="268">
        <f>ПланСокрОО!A93</f>
        <v>0</v>
      </c>
      <c r="B93" s="243" t="str">
        <f>ПланСокрОО!B93</f>
        <v>ПБ.Б.35</v>
      </c>
      <c r="C93" s="180">
        <f>ПланСокрОО!C93</f>
        <v>0</v>
      </c>
      <c r="D93" s="106"/>
      <c r="E93" s="106"/>
      <c r="F93" s="106"/>
      <c r="G93" s="167">
        <f t="shared" si="41"/>
        <v>0</v>
      </c>
      <c r="H93" s="179">
        <f>ПланСокрОО!I93</f>
        <v>0</v>
      </c>
      <c r="I93" s="179">
        <f>ПланСокрОО!J93</f>
        <v>0</v>
      </c>
      <c r="J93" s="179">
        <f>ПланСокрОО!K93</f>
        <v>0</v>
      </c>
      <c r="K93" s="179">
        <f>ПланСокрОО!L93</f>
        <v>0</v>
      </c>
      <c r="L93" s="179">
        <f>ПланСокрОО!M93</f>
        <v>0</v>
      </c>
      <c r="M93" s="179">
        <f>ПланСокрОО!N93</f>
        <v>0</v>
      </c>
      <c r="N93" s="179">
        <f t="shared" si="42"/>
        <v>0</v>
      </c>
      <c r="O93" s="179">
        <f t="shared" si="43"/>
        <v>0</v>
      </c>
      <c r="P93" s="179">
        <f t="shared" si="44"/>
        <v>0</v>
      </c>
      <c r="Q93" s="179">
        <f t="shared" si="45"/>
        <v>0</v>
      </c>
      <c r="R93" s="179">
        <f t="shared" si="46"/>
        <v>0</v>
      </c>
      <c r="S93" s="179">
        <f t="shared" si="47"/>
        <v>0</v>
      </c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79"/>
      <c r="AK93" s="228" t="str">
        <f>ПланСокрОО!AZ93</f>
        <v/>
      </c>
      <c r="AL93" s="163"/>
      <c r="AM93" s="179">
        <f t="shared" si="26"/>
        <v>0</v>
      </c>
      <c r="AN93" s="179">
        <f t="shared" si="27"/>
        <v>0</v>
      </c>
      <c r="AO93" s="179">
        <f t="shared" si="28"/>
        <v>0</v>
      </c>
    </row>
    <row r="94" spans="1:41" x14ac:dyDescent="0.25">
      <c r="A94" s="268">
        <f>ПланСокрОО!A94</f>
        <v>0</v>
      </c>
      <c r="B94" s="243" t="str">
        <f>ПланСокрОО!B94</f>
        <v>ПБ.Б.36</v>
      </c>
      <c r="C94" s="180">
        <f>ПланСокрОО!C94</f>
        <v>0</v>
      </c>
      <c r="D94" s="106"/>
      <c r="E94" s="106"/>
      <c r="F94" s="106"/>
      <c r="G94" s="167">
        <f t="shared" si="41"/>
        <v>0</v>
      </c>
      <c r="H94" s="179">
        <f>ПланСокрОО!I94</f>
        <v>0</v>
      </c>
      <c r="I94" s="179">
        <f>ПланСокрОО!J94</f>
        <v>0</v>
      </c>
      <c r="J94" s="179">
        <f>ПланСокрОО!K94</f>
        <v>0</v>
      </c>
      <c r="K94" s="179">
        <f>ПланСокрОО!L94</f>
        <v>0</v>
      </c>
      <c r="L94" s="179">
        <f>ПланСокрОО!M94</f>
        <v>0</v>
      </c>
      <c r="M94" s="179">
        <f>ПланСокрОО!N94</f>
        <v>0</v>
      </c>
      <c r="N94" s="179">
        <f t="shared" si="42"/>
        <v>0</v>
      </c>
      <c r="O94" s="179">
        <f t="shared" si="43"/>
        <v>0</v>
      </c>
      <c r="P94" s="179">
        <f t="shared" si="44"/>
        <v>0</v>
      </c>
      <c r="Q94" s="179">
        <f t="shared" si="45"/>
        <v>0</v>
      </c>
      <c r="R94" s="179">
        <f t="shared" si="46"/>
        <v>0</v>
      </c>
      <c r="S94" s="179">
        <f t="shared" si="47"/>
        <v>0</v>
      </c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79"/>
      <c r="AK94" s="228" t="str">
        <f>ПланСокрОО!AZ94</f>
        <v/>
      </c>
      <c r="AL94" s="163"/>
      <c r="AM94" s="179">
        <f t="shared" si="26"/>
        <v>0</v>
      </c>
      <c r="AN94" s="179">
        <f t="shared" si="27"/>
        <v>0</v>
      </c>
      <c r="AO94" s="179">
        <f t="shared" si="28"/>
        <v>0</v>
      </c>
    </row>
    <row r="95" spans="1:41" x14ac:dyDescent="0.25">
      <c r="A95" s="268">
        <f>ПланСокрОО!A95</f>
        <v>0</v>
      </c>
      <c r="B95" s="243" t="str">
        <f>ПланСокрОО!B95</f>
        <v>ПБ.Б.37</v>
      </c>
      <c r="C95" s="180">
        <f>ПланСокрОО!C95</f>
        <v>0</v>
      </c>
      <c r="D95" s="106"/>
      <c r="E95" s="106"/>
      <c r="F95" s="106"/>
      <c r="G95" s="167">
        <f t="shared" si="41"/>
        <v>0</v>
      </c>
      <c r="H95" s="179">
        <f>ПланСокрОО!I95</f>
        <v>0</v>
      </c>
      <c r="I95" s="179">
        <f>ПланСокрОО!J95</f>
        <v>0</v>
      </c>
      <c r="J95" s="179">
        <f>ПланСокрОО!K95</f>
        <v>0</v>
      </c>
      <c r="K95" s="179">
        <f>ПланСокрОО!L95</f>
        <v>0</v>
      </c>
      <c r="L95" s="179">
        <f>ПланСокрОО!M95</f>
        <v>0</v>
      </c>
      <c r="M95" s="179">
        <f>ПланСокрОО!N95</f>
        <v>0</v>
      </c>
      <c r="N95" s="179">
        <f t="shared" si="42"/>
        <v>0</v>
      </c>
      <c r="O95" s="179">
        <f t="shared" si="43"/>
        <v>0</v>
      </c>
      <c r="P95" s="179">
        <f t="shared" si="44"/>
        <v>0</v>
      </c>
      <c r="Q95" s="179">
        <f t="shared" si="45"/>
        <v>0</v>
      </c>
      <c r="R95" s="179">
        <f t="shared" si="46"/>
        <v>0</v>
      </c>
      <c r="S95" s="179">
        <f t="shared" si="47"/>
        <v>0</v>
      </c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79"/>
      <c r="AK95" s="228" t="str">
        <f>ПланСокрОО!AZ95</f>
        <v/>
      </c>
      <c r="AL95" s="163"/>
      <c r="AM95" s="179">
        <f t="shared" si="26"/>
        <v>0</v>
      </c>
      <c r="AN95" s="179">
        <f t="shared" si="27"/>
        <v>0</v>
      </c>
      <c r="AO95" s="179">
        <f t="shared" si="28"/>
        <v>0</v>
      </c>
    </row>
    <row r="96" spans="1:41" x14ac:dyDescent="0.25">
      <c r="A96" s="268">
        <f>ПланСокрОО!A96</f>
        <v>0</v>
      </c>
      <c r="B96" s="243" t="str">
        <f>ПланСокрОО!B96</f>
        <v>ПБ.Б.38</v>
      </c>
      <c r="C96" s="180">
        <f>ПланСокрОО!C96</f>
        <v>0</v>
      </c>
      <c r="D96" s="106"/>
      <c r="E96" s="106"/>
      <c r="F96" s="106"/>
      <c r="G96" s="167">
        <f t="shared" si="41"/>
        <v>0</v>
      </c>
      <c r="H96" s="179">
        <f>ПланСокрОО!I96</f>
        <v>0</v>
      </c>
      <c r="I96" s="179">
        <f>ПланСокрОО!J96</f>
        <v>0</v>
      </c>
      <c r="J96" s="179">
        <f>ПланСокрОО!K96</f>
        <v>0</v>
      </c>
      <c r="K96" s="179">
        <f>ПланСокрОО!L96</f>
        <v>0</v>
      </c>
      <c r="L96" s="179">
        <f>ПланСокрОО!M96</f>
        <v>0</v>
      </c>
      <c r="M96" s="179">
        <f>ПланСокрОО!N96</f>
        <v>0</v>
      </c>
      <c r="N96" s="179">
        <f t="shared" si="42"/>
        <v>0</v>
      </c>
      <c r="O96" s="179">
        <f t="shared" si="43"/>
        <v>0</v>
      </c>
      <c r="P96" s="179">
        <f t="shared" si="44"/>
        <v>0</v>
      </c>
      <c r="Q96" s="179">
        <f t="shared" si="45"/>
        <v>0</v>
      </c>
      <c r="R96" s="179">
        <f t="shared" si="46"/>
        <v>0</v>
      </c>
      <c r="S96" s="179">
        <f t="shared" si="47"/>
        <v>0</v>
      </c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79"/>
      <c r="AK96" s="228" t="str">
        <f>ПланСокрОО!AZ96</f>
        <v/>
      </c>
      <c r="AL96" s="163"/>
      <c r="AM96" s="179">
        <f t="shared" si="26"/>
        <v>0</v>
      </c>
      <c r="AN96" s="179">
        <f t="shared" si="27"/>
        <v>0</v>
      </c>
      <c r="AO96" s="179">
        <f t="shared" si="28"/>
        <v>0</v>
      </c>
    </row>
    <row r="97" spans="1:48" x14ac:dyDescent="0.25">
      <c r="A97" s="268">
        <f>ПланСокрОО!A97</f>
        <v>0</v>
      </c>
      <c r="B97" s="243" t="str">
        <f>ПланСокрОО!B97</f>
        <v>ПБ.Б.39</v>
      </c>
      <c r="C97" s="180">
        <f>ПланСокрОО!C97</f>
        <v>0</v>
      </c>
      <c r="D97" s="106"/>
      <c r="E97" s="106"/>
      <c r="F97" s="106"/>
      <c r="G97" s="167">
        <f t="shared" si="41"/>
        <v>0</v>
      </c>
      <c r="H97" s="179">
        <f>ПланСокрОО!I97</f>
        <v>0</v>
      </c>
      <c r="I97" s="179">
        <f>ПланСокрОО!J97</f>
        <v>0</v>
      </c>
      <c r="J97" s="179">
        <f>ПланСокрОО!K97</f>
        <v>0</v>
      </c>
      <c r="K97" s="179">
        <f>ПланСокрОО!L97</f>
        <v>0</v>
      </c>
      <c r="L97" s="179">
        <f>ПланСокрОО!M97</f>
        <v>0</v>
      </c>
      <c r="M97" s="179">
        <f>ПланСокрОО!N97</f>
        <v>0</v>
      </c>
      <c r="N97" s="179">
        <f t="shared" si="42"/>
        <v>0</v>
      </c>
      <c r="O97" s="179">
        <f t="shared" si="43"/>
        <v>0</v>
      </c>
      <c r="P97" s="179">
        <f t="shared" si="44"/>
        <v>0</v>
      </c>
      <c r="Q97" s="179">
        <f t="shared" si="45"/>
        <v>0</v>
      </c>
      <c r="R97" s="179">
        <f t="shared" si="46"/>
        <v>0</v>
      </c>
      <c r="S97" s="179">
        <f t="shared" si="47"/>
        <v>0</v>
      </c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79"/>
      <c r="AK97" s="228" t="str">
        <f>ПланСокрОО!AZ97</f>
        <v/>
      </c>
      <c r="AL97" s="163"/>
      <c r="AM97" s="179">
        <f t="shared" si="26"/>
        <v>0</v>
      </c>
      <c r="AN97" s="179">
        <f t="shared" si="27"/>
        <v>0</v>
      </c>
      <c r="AO97" s="179">
        <f t="shared" si="28"/>
        <v>0</v>
      </c>
    </row>
    <row r="98" spans="1:48" x14ac:dyDescent="0.25">
      <c r="A98" s="268">
        <f>ПланСокрОО!A98</f>
        <v>0</v>
      </c>
      <c r="B98" s="243" t="str">
        <f>ПланСокрОО!B98</f>
        <v>ПБ.Б.40</v>
      </c>
      <c r="C98" s="180">
        <f>ПланСокрОО!C98</f>
        <v>0</v>
      </c>
      <c r="D98" s="106"/>
      <c r="E98" s="106"/>
      <c r="F98" s="106"/>
      <c r="G98" s="167">
        <f t="shared" si="41"/>
        <v>0</v>
      </c>
      <c r="H98" s="179">
        <f>ПланСокрОО!I98</f>
        <v>0</v>
      </c>
      <c r="I98" s="179">
        <f>ПланСокрОО!J98</f>
        <v>0</v>
      </c>
      <c r="J98" s="179">
        <f>ПланСокрОО!K98</f>
        <v>0</v>
      </c>
      <c r="K98" s="179">
        <f>ПланСокрОО!L98</f>
        <v>0</v>
      </c>
      <c r="L98" s="179">
        <f>ПланСокрОО!M98</f>
        <v>0</v>
      </c>
      <c r="M98" s="179">
        <f>ПланСокрОО!N98</f>
        <v>0</v>
      </c>
      <c r="N98" s="179">
        <f t="shared" si="42"/>
        <v>0</v>
      </c>
      <c r="O98" s="179">
        <f t="shared" si="43"/>
        <v>0</v>
      </c>
      <c r="P98" s="179">
        <f t="shared" si="44"/>
        <v>0</v>
      </c>
      <c r="Q98" s="179">
        <f t="shared" si="45"/>
        <v>0</v>
      </c>
      <c r="R98" s="179">
        <f t="shared" si="46"/>
        <v>0</v>
      </c>
      <c r="S98" s="179">
        <f t="shared" si="47"/>
        <v>0</v>
      </c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79"/>
      <c r="AK98" s="228" t="str">
        <f>ПланСокрОО!AZ98</f>
        <v/>
      </c>
      <c r="AL98" s="163"/>
      <c r="AM98" s="179">
        <f t="shared" ref="AM98:AM146" si="48">J98*$AO$2</f>
        <v>0</v>
      </c>
      <c r="AN98" s="179">
        <f t="shared" ref="AN98:AN146" si="49">(K98+L98)*$AO$2</f>
        <v>0</v>
      </c>
      <c r="AO98" s="179">
        <f t="shared" ref="AO98:AO146" si="50">I98*$AO$2</f>
        <v>0</v>
      </c>
    </row>
    <row r="99" spans="1:48" x14ac:dyDescent="0.25">
      <c r="A99" s="268">
        <f>ПланСокрОО!A99</f>
        <v>0</v>
      </c>
      <c r="B99" s="243" t="str">
        <f>ПланСокрОО!B99</f>
        <v>ПБ.Б.41</v>
      </c>
      <c r="C99" s="180">
        <f>ПланСокрОО!C99</f>
        <v>0</v>
      </c>
      <c r="D99" s="106"/>
      <c r="E99" s="106"/>
      <c r="F99" s="106"/>
      <c r="G99" s="167">
        <f t="shared" si="41"/>
        <v>0</v>
      </c>
      <c r="H99" s="179">
        <f>ПланСокрОО!I99</f>
        <v>0</v>
      </c>
      <c r="I99" s="179">
        <f>ПланСокрОО!J99</f>
        <v>0</v>
      </c>
      <c r="J99" s="179">
        <f>ПланСокрОО!K99</f>
        <v>0</v>
      </c>
      <c r="K99" s="179">
        <f>ПланСокрОО!L99</f>
        <v>0</v>
      </c>
      <c r="L99" s="179">
        <f>ПланСокрОО!M99</f>
        <v>0</v>
      </c>
      <c r="M99" s="179">
        <f>ПланСокрОО!N99</f>
        <v>0</v>
      </c>
      <c r="N99" s="179">
        <f t="shared" si="42"/>
        <v>0</v>
      </c>
      <c r="O99" s="179">
        <f t="shared" si="43"/>
        <v>0</v>
      </c>
      <c r="P99" s="179">
        <f t="shared" si="44"/>
        <v>0</v>
      </c>
      <c r="Q99" s="179">
        <f t="shared" si="45"/>
        <v>0</v>
      </c>
      <c r="R99" s="179">
        <f t="shared" si="46"/>
        <v>0</v>
      </c>
      <c r="S99" s="179">
        <f t="shared" si="47"/>
        <v>0</v>
      </c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79"/>
      <c r="AK99" s="228" t="str">
        <f>ПланСокрОО!AZ99</f>
        <v/>
      </c>
      <c r="AL99" s="163"/>
      <c r="AM99" s="179">
        <f t="shared" si="48"/>
        <v>0</v>
      </c>
      <c r="AN99" s="179">
        <f t="shared" si="49"/>
        <v>0</v>
      </c>
      <c r="AO99" s="179">
        <f t="shared" si="50"/>
        <v>0</v>
      </c>
    </row>
    <row r="100" spans="1:48" x14ac:dyDescent="0.25">
      <c r="A100" s="268">
        <f>ПланСокрОО!A100</f>
        <v>0</v>
      </c>
      <c r="B100" s="243" t="str">
        <f>ПланСокрОО!B100</f>
        <v>ПБ.Б.42</v>
      </c>
      <c r="C100" s="180">
        <f>ПланСокрОО!C100</f>
        <v>0</v>
      </c>
      <c r="D100" s="106"/>
      <c r="E100" s="106"/>
      <c r="F100" s="106"/>
      <c r="G100" s="167">
        <f t="shared" si="41"/>
        <v>0</v>
      </c>
      <c r="H100" s="179">
        <f>ПланСокрОО!I100</f>
        <v>0</v>
      </c>
      <c r="I100" s="179">
        <f>ПланСокрОО!J100</f>
        <v>0</v>
      </c>
      <c r="J100" s="179">
        <f>ПланСокрОО!K100</f>
        <v>0</v>
      </c>
      <c r="K100" s="179">
        <f>ПланСокрОО!L100</f>
        <v>0</v>
      </c>
      <c r="L100" s="179">
        <f>ПланСокрОО!M100</f>
        <v>0</v>
      </c>
      <c r="M100" s="179">
        <f>ПланСокрОО!N100</f>
        <v>0</v>
      </c>
      <c r="N100" s="179">
        <f t="shared" si="42"/>
        <v>0</v>
      </c>
      <c r="O100" s="179">
        <f t="shared" si="43"/>
        <v>0</v>
      </c>
      <c r="P100" s="179">
        <f t="shared" si="44"/>
        <v>0</v>
      </c>
      <c r="Q100" s="179">
        <f t="shared" si="45"/>
        <v>0</v>
      </c>
      <c r="R100" s="179">
        <f t="shared" si="46"/>
        <v>0</v>
      </c>
      <c r="S100" s="179">
        <f t="shared" si="47"/>
        <v>0</v>
      </c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79"/>
      <c r="AK100" s="228" t="str">
        <f>ПланСокрОО!AZ100</f>
        <v/>
      </c>
      <c r="AL100" s="163"/>
      <c r="AM100" s="179">
        <f t="shared" si="48"/>
        <v>0</v>
      </c>
      <c r="AN100" s="179">
        <f t="shared" si="49"/>
        <v>0</v>
      </c>
      <c r="AO100" s="179">
        <f t="shared" si="50"/>
        <v>0</v>
      </c>
    </row>
    <row r="101" spans="1:48" x14ac:dyDescent="0.25">
      <c r="A101" s="268">
        <f>ПланСокрОО!A101</f>
        <v>0</v>
      </c>
      <c r="B101" s="243" t="str">
        <f>ПланСокрОО!B101</f>
        <v>ПБ.Б.43</v>
      </c>
      <c r="C101" s="180">
        <f>ПланСокрОО!C101</f>
        <v>0</v>
      </c>
      <c r="D101" s="106"/>
      <c r="E101" s="106"/>
      <c r="F101" s="106"/>
      <c r="G101" s="167">
        <f t="shared" si="41"/>
        <v>0</v>
      </c>
      <c r="H101" s="179">
        <f>ПланСокрОО!I101</f>
        <v>0</v>
      </c>
      <c r="I101" s="179">
        <f>ПланСокрОО!J101</f>
        <v>0</v>
      </c>
      <c r="J101" s="179">
        <f>ПланСокрОО!K101</f>
        <v>0</v>
      </c>
      <c r="K101" s="179">
        <f>ПланСокрОО!L101</f>
        <v>0</v>
      </c>
      <c r="L101" s="179">
        <f>ПланСокрОО!M101</f>
        <v>0</v>
      </c>
      <c r="M101" s="179">
        <f>ПланСокрОО!N101</f>
        <v>0</v>
      </c>
      <c r="N101" s="179">
        <f t="shared" si="42"/>
        <v>0</v>
      </c>
      <c r="O101" s="179">
        <f t="shared" si="43"/>
        <v>0</v>
      </c>
      <c r="P101" s="179">
        <f t="shared" si="44"/>
        <v>0</v>
      </c>
      <c r="Q101" s="179">
        <f t="shared" si="45"/>
        <v>0</v>
      </c>
      <c r="R101" s="179">
        <f t="shared" si="46"/>
        <v>0</v>
      </c>
      <c r="S101" s="179">
        <f t="shared" si="47"/>
        <v>0</v>
      </c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79"/>
      <c r="AK101" s="228" t="str">
        <f>ПланСокрОО!AZ101</f>
        <v/>
      </c>
      <c r="AL101" s="163"/>
      <c r="AM101" s="179">
        <f t="shared" si="48"/>
        <v>0</v>
      </c>
      <c r="AN101" s="179">
        <f t="shared" si="49"/>
        <v>0</v>
      </c>
      <c r="AO101" s="179">
        <f t="shared" si="50"/>
        <v>0</v>
      </c>
    </row>
    <row r="102" spans="1:48" x14ac:dyDescent="0.25">
      <c r="A102" s="268">
        <f>ПланСокрОО!A102</f>
        <v>0</v>
      </c>
      <c r="B102" s="243" t="str">
        <f>ПланСокрОО!B102</f>
        <v>ПБ.Б.44</v>
      </c>
      <c r="C102" s="180">
        <f>ПланСокрОО!C102</f>
        <v>0</v>
      </c>
      <c r="D102" s="106"/>
      <c r="E102" s="106"/>
      <c r="F102" s="106"/>
      <c r="G102" s="167">
        <f t="shared" si="41"/>
        <v>0</v>
      </c>
      <c r="H102" s="179">
        <f>ПланСокрОО!I102</f>
        <v>0</v>
      </c>
      <c r="I102" s="179">
        <f>ПланСокрОО!J102</f>
        <v>0</v>
      </c>
      <c r="J102" s="179">
        <f>ПланСокрОО!K102</f>
        <v>0</v>
      </c>
      <c r="K102" s="179">
        <f>ПланСокрОО!L102</f>
        <v>0</v>
      </c>
      <c r="L102" s="179">
        <f>ПланСокрОО!M102</f>
        <v>0</v>
      </c>
      <c r="M102" s="179">
        <f>ПланСокрОО!N102</f>
        <v>0</v>
      </c>
      <c r="N102" s="179">
        <f t="shared" si="42"/>
        <v>0</v>
      </c>
      <c r="O102" s="179">
        <f t="shared" si="43"/>
        <v>0</v>
      </c>
      <c r="P102" s="179">
        <f t="shared" si="44"/>
        <v>0</v>
      </c>
      <c r="Q102" s="179">
        <f t="shared" si="45"/>
        <v>0</v>
      </c>
      <c r="R102" s="179">
        <f t="shared" si="46"/>
        <v>0</v>
      </c>
      <c r="S102" s="179">
        <f t="shared" si="47"/>
        <v>0</v>
      </c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79"/>
      <c r="AK102" s="228" t="str">
        <f>ПланСокрОО!AZ102</f>
        <v/>
      </c>
      <c r="AL102" s="163"/>
      <c r="AM102" s="179">
        <f t="shared" si="48"/>
        <v>0</v>
      </c>
      <c r="AN102" s="179">
        <f t="shared" si="49"/>
        <v>0</v>
      </c>
      <c r="AO102" s="179">
        <f t="shared" si="50"/>
        <v>0</v>
      </c>
    </row>
    <row r="103" spans="1:48" x14ac:dyDescent="0.25">
      <c r="A103" s="268">
        <f>ПланСокрОО!A103</f>
        <v>0</v>
      </c>
      <c r="B103" s="243" t="str">
        <f>ПланСокрОО!B103</f>
        <v>ПБ.Б.45</v>
      </c>
      <c r="C103" s="180">
        <f>ПланСокрОО!C103</f>
        <v>0</v>
      </c>
      <c r="D103" s="106"/>
      <c r="E103" s="106"/>
      <c r="F103" s="106"/>
      <c r="G103" s="167">
        <f t="shared" si="41"/>
        <v>0</v>
      </c>
      <c r="H103" s="179">
        <f>ПланСокрОО!I103</f>
        <v>0</v>
      </c>
      <c r="I103" s="179">
        <f>ПланСокрОО!J103</f>
        <v>0</v>
      </c>
      <c r="J103" s="179">
        <f>ПланСокрОО!K103</f>
        <v>0</v>
      </c>
      <c r="K103" s="179">
        <f>ПланСокрОО!L103</f>
        <v>0</v>
      </c>
      <c r="L103" s="179">
        <f>ПланСокрОО!M103</f>
        <v>0</v>
      </c>
      <c r="M103" s="179">
        <f>ПланСокрОО!N103</f>
        <v>0</v>
      </c>
      <c r="N103" s="179">
        <f t="shared" si="42"/>
        <v>0</v>
      </c>
      <c r="O103" s="179">
        <f t="shared" si="43"/>
        <v>0</v>
      </c>
      <c r="P103" s="179">
        <f t="shared" si="44"/>
        <v>0</v>
      </c>
      <c r="Q103" s="179">
        <f t="shared" si="45"/>
        <v>0</v>
      </c>
      <c r="R103" s="179">
        <f t="shared" si="46"/>
        <v>0</v>
      </c>
      <c r="S103" s="179">
        <f t="shared" si="47"/>
        <v>0</v>
      </c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79"/>
      <c r="AK103" s="228" t="str">
        <f>ПланСокрОО!AZ103</f>
        <v/>
      </c>
      <c r="AL103" s="163"/>
      <c r="AM103" s="179">
        <f t="shared" si="48"/>
        <v>0</v>
      </c>
      <c r="AN103" s="179">
        <f t="shared" si="49"/>
        <v>0</v>
      </c>
      <c r="AO103" s="179">
        <f t="shared" si="50"/>
        <v>0</v>
      </c>
    </row>
    <row r="104" spans="1:48" x14ac:dyDescent="0.25">
      <c r="A104" s="268">
        <f>ПланСокрОО!A104</f>
        <v>0</v>
      </c>
      <c r="B104" s="243" t="str">
        <f>ПланСокрОО!B104</f>
        <v>ПБ.Б.46</v>
      </c>
      <c r="C104" s="180">
        <f>ПланСокрОО!C104</f>
        <v>0</v>
      </c>
      <c r="D104" s="106"/>
      <c r="E104" s="106"/>
      <c r="F104" s="106"/>
      <c r="G104" s="167">
        <f t="shared" si="41"/>
        <v>0</v>
      </c>
      <c r="H104" s="179">
        <f>ПланСокрОО!I104</f>
        <v>0</v>
      </c>
      <c r="I104" s="179">
        <f>ПланСокрОО!J104</f>
        <v>0</v>
      </c>
      <c r="J104" s="179">
        <f>ПланСокрОО!K104</f>
        <v>0</v>
      </c>
      <c r="K104" s="179">
        <f>ПланСокрОО!L104</f>
        <v>0</v>
      </c>
      <c r="L104" s="179">
        <f>ПланСокрОО!M104</f>
        <v>0</v>
      </c>
      <c r="M104" s="179">
        <f>ПланСокрОО!N104</f>
        <v>0</v>
      </c>
      <c r="N104" s="179">
        <f t="shared" si="42"/>
        <v>0</v>
      </c>
      <c r="O104" s="179">
        <f t="shared" si="43"/>
        <v>0</v>
      </c>
      <c r="P104" s="179">
        <f t="shared" si="44"/>
        <v>0</v>
      </c>
      <c r="Q104" s="179">
        <f t="shared" si="45"/>
        <v>0</v>
      </c>
      <c r="R104" s="179">
        <f t="shared" si="46"/>
        <v>0</v>
      </c>
      <c r="S104" s="179">
        <f t="shared" si="47"/>
        <v>0</v>
      </c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79"/>
      <c r="AK104" s="228" t="str">
        <f>ПланСокрОО!AZ104</f>
        <v/>
      </c>
      <c r="AL104" s="163"/>
      <c r="AM104" s="179">
        <f t="shared" si="48"/>
        <v>0</v>
      </c>
      <c r="AN104" s="179">
        <f t="shared" si="49"/>
        <v>0</v>
      </c>
      <c r="AO104" s="179">
        <f t="shared" si="50"/>
        <v>0</v>
      </c>
    </row>
    <row r="105" spans="1:48" x14ac:dyDescent="0.25">
      <c r="A105" s="268">
        <f>ПланСокрОО!A105</f>
        <v>0</v>
      </c>
      <c r="B105" s="243" t="str">
        <f>ПланСокрОО!B105</f>
        <v>ПБ.Б.47</v>
      </c>
      <c r="C105" s="180">
        <f>ПланСокрОО!C105</f>
        <v>0</v>
      </c>
      <c r="D105" s="106"/>
      <c r="E105" s="106"/>
      <c r="F105" s="106"/>
      <c r="G105" s="167">
        <f t="shared" si="41"/>
        <v>0</v>
      </c>
      <c r="H105" s="179">
        <f>ПланСокрОО!I105</f>
        <v>0</v>
      </c>
      <c r="I105" s="179">
        <f>ПланСокрОО!J105</f>
        <v>0</v>
      </c>
      <c r="J105" s="179">
        <f>ПланСокрОО!K105</f>
        <v>0</v>
      </c>
      <c r="K105" s="179">
        <f>ПланСокрОО!L105</f>
        <v>0</v>
      </c>
      <c r="L105" s="179">
        <f>ПланСокрОО!M105</f>
        <v>0</v>
      </c>
      <c r="M105" s="179">
        <f>ПланСокрОО!N105</f>
        <v>0</v>
      </c>
      <c r="N105" s="179">
        <f t="shared" si="42"/>
        <v>0</v>
      </c>
      <c r="O105" s="179">
        <f t="shared" si="43"/>
        <v>0</v>
      </c>
      <c r="P105" s="179">
        <f t="shared" si="44"/>
        <v>0</v>
      </c>
      <c r="Q105" s="179">
        <f t="shared" si="45"/>
        <v>0</v>
      </c>
      <c r="R105" s="179">
        <f t="shared" si="46"/>
        <v>0</v>
      </c>
      <c r="S105" s="179">
        <f t="shared" si="47"/>
        <v>0</v>
      </c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79"/>
      <c r="AK105" s="228" t="str">
        <f>ПланСокрОО!AZ105</f>
        <v/>
      </c>
      <c r="AL105" s="163"/>
      <c r="AM105" s="179">
        <f t="shared" si="48"/>
        <v>0</v>
      </c>
      <c r="AN105" s="179">
        <f t="shared" si="49"/>
        <v>0</v>
      </c>
      <c r="AO105" s="179">
        <f t="shared" si="50"/>
        <v>0</v>
      </c>
    </row>
    <row r="106" spans="1:48" x14ac:dyDescent="0.25">
      <c r="A106" s="268">
        <f>ПланСокрОО!A106</f>
        <v>0</v>
      </c>
      <c r="B106" s="243" t="str">
        <f>ПланСокрОО!B106</f>
        <v>ПБ.Б.48</v>
      </c>
      <c r="C106" s="180">
        <f>ПланСокрОО!C106</f>
        <v>0</v>
      </c>
      <c r="D106" s="106"/>
      <c r="E106" s="106"/>
      <c r="F106" s="106"/>
      <c r="G106" s="167">
        <f t="shared" si="41"/>
        <v>0</v>
      </c>
      <c r="H106" s="179">
        <f>ПланСокрОО!I106</f>
        <v>0</v>
      </c>
      <c r="I106" s="179">
        <f>ПланСокрОО!J106</f>
        <v>0</v>
      </c>
      <c r="J106" s="179">
        <f>ПланСокрОО!K106</f>
        <v>0</v>
      </c>
      <c r="K106" s="179">
        <f>ПланСокрОО!L106</f>
        <v>0</v>
      </c>
      <c r="L106" s="179">
        <f>ПланСокрОО!M106</f>
        <v>0</v>
      </c>
      <c r="M106" s="179">
        <f>ПланСокрОО!N106</f>
        <v>0</v>
      </c>
      <c r="N106" s="179">
        <f t="shared" si="42"/>
        <v>0</v>
      </c>
      <c r="O106" s="179">
        <f t="shared" si="43"/>
        <v>0</v>
      </c>
      <c r="P106" s="179">
        <f t="shared" si="44"/>
        <v>0</v>
      </c>
      <c r="Q106" s="179">
        <f t="shared" si="45"/>
        <v>0</v>
      </c>
      <c r="R106" s="179">
        <f t="shared" si="46"/>
        <v>0</v>
      </c>
      <c r="S106" s="179">
        <f t="shared" si="47"/>
        <v>0</v>
      </c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79"/>
      <c r="AK106" s="228" t="str">
        <f>ПланСокрОО!AZ106</f>
        <v/>
      </c>
      <c r="AL106" s="163"/>
      <c r="AM106" s="179">
        <f t="shared" si="48"/>
        <v>0</v>
      </c>
      <c r="AN106" s="179">
        <f t="shared" si="49"/>
        <v>0</v>
      </c>
      <c r="AO106" s="179">
        <f t="shared" si="50"/>
        <v>0</v>
      </c>
    </row>
    <row r="107" spans="1:48" x14ac:dyDescent="0.25">
      <c r="A107" s="268">
        <f>ПланСокрОО!A107</f>
        <v>0</v>
      </c>
      <c r="B107" s="243" t="str">
        <f>ПланСокрОО!B107</f>
        <v>ПБ.Б.49</v>
      </c>
      <c r="C107" s="180">
        <f>ПланСокрОО!C107</f>
        <v>0</v>
      </c>
      <c r="D107" s="106"/>
      <c r="E107" s="106"/>
      <c r="F107" s="106"/>
      <c r="G107" s="167">
        <f t="shared" si="41"/>
        <v>0</v>
      </c>
      <c r="H107" s="179">
        <f>ПланСокрОО!I107</f>
        <v>0</v>
      </c>
      <c r="I107" s="179">
        <f>ПланСокрОО!J107</f>
        <v>0</v>
      </c>
      <c r="J107" s="179">
        <f>ПланСокрОО!K107</f>
        <v>0</v>
      </c>
      <c r="K107" s="179">
        <f>ПланСокрОО!L107</f>
        <v>0</v>
      </c>
      <c r="L107" s="179">
        <f>ПланСокрОО!M107</f>
        <v>0</v>
      </c>
      <c r="M107" s="179">
        <f>ПланСокрОО!N107</f>
        <v>0</v>
      </c>
      <c r="N107" s="179">
        <f t="shared" si="42"/>
        <v>0</v>
      </c>
      <c r="O107" s="179">
        <f t="shared" si="43"/>
        <v>0</v>
      </c>
      <c r="P107" s="179">
        <f t="shared" si="44"/>
        <v>0</v>
      </c>
      <c r="Q107" s="179">
        <f t="shared" si="45"/>
        <v>0</v>
      </c>
      <c r="R107" s="179">
        <f t="shared" si="46"/>
        <v>0</v>
      </c>
      <c r="S107" s="179">
        <f t="shared" si="47"/>
        <v>0</v>
      </c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79"/>
      <c r="AK107" s="228" t="str">
        <f>ПланСокрОО!AZ107</f>
        <v/>
      </c>
      <c r="AL107" s="163"/>
      <c r="AM107" s="179">
        <f t="shared" si="48"/>
        <v>0</v>
      </c>
      <c r="AN107" s="179">
        <f t="shared" si="49"/>
        <v>0</v>
      </c>
      <c r="AO107" s="179">
        <f t="shared" si="50"/>
        <v>0</v>
      </c>
    </row>
    <row r="108" spans="1:48" x14ac:dyDescent="0.25">
      <c r="A108" s="268">
        <f>ПланСокрОО!A108</f>
        <v>0</v>
      </c>
      <c r="B108" s="243" t="str">
        <f>ПланСокрОО!B108</f>
        <v>ПБ.Б.50</v>
      </c>
      <c r="C108" s="180">
        <f>ПланСокрОО!C108</f>
        <v>0</v>
      </c>
      <c r="D108" s="106"/>
      <c r="E108" s="106"/>
      <c r="F108" s="106"/>
      <c r="G108" s="167">
        <f t="shared" si="41"/>
        <v>0</v>
      </c>
      <c r="H108" s="179">
        <f>ПланСокрОО!I108</f>
        <v>0</v>
      </c>
      <c r="I108" s="179">
        <f>ПланСокрОО!J108</f>
        <v>0</v>
      </c>
      <c r="J108" s="179">
        <f>ПланСокрОО!K108</f>
        <v>0</v>
      </c>
      <c r="K108" s="179">
        <f>ПланСокрОО!L108</f>
        <v>0</v>
      </c>
      <c r="L108" s="179">
        <f>ПланСокрОО!M108</f>
        <v>0</v>
      </c>
      <c r="M108" s="179">
        <f>ПланСокрОО!N108</f>
        <v>0</v>
      </c>
      <c r="N108" s="179">
        <f t="shared" si="42"/>
        <v>0</v>
      </c>
      <c r="O108" s="179">
        <f t="shared" si="43"/>
        <v>0</v>
      </c>
      <c r="P108" s="179">
        <f t="shared" si="44"/>
        <v>0</v>
      </c>
      <c r="Q108" s="179">
        <f t="shared" si="45"/>
        <v>0</v>
      </c>
      <c r="R108" s="179">
        <f t="shared" si="46"/>
        <v>0</v>
      </c>
      <c r="S108" s="179">
        <f t="shared" si="47"/>
        <v>0</v>
      </c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79"/>
      <c r="AK108" s="228" t="str">
        <f>ПланСокрОО!AZ108</f>
        <v/>
      </c>
      <c r="AL108" s="163"/>
      <c r="AM108" s="179">
        <f t="shared" si="48"/>
        <v>0</v>
      </c>
      <c r="AN108" s="179">
        <f t="shared" si="49"/>
        <v>0</v>
      </c>
      <c r="AO108" s="179">
        <f t="shared" si="50"/>
        <v>0</v>
      </c>
    </row>
    <row r="109" spans="1:48" x14ac:dyDescent="0.25">
      <c r="A109" s="163" t="s">
        <v>346</v>
      </c>
      <c r="B109" s="425" t="str">
        <f>B111</f>
        <v>Итого по базовой части ПБ</v>
      </c>
      <c r="C109" s="425"/>
      <c r="D109" s="165"/>
      <c r="E109" s="165"/>
      <c r="F109" s="165"/>
      <c r="G109" s="181">
        <f t="shared" ref="G109:W110" si="51">SUMIF($A$59:$A$108,$A109,G$59:G$108)</f>
        <v>0</v>
      </c>
      <c r="H109" s="181">
        <f t="shared" si="51"/>
        <v>0</v>
      </c>
      <c r="I109" s="181">
        <f t="shared" si="51"/>
        <v>0</v>
      </c>
      <c r="J109" s="181">
        <f t="shared" si="51"/>
        <v>0</v>
      </c>
      <c r="K109" s="181">
        <f t="shared" si="51"/>
        <v>0</v>
      </c>
      <c r="L109" s="181">
        <f t="shared" si="51"/>
        <v>0</v>
      </c>
      <c r="M109" s="181">
        <f t="shared" si="51"/>
        <v>0</v>
      </c>
      <c r="N109" s="181">
        <f t="shared" si="51"/>
        <v>0</v>
      </c>
      <c r="O109" s="181">
        <f t="shared" si="51"/>
        <v>0</v>
      </c>
      <c r="P109" s="181">
        <f t="shared" si="51"/>
        <v>0</v>
      </c>
      <c r="Q109" s="181">
        <f t="shared" si="51"/>
        <v>0</v>
      </c>
      <c r="R109" s="181">
        <f t="shared" si="51"/>
        <v>0</v>
      </c>
      <c r="S109" s="181">
        <f t="shared" si="51"/>
        <v>0</v>
      </c>
      <c r="T109" s="181">
        <f t="shared" si="51"/>
        <v>0</v>
      </c>
      <c r="U109" s="181">
        <f t="shared" si="51"/>
        <v>0</v>
      </c>
      <c r="V109" s="181">
        <f t="shared" si="51"/>
        <v>0</v>
      </c>
      <c r="W109" s="181">
        <f t="shared" si="51"/>
        <v>0</v>
      </c>
      <c r="X109" s="181">
        <f t="shared" ref="H109:AI110" si="52">SUMIF($A$59:$A$108,$A109,X$59:X$108)</f>
        <v>0</v>
      </c>
      <c r="Y109" s="181">
        <f t="shared" si="52"/>
        <v>0</v>
      </c>
      <c r="Z109" s="181">
        <f t="shared" si="52"/>
        <v>0</v>
      </c>
      <c r="AA109" s="181">
        <f t="shared" si="52"/>
        <v>0</v>
      </c>
      <c r="AB109" s="181">
        <f t="shared" si="52"/>
        <v>0</v>
      </c>
      <c r="AC109" s="181">
        <f t="shared" si="52"/>
        <v>0</v>
      </c>
      <c r="AD109" s="181">
        <f t="shared" si="52"/>
        <v>0</v>
      </c>
      <c r="AE109" s="181">
        <f t="shared" si="52"/>
        <v>0</v>
      </c>
      <c r="AF109" s="181">
        <f t="shared" si="52"/>
        <v>0</v>
      </c>
      <c r="AG109" s="181">
        <f t="shared" si="52"/>
        <v>0</v>
      </c>
      <c r="AH109" s="181">
        <f t="shared" si="52"/>
        <v>0</v>
      </c>
      <c r="AI109" s="181">
        <f t="shared" si="52"/>
        <v>0</v>
      </c>
      <c r="AJ109" s="181"/>
      <c r="AK109" s="228"/>
      <c r="AL109" s="181"/>
      <c r="AM109" s="179">
        <f t="shared" si="48"/>
        <v>0</v>
      </c>
      <c r="AN109" s="179">
        <f t="shared" si="49"/>
        <v>0</v>
      </c>
      <c r="AO109" s="179">
        <f t="shared" si="50"/>
        <v>0</v>
      </c>
      <c r="AP109" s="181"/>
      <c r="AQ109" s="181"/>
      <c r="AR109" s="181"/>
      <c r="AS109" s="181"/>
      <c r="AT109" s="181"/>
      <c r="AU109" s="183"/>
      <c r="AV109" s="184"/>
    </row>
    <row r="110" spans="1:48" x14ac:dyDescent="0.25">
      <c r="A110" s="163" t="s">
        <v>347</v>
      </c>
      <c r="B110" s="425" t="str">
        <f>B111</f>
        <v>Итого по базовой части ПБ</v>
      </c>
      <c r="C110" s="425"/>
      <c r="D110" s="165"/>
      <c r="E110" s="165"/>
      <c r="F110" s="165"/>
      <c r="G110" s="181">
        <f t="shared" si="51"/>
        <v>0</v>
      </c>
      <c r="H110" s="181">
        <f t="shared" si="52"/>
        <v>0</v>
      </c>
      <c r="I110" s="181">
        <f t="shared" si="52"/>
        <v>0</v>
      </c>
      <c r="J110" s="181">
        <f t="shared" si="52"/>
        <v>0</v>
      </c>
      <c r="K110" s="181">
        <f t="shared" si="52"/>
        <v>0</v>
      </c>
      <c r="L110" s="181">
        <f t="shared" si="52"/>
        <v>0</v>
      </c>
      <c r="M110" s="181">
        <f t="shared" si="52"/>
        <v>0</v>
      </c>
      <c r="N110" s="181">
        <f t="shared" si="52"/>
        <v>0</v>
      </c>
      <c r="O110" s="181">
        <f t="shared" si="52"/>
        <v>0</v>
      </c>
      <c r="P110" s="181">
        <f t="shared" si="52"/>
        <v>0</v>
      </c>
      <c r="Q110" s="181">
        <f t="shared" si="52"/>
        <v>0</v>
      </c>
      <c r="R110" s="181">
        <f t="shared" si="52"/>
        <v>0</v>
      </c>
      <c r="S110" s="181">
        <f t="shared" si="52"/>
        <v>0</v>
      </c>
      <c r="T110" s="181">
        <f t="shared" si="52"/>
        <v>0</v>
      </c>
      <c r="U110" s="181">
        <f t="shared" si="52"/>
        <v>0</v>
      </c>
      <c r="V110" s="181">
        <f t="shared" si="52"/>
        <v>0</v>
      </c>
      <c r="W110" s="181">
        <f t="shared" si="52"/>
        <v>0</v>
      </c>
      <c r="X110" s="181">
        <f t="shared" si="52"/>
        <v>0</v>
      </c>
      <c r="Y110" s="181">
        <f t="shared" si="52"/>
        <v>0</v>
      </c>
      <c r="Z110" s="181">
        <f t="shared" si="52"/>
        <v>0</v>
      </c>
      <c r="AA110" s="181">
        <f t="shared" si="52"/>
        <v>0</v>
      </c>
      <c r="AB110" s="181">
        <f t="shared" si="52"/>
        <v>0</v>
      </c>
      <c r="AC110" s="181">
        <f t="shared" si="52"/>
        <v>0</v>
      </c>
      <c r="AD110" s="181">
        <f t="shared" si="52"/>
        <v>0</v>
      </c>
      <c r="AE110" s="181">
        <f t="shared" si="52"/>
        <v>0</v>
      </c>
      <c r="AF110" s="181">
        <f t="shared" si="52"/>
        <v>0</v>
      </c>
      <c r="AG110" s="181">
        <f t="shared" si="52"/>
        <v>0</v>
      </c>
      <c r="AH110" s="181">
        <f t="shared" si="52"/>
        <v>0</v>
      </c>
      <c r="AI110" s="181">
        <f t="shared" si="52"/>
        <v>0</v>
      </c>
      <c r="AJ110" s="181"/>
      <c r="AK110" s="228"/>
      <c r="AL110" s="181"/>
      <c r="AM110" s="179">
        <f t="shared" si="48"/>
        <v>0</v>
      </c>
      <c r="AN110" s="179">
        <f t="shared" si="49"/>
        <v>0</v>
      </c>
      <c r="AO110" s="179">
        <f t="shared" si="50"/>
        <v>0</v>
      </c>
      <c r="AP110" s="181"/>
      <c r="AQ110" s="181"/>
      <c r="AR110" s="181"/>
      <c r="AS110" s="181"/>
      <c r="AT110" s="181"/>
      <c r="AU110" s="183"/>
      <c r="AV110" s="184"/>
    </row>
    <row r="111" spans="1:48" ht="18" customHeight="1" x14ac:dyDescent="0.25">
      <c r="B111" s="414" t="str">
        <f>Base!A99</f>
        <v>Итого по базовой части ПБ</v>
      </c>
      <c r="C111" s="414"/>
      <c r="D111" s="167">
        <f t="shared" ref="D111:AI111" si="53">SUM(D109:D110)</f>
        <v>0</v>
      </c>
      <c r="E111" s="167">
        <f t="shared" si="53"/>
        <v>0</v>
      </c>
      <c r="F111" s="167">
        <f t="shared" si="53"/>
        <v>0</v>
      </c>
      <c r="G111" s="167">
        <f t="shared" si="53"/>
        <v>0</v>
      </c>
      <c r="H111" s="167">
        <f t="shared" si="53"/>
        <v>0</v>
      </c>
      <c r="I111" s="167">
        <f t="shared" si="53"/>
        <v>0</v>
      </c>
      <c r="J111" s="167">
        <f t="shared" si="53"/>
        <v>0</v>
      </c>
      <c r="K111" s="167">
        <f t="shared" si="53"/>
        <v>0</v>
      </c>
      <c r="L111" s="167">
        <f t="shared" si="53"/>
        <v>0</v>
      </c>
      <c r="M111" s="167">
        <f t="shared" si="53"/>
        <v>0</v>
      </c>
      <c r="N111" s="167">
        <f t="shared" si="53"/>
        <v>0</v>
      </c>
      <c r="O111" s="167">
        <f t="shared" si="53"/>
        <v>0</v>
      </c>
      <c r="P111" s="167">
        <f t="shared" si="53"/>
        <v>0</v>
      </c>
      <c r="Q111" s="167">
        <f t="shared" si="53"/>
        <v>0</v>
      </c>
      <c r="R111" s="167">
        <f t="shared" si="53"/>
        <v>0</v>
      </c>
      <c r="S111" s="167">
        <f t="shared" si="53"/>
        <v>0</v>
      </c>
      <c r="T111" s="167">
        <f t="shared" si="53"/>
        <v>0</v>
      </c>
      <c r="U111" s="167">
        <f t="shared" si="53"/>
        <v>0</v>
      </c>
      <c r="V111" s="167">
        <f t="shared" si="53"/>
        <v>0</v>
      </c>
      <c r="W111" s="167">
        <f t="shared" si="53"/>
        <v>0</v>
      </c>
      <c r="X111" s="167">
        <f t="shared" si="53"/>
        <v>0</v>
      </c>
      <c r="Y111" s="167">
        <f t="shared" si="53"/>
        <v>0</v>
      </c>
      <c r="Z111" s="167">
        <f t="shared" si="53"/>
        <v>0</v>
      </c>
      <c r="AA111" s="167">
        <f t="shared" si="53"/>
        <v>0</v>
      </c>
      <c r="AB111" s="167">
        <f t="shared" si="53"/>
        <v>0</v>
      </c>
      <c r="AC111" s="167">
        <f t="shared" si="53"/>
        <v>0</v>
      </c>
      <c r="AD111" s="167">
        <f t="shared" si="53"/>
        <v>0</v>
      </c>
      <c r="AE111" s="167">
        <f t="shared" si="53"/>
        <v>0</v>
      </c>
      <c r="AF111" s="167">
        <f t="shared" si="53"/>
        <v>0</v>
      </c>
      <c r="AG111" s="167">
        <f t="shared" si="53"/>
        <v>0</v>
      </c>
      <c r="AH111" s="167">
        <f t="shared" si="53"/>
        <v>0</v>
      </c>
      <c r="AI111" s="167">
        <f t="shared" si="53"/>
        <v>0</v>
      </c>
      <c r="AJ111" s="179"/>
      <c r="AK111" s="228"/>
      <c r="AL111" s="163"/>
      <c r="AM111" s="179">
        <f t="shared" si="48"/>
        <v>0</v>
      </c>
      <c r="AN111" s="179">
        <f t="shared" si="49"/>
        <v>0</v>
      </c>
      <c r="AO111" s="179">
        <f t="shared" si="50"/>
        <v>0</v>
      </c>
    </row>
    <row r="112" spans="1:48" x14ac:dyDescent="0.25">
      <c r="B112" s="414" t="str">
        <f>Base!A100</f>
        <v>2.2. Вариативная часть ПБ</v>
      </c>
      <c r="C112" s="414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79"/>
      <c r="AK112" s="228"/>
      <c r="AL112" s="163"/>
      <c r="AM112" s="179">
        <f t="shared" si="48"/>
        <v>0</v>
      </c>
      <c r="AN112" s="179">
        <f t="shared" si="49"/>
        <v>0</v>
      </c>
      <c r="AO112" s="179">
        <f t="shared" si="50"/>
        <v>0</v>
      </c>
    </row>
    <row r="113" spans="1:41" x14ac:dyDescent="0.25">
      <c r="A113" s="268">
        <f>ПланСокрОО!A113</f>
        <v>0</v>
      </c>
      <c r="B113" s="243" t="str">
        <f>ПланСокрОО!B113</f>
        <v>ПБ.ВВ.1</v>
      </c>
      <c r="C113" s="180">
        <f>ПланСокрОО!C113</f>
        <v>0</v>
      </c>
      <c r="D113" s="106"/>
      <c r="E113" s="106"/>
      <c r="F113" s="106"/>
      <c r="G113" s="167">
        <f>T113+X113+AB113+AF113</f>
        <v>0</v>
      </c>
      <c r="H113" s="179">
        <f>ПланСокрОО!I113</f>
        <v>0</v>
      </c>
      <c r="I113" s="179">
        <f>ПланСокрОО!J113</f>
        <v>0</v>
      </c>
      <c r="J113" s="179">
        <f>ПланСокрОО!K113</f>
        <v>0</v>
      </c>
      <c r="K113" s="179">
        <f>ПланСокрОО!L113</f>
        <v>0</v>
      </c>
      <c r="L113" s="179">
        <f>ПланСокрОО!M113</f>
        <v>0</v>
      </c>
      <c r="M113" s="179">
        <f>ПланСокрОО!N113</f>
        <v>0</v>
      </c>
      <c r="N113" s="179">
        <f>H113</f>
        <v>0</v>
      </c>
      <c r="O113" s="179">
        <f>SUM(P113:R113)</f>
        <v>0</v>
      </c>
      <c r="P113" s="179">
        <f>U113+Y113+AC113+AG113</f>
        <v>0</v>
      </c>
      <c r="Q113" s="179">
        <f>V113+Z113+AD113+AH113</f>
        <v>0</v>
      </c>
      <c r="R113" s="179">
        <f>W113+AA113+AE113+AI113</f>
        <v>0</v>
      </c>
      <c r="S113" s="179">
        <f>N113-O113</f>
        <v>0</v>
      </c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79"/>
      <c r="AK113" s="228" t="str">
        <f>ПланСокрОО!AZ113</f>
        <v/>
      </c>
      <c r="AL113" s="163"/>
      <c r="AM113" s="179">
        <f t="shared" si="48"/>
        <v>0</v>
      </c>
      <c r="AN113" s="179">
        <f t="shared" si="49"/>
        <v>0</v>
      </c>
      <c r="AO113" s="179">
        <f t="shared" si="50"/>
        <v>0</v>
      </c>
    </row>
    <row r="114" spans="1:41" x14ac:dyDescent="0.25">
      <c r="A114" s="268">
        <f>ПланСокрОО!A114</f>
        <v>0</v>
      </c>
      <c r="B114" s="243" t="str">
        <f>ПланСокрОО!B114</f>
        <v>ПБ.ВВ.2</v>
      </c>
      <c r="C114" s="180">
        <f>ПланСокрОО!C114</f>
        <v>0</v>
      </c>
      <c r="D114" s="106"/>
      <c r="E114" s="106"/>
      <c r="F114" s="106"/>
      <c r="G114" s="167">
        <f t="shared" ref="G114:G142" si="54">T114+X114+AB114+AF114</f>
        <v>0</v>
      </c>
      <c r="H114" s="179">
        <f>ПланСокрОО!I114</f>
        <v>0</v>
      </c>
      <c r="I114" s="179">
        <f>ПланСокрОО!J114</f>
        <v>0</v>
      </c>
      <c r="J114" s="179">
        <f>ПланСокрОО!K114</f>
        <v>0</v>
      </c>
      <c r="K114" s="179">
        <f>ПланСокрОО!L114</f>
        <v>0</v>
      </c>
      <c r="L114" s="179">
        <f>ПланСокрОО!M114</f>
        <v>0</v>
      </c>
      <c r="M114" s="179">
        <f>ПланСокрОО!N114</f>
        <v>0</v>
      </c>
      <c r="N114" s="179">
        <f t="shared" ref="N114:N142" si="55">H114</f>
        <v>0</v>
      </c>
      <c r="O114" s="179">
        <f t="shared" ref="O114:O142" si="56">SUM(P114:R114)</f>
        <v>0</v>
      </c>
      <c r="P114" s="179">
        <f t="shared" ref="P114:P142" si="57">U114+Y114+AC114+AG114</f>
        <v>0</v>
      </c>
      <c r="Q114" s="179">
        <f t="shared" ref="Q114:Q142" si="58">V114+Z114+AD114+AH114</f>
        <v>0</v>
      </c>
      <c r="R114" s="179">
        <f t="shared" ref="R114:R142" si="59">W114+AA114+AE114+AI114</f>
        <v>0</v>
      </c>
      <c r="S114" s="179">
        <f t="shared" ref="S114:S142" si="60">N114-O114</f>
        <v>0</v>
      </c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79"/>
      <c r="AK114" s="228" t="str">
        <f>ПланСокрОО!AZ114</f>
        <v/>
      </c>
      <c r="AL114" s="163"/>
      <c r="AM114" s="179">
        <f t="shared" si="48"/>
        <v>0</v>
      </c>
      <c r="AN114" s="179">
        <f t="shared" si="49"/>
        <v>0</v>
      </c>
      <c r="AO114" s="179">
        <f t="shared" si="50"/>
        <v>0</v>
      </c>
    </row>
    <row r="115" spans="1:41" x14ac:dyDescent="0.25">
      <c r="A115" s="268">
        <f>ПланСокрОО!A115</f>
        <v>0</v>
      </c>
      <c r="B115" s="243" t="str">
        <f>ПланСокрОО!B115</f>
        <v>ПБ.ВВ.3</v>
      </c>
      <c r="C115" s="180">
        <f>ПланСокрОО!C115</f>
        <v>0</v>
      </c>
      <c r="D115" s="106"/>
      <c r="E115" s="106"/>
      <c r="F115" s="106"/>
      <c r="G115" s="167">
        <f t="shared" si="54"/>
        <v>0</v>
      </c>
      <c r="H115" s="179">
        <f>ПланСокрОО!I115</f>
        <v>0</v>
      </c>
      <c r="I115" s="179">
        <f>ПланСокрОО!J115</f>
        <v>0</v>
      </c>
      <c r="J115" s="179">
        <f>ПланСокрОО!K115</f>
        <v>0</v>
      </c>
      <c r="K115" s="179">
        <f>ПланСокрОО!L115</f>
        <v>0</v>
      </c>
      <c r="L115" s="179">
        <f>ПланСокрОО!M115</f>
        <v>0</v>
      </c>
      <c r="M115" s="179">
        <f>ПланСокрОО!N115</f>
        <v>0</v>
      </c>
      <c r="N115" s="179">
        <f t="shared" si="55"/>
        <v>0</v>
      </c>
      <c r="O115" s="179">
        <f t="shared" si="56"/>
        <v>0</v>
      </c>
      <c r="P115" s="179">
        <f t="shared" si="57"/>
        <v>0</v>
      </c>
      <c r="Q115" s="179">
        <f t="shared" si="58"/>
        <v>0</v>
      </c>
      <c r="R115" s="179">
        <f t="shared" si="59"/>
        <v>0</v>
      </c>
      <c r="S115" s="179">
        <f t="shared" si="60"/>
        <v>0</v>
      </c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79"/>
      <c r="AK115" s="228" t="str">
        <f>ПланСокрОО!AZ115</f>
        <v/>
      </c>
      <c r="AL115" s="163"/>
      <c r="AM115" s="179">
        <f t="shared" si="48"/>
        <v>0</v>
      </c>
      <c r="AN115" s="179">
        <f t="shared" si="49"/>
        <v>0</v>
      </c>
      <c r="AO115" s="179">
        <f t="shared" si="50"/>
        <v>0</v>
      </c>
    </row>
    <row r="116" spans="1:41" x14ac:dyDescent="0.25">
      <c r="A116" s="268">
        <f>ПланСокрОО!A116</f>
        <v>0</v>
      </c>
      <c r="B116" s="243" t="str">
        <f>ПланСокрОО!B116</f>
        <v>ПБ.ВВ.4</v>
      </c>
      <c r="C116" s="180">
        <f>ПланСокрОО!C116</f>
        <v>0</v>
      </c>
      <c r="D116" s="106"/>
      <c r="E116" s="106"/>
      <c r="F116" s="106"/>
      <c r="G116" s="167">
        <f t="shared" si="54"/>
        <v>0</v>
      </c>
      <c r="H116" s="179">
        <f>ПланСокрОО!I116</f>
        <v>0</v>
      </c>
      <c r="I116" s="179">
        <f>ПланСокрОО!J116</f>
        <v>0</v>
      </c>
      <c r="J116" s="179">
        <f>ПланСокрОО!K116</f>
        <v>0</v>
      </c>
      <c r="K116" s="179">
        <f>ПланСокрОО!L116</f>
        <v>0</v>
      </c>
      <c r="L116" s="179">
        <f>ПланСокрОО!M116</f>
        <v>0</v>
      </c>
      <c r="M116" s="179">
        <f>ПланСокрОО!N116</f>
        <v>0</v>
      </c>
      <c r="N116" s="179">
        <f t="shared" si="55"/>
        <v>0</v>
      </c>
      <c r="O116" s="179">
        <f t="shared" si="56"/>
        <v>0</v>
      </c>
      <c r="P116" s="179">
        <f t="shared" si="57"/>
        <v>0</v>
      </c>
      <c r="Q116" s="179">
        <f t="shared" si="58"/>
        <v>0</v>
      </c>
      <c r="R116" s="179">
        <f t="shared" si="59"/>
        <v>0</v>
      </c>
      <c r="S116" s="179">
        <f t="shared" si="60"/>
        <v>0</v>
      </c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79"/>
      <c r="AK116" s="228" t="str">
        <f>ПланСокрОО!AZ116</f>
        <v/>
      </c>
      <c r="AL116" s="163"/>
      <c r="AM116" s="179">
        <f t="shared" si="48"/>
        <v>0</v>
      </c>
      <c r="AN116" s="179">
        <f t="shared" si="49"/>
        <v>0</v>
      </c>
      <c r="AO116" s="179">
        <f t="shared" si="50"/>
        <v>0</v>
      </c>
    </row>
    <row r="117" spans="1:41" x14ac:dyDescent="0.25">
      <c r="A117" s="268">
        <f>ПланСокрОО!A117</f>
        <v>0</v>
      </c>
      <c r="B117" s="243" t="str">
        <f>ПланСокрОО!B117</f>
        <v>ПБ.ВВ.5</v>
      </c>
      <c r="C117" s="180">
        <f>ПланСокрОО!C117</f>
        <v>0</v>
      </c>
      <c r="D117" s="106"/>
      <c r="E117" s="106"/>
      <c r="F117" s="106"/>
      <c r="G117" s="167">
        <f t="shared" si="54"/>
        <v>0</v>
      </c>
      <c r="H117" s="179">
        <f>ПланСокрОО!I117</f>
        <v>0</v>
      </c>
      <c r="I117" s="179">
        <f>ПланСокрОО!J117</f>
        <v>0</v>
      </c>
      <c r="J117" s="179">
        <f>ПланСокрОО!K117</f>
        <v>0</v>
      </c>
      <c r="K117" s="179">
        <f>ПланСокрОО!L117</f>
        <v>0</v>
      </c>
      <c r="L117" s="179">
        <f>ПланСокрОО!M117</f>
        <v>0</v>
      </c>
      <c r="M117" s="179">
        <f>ПланСокрОО!N117</f>
        <v>0</v>
      </c>
      <c r="N117" s="179">
        <f t="shared" si="55"/>
        <v>0</v>
      </c>
      <c r="O117" s="179">
        <f t="shared" si="56"/>
        <v>0</v>
      </c>
      <c r="P117" s="179">
        <f t="shared" si="57"/>
        <v>0</v>
      </c>
      <c r="Q117" s="179">
        <f t="shared" si="58"/>
        <v>0</v>
      </c>
      <c r="R117" s="179">
        <f t="shared" si="59"/>
        <v>0</v>
      </c>
      <c r="S117" s="179">
        <f t="shared" si="60"/>
        <v>0</v>
      </c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79"/>
      <c r="AK117" s="228" t="str">
        <f>ПланСокрОО!AZ117</f>
        <v/>
      </c>
      <c r="AL117" s="163"/>
      <c r="AM117" s="179">
        <f t="shared" si="48"/>
        <v>0</v>
      </c>
      <c r="AN117" s="179">
        <f t="shared" si="49"/>
        <v>0</v>
      </c>
      <c r="AO117" s="179">
        <f t="shared" si="50"/>
        <v>0</v>
      </c>
    </row>
    <row r="118" spans="1:41" x14ac:dyDescent="0.25">
      <c r="A118" s="268">
        <f>ПланСокрОО!A118</f>
        <v>0</v>
      </c>
      <c r="B118" s="243" t="str">
        <f>ПланСокрОО!B118</f>
        <v>ПБ.ВВ.6</v>
      </c>
      <c r="C118" s="180">
        <f>ПланСокрОО!C118</f>
        <v>0</v>
      </c>
      <c r="D118" s="106"/>
      <c r="E118" s="106"/>
      <c r="F118" s="106"/>
      <c r="G118" s="167">
        <f t="shared" si="54"/>
        <v>0</v>
      </c>
      <c r="H118" s="179">
        <f>ПланСокрОО!I118</f>
        <v>0</v>
      </c>
      <c r="I118" s="179">
        <f>ПланСокрОО!J118</f>
        <v>0</v>
      </c>
      <c r="J118" s="179">
        <f>ПланСокрОО!K118</f>
        <v>0</v>
      </c>
      <c r="K118" s="179">
        <f>ПланСокрОО!L118</f>
        <v>0</v>
      </c>
      <c r="L118" s="179">
        <f>ПланСокрОО!M118</f>
        <v>0</v>
      </c>
      <c r="M118" s="179">
        <f>ПланСокрОО!N118</f>
        <v>0</v>
      </c>
      <c r="N118" s="179">
        <f t="shared" si="55"/>
        <v>0</v>
      </c>
      <c r="O118" s="179">
        <f t="shared" si="56"/>
        <v>0</v>
      </c>
      <c r="P118" s="179">
        <f t="shared" si="57"/>
        <v>0</v>
      </c>
      <c r="Q118" s="179">
        <f t="shared" si="58"/>
        <v>0</v>
      </c>
      <c r="R118" s="179">
        <f t="shared" si="59"/>
        <v>0</v>
      </c>
      <c r="S118" s="179">
        <f t="shared" si="60"/>
        <v>0</v>
      </c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79"/>
      <c r="AK118" s="228" t="str">
        <f>ПланСокрОО!AZ118</f>
        <v/>
      </c>
      <c r="AL118" s="163"/>
      <c r="AM118" s="179">
        <f t="shared" si="48"/>
        <v>0</v>
      </c>
      <c r="AN118" s="179">
        <f t="shared" si="49"/>
        <v>0</v>
      </c>
      <c r="AO118" s="179">
        <f t="shared" si="50"/>
        <v>0</v>
      </c>
    </row>
    <row r="119" spans="1:41" x14ac:dyDescent="0.25">
      <c r="A119" s="268">
        <f>ПланСокрОО!A119</f>
        <v>0</v>
      </c>
      <c r="B119" s="243" t="str">
        <f>ПланСокрОО!B119</f>
        <v>ПБ.ВВ.7</v>
      </c>
      <c r="C119" s="180">
        <f>ПланСокрОО!C119</f>
        <v>0</v>
      </c>
      <c r="D119" s="106"/>
      <c r="E119" s="106"/>
      <c r="F119" s="106"/>
      <c r="G119" s="167">
        <f t="shared" si="54"/>
        <v>0</v>
      </c>
      <c r="H119" s="179">
        <f>ПланСокрОО!I119</f>
        <v>0</v>
      </c>
      <c r="I119" s="179">
        <f>ПланСокрОО!J119</f>
        <v>0</v>
      </c>
      <c r="J119" s="179">
        <f>ПланСокрОО!K119</f>
        <v>0</v>
      </c>
      <c r="K119" s="179">
        <f>ПланСокрОО!L119</f>
        <v>0</v>
      </c>
      <c r="L119" s="179">
        <f>ПланСокрОО!M119</f>
        <v>0</v>
      </c>
      <c r="M119" s="179">
        <f>ПланСокрОО!N119</f>
        <v>0</v>
      </c>
      <c r="N119" s="179">
        <f t="shared" si="55"/>
        <v>0</v>
      </c>
      <c r="O119" s="179">
        <f t="shared" si="56"/>
        <v>0</v>
      </c>
      <c r="P119" s="179">
        <f t="shared" si="57"/>
        <v>0</v>
      </c>
      <c r="Q119" s="179">
        <f t="shared" si="58"/>
        <v>0</v>
      </c>
      <c r="R119" s="179">
        <f t="shared" si="59"/>
        <v>0</v>
      </c>
      <c r="S119" s="179">
        <f t="shared" si="60"/>
        <v>0</v>
      </c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79"/>
      <c r="AK119" s="228" t="str">
        <f>ПланСокрОО!AZ119</f>
        <v/>
      </c>
      <c r="AL119" s="163"/>
      <c r="AM119" s="179">
        <f t="shared" si="48"/>
        <v>0</v>
      </c>
      <c r="AN119" s="179">
        <f t="shared" si="49"/>
        <v>0</v>
      </c>
      <c r="AO119" s="179">
        <f t="shared" si="50"/>
        <v>0</v>
      </c>
    </row>
    <row r="120" spans="1:41" x14ac:dyDescent="0.25">
      <c r="A120" s="268">
        <f>ПланСокрОО!A120</f>
        <v>0</v>
      </c>
      <c r="B120" s="243" t="str">
        <f>ПланСокрОО!B120</f>
        <v>ПБ.ВВ.8</v>
      </c>
      <c r="C120" s="180">
        <f>ПланСокрОО!C120</f>
        <v>0</v>
      </c>
      <c r="D120" s="106"/>
      <c r="E120" s="106"/>
      <c r="F120" s="106"/>
      <c r="G120" s="167">
        <f t="shared" si="54"/>
        <v>0</v>
      </c>
      <c r="H120" s="179">
        <f>ПланСокрОО!I120</f>
        <v>0</v>
      </c>
      <c r="I120" s="179">
        <f>ПланСокрОО!J120</f>
        <v>0</v>
      </c>
      <c r="J120" s="179">
        <f>ПланСокрОО!K120</f>
        <v>0</v>
      </c>
      <c r="K120" s="179">
        <f>ПланСокрОО!L120</f>
        <v>0</v>
      </c>
      <c r="L120" s="179">
        <f>ПланСокрОО!M120</f>
        <v>0</v>
      </c>
      <c r="M120" s="179">
        <f>ПланСокрОО!N120</f>
        <v>0</v>
      </c>
      <c r="N120" s="179">
        <f t="shared" si="55"/>
        <v>0</v>
      </c>
      <c r="O120" s="179">
        <f t="shared" si="56"/>
        <v>0</v>
      </c>
      <c r="P120" s="179">
        <f t="shared" si="57"/>
        <v>0</v>
      </c>
      <c r="Q120" s="179">
        <f t="shared" si="58"/>
        <v>0</v>
      </c>
      <c r="R120" s="179">
        <f t="shared" si="59"/>
        <v>0</v>
      </c>
      <c r="S120" s="179">
        <f t="shared" si="60"/>
        <v>0</v>
      </c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79"/>
      <c r="AK120" s="228" t="str">
        <f>ПланСокрОО!AZ120</f>
        <v/>
      </c>
      <c r="AL120" s="163"/>
      <c r="AM120" s="179">
        <f t="shared" si="48"/>
        <v>0</v>
      </c>
      <c r="AN120" s="179">
        <f t="shared" si="49"/>
        <v>0</v>
      </c>
      <c r="AO120" s="179">
        <f t="shared" si="50"/>
        <v>0</v>
      </c>
    </row>
    <row r="121" spans="1:41" x14ac:dyDescent="0.25">
      <c r="A121" s="268">
        <f>ПланСокрОО!A121</f>
        <v>0</v>
      </c>
      <c r="B121" s="243" t="str">
        <f>ПланСокрОО!B121</f>
        <v>ПБ.ВВ.9</v>
      </c>
      <c r="C121" s="180">
        <f>ПланСокрОО!C121</f>
        <v>0</v>
      </c>
      <c r="D121" s="106"/>
      <c r="E121" s="106"/>
      <c r="F121" s="106"/>
      <c r="G121" s="167">
        <f t="shared" si="54"/>
        <v>0</v>
      </c>
      <c r="H121" s="179">
        <f>ПланСокрОО!I121</f>
        <v>0</v>
      </c>
      <c r="I121" s="179">
        <f>ПланСокрОО!J121</f>
        <v>0</v>
      </c>
      <c r="J121" s="179">
        <f>ПланСокрОО!K121</f>
        <v>0</v>
      </c>
      <c r="K121" s="179">
        <f>ПланСокрОО!L121</f>
        <v>0</v>
      </c>
      <c r="L121" s="179">
        <f>ПланСокрОО!M121</f>
        <v>0</v>
      </c>
      <c r="M121" s="179">
        <f>ПланСокрОО!N121</f>
        <v>0</v>
      </c>
      <c r="N121" s="179">
        <f t="shared" si="55"/>
        <v>0</v>
      </c>
      <c r="O121" s="179">
        <f t="shared" si="56"/>
        <v>0</v>
      </c>
      <c r="P121" s="179">
        <f t="shared" si="57"/>
        <v>0</v>
      </c>
      <c r="Q121" s="179">
        <f t="shared" si="58"/>
        <v>0</v>
      </c>
      <c r="R121" s="179">
        <f t="shared" si="59"/>
        <v>0</v>
      </c>
      <c r="S121" s="179">
        <f t="shared" si="60"/>
        <v>0</v>
      </c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79"/>
      <c r="AK121" s="228" t="str">
        <f>ПланСокрОО!AZ121</f>
        <v/>
      </c>
      <c r="AL121" s="163"/>
      <c r="AM121" s="179">
        <f t="shared" si="48"/>
        <v>0</v>
      </c>
      <c r="AN121" s="179">
        <f t="shared" si="49"/>
        <v>0</v>
      </c>
      <c r="AO121" s="179">
        <f t="shared" si="50"/>
        <v>0</v>
      </c>
    </row>
    <row r="122" spans="1:41" x14ac:dyDescent="0.25">
      <c r="A122" s="268">
        <f>ПланСокрОО!A122</f>
        <v>0</v>
      </c>
      <c r="B122" s="243" t="str">
        <f>ПланСокрОО!B122</f>
        <v>ПБ.ВВ.10</v>
      </c>
      <c r="C122" s="180">
        <f>ПланСокрОО!C122</f>
        <v>0</v>
      </c>
      <c r="D122" s="106"/>
      <c r="E122" s="106"/>
      <c r="F122" s="106"/>
      <c r="G122" s="167">
        <f t="shared" si="54"/>
        <v>0</v>
      </c>
      <c r="H122" s="179">
        <f>ПланСокрОО!I122</f>
        <v>0</v>
      </c>
      <c r="I122" s="179">
        <f>ПланСокрОО!J122</f>
        <v>0</v>
      </c>
      <c r="J122" s="179">
        <f>ПланСокрОО!K122</f>
        <v>0</v>
      </c>
      <c r="K122" s="179">
        <f>ПланСокрОО!L122</f>
        <v>0</v>
      </c>
      <c r="L122" s="179">
        <f>ПланСокрОО!M122</f>
        <v>0</v>
      </c>
      <c r="M122" s="179">
        <f>ПланСокрОО!N122</f>
        <v>0</v>
      </c>
      <c r="N122" s="179">
        <f t="shared" si="55"/>
        <v>0</v>
      </c>
      <c r="O122" s="179">
        <f t="shared" si="56"/>
        <v>0</v>
      </c>
      <c r="P122" s="179">
        <f t="shared" si="57"/>
        <v>0</v>
      </c>
      <c r="Q122" s="179">
        <f t="shared" si="58"/>
        <v>0</v>
      </c>
      <c r="R122" s="179">
        <f t="shared" si="59"/>
        <v>0</v>
      </c>
      <c r="S122" s="179">
        <f t="shared" si="60"/>
        <v>0</v>
      </c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79"/>
      <c r="AK122" s="228" t="str">
        <f>ПланСокрОО!AZ122</f>
        <v/>
      </c>
      <c r="AL122" s="163"/>
      <c r="AM122" s="179">
        <f t="shared" si="48"/>
        <v>0</v>
      </c>
      <c r="AN122" s="179">
        <f t="shared" si="49"/>
        <v>0</v>
      </c>
      <c r="AO122" s="179">
        <f t="shared" si="50"/>
        <v>0</v>
      </c>
    </row>
    <row r="123" spans="1:41" x14ac:dyDescent="0.25">
      <c r="A123" s="268">
        <f>ПланСокрОО!A123</f>
        <v>0</v>
      </c>
      <c r="B123" s="243" t="str">
        <f>ПланСокрОО!B123</f>
        <v>ПБ.ВВ.11</v>
      </c>
      <c r="C123" s="180">
        <f>ПланСокрОО!C123</f>
        <v>0</v>
      </c>
      <c r="D123" s="106"/>
      <c r="E123" s="106"/>
      <c r="F123" s="106"/>
      <c r="G123" s="167">
        <f t="shared" si="54"/>
        <v>0</v>
      </c>
      <c r="H123" s="179">
        <f>ПланСокрОО!I123</f>
        <v>0</v>
      </c>
      <c r="I123" s="179">
        <f>ПланСокрОО!J123</f>
        <v>0</v>
      </c>
      <c r="J123" s="179">
        <f>ПланСокрОО!K123</f>
        <v>0</v>
      </c>
      <c r="K123" s="179">
        <f>ПланСокрОО!L123</f>
        <v>0</v>
      </c>
      <c r="L123" s="179">
        <f>ПланСокрОО!M123</f>
        <v>0</v>
      </c>
      <c r="M123" s="179">
        <f>ПланСокрОО!N123</f>
        <v>0</v>
      </c>
      <c r="N123" s="179">
        <f t="shared" si="55"/>
        <v>0</v>
      </c>
      <c r="O123" s="179">
        <f t="shared" si="56"/>
        <v>0</v>
      </c>
      <c r="P123" s="179">
        <f t="shared" si="57"/>
        <v>0</v>
      </c>
      <c r="Q123" s="179">
        <f t="shared" si="58"/>
        <v>0</v>
      </c>
      <c r="R123" s="179">
        <f t="shared" si="59"/>
        <v>0</v>
      </c>
      <c r="S123" s="179">
        <f t="shared" si="60"/>
        <v>0</v>
      </c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79"/>
      <c r="AK123" s="228" t="str">
        <f>ПланСокрОО!AZ123</f>
        <v/>
      </c>
      <c r="AL123" s="163"/>
      <c r="AM123" s="179">
        <f t="shared" si="48"/>
        <v>0</v>
      </c>
      <c r="AN123" s="179">
        <f t="shared" si="49"/>
        <v>0</v>
      </c>
      <c r="AO123" s="179">
        <f t="shared" si="50"/>
        <v>0</v>
      </c>
    </row>
    <row r="124" spans="1:41" x14ac:dyDescent="0.25">
      <c r="A124" s="268">
        <f>ПланСокрОО!A124</f>
        <v>0</v>
      </c>
      <c r="B124" s="243" t="str">
        <f>ПланСокрОО!B124</f>
        <v>ПБ.ВВ.12</v>
      </c>
      <c r="C124" s="180">
        <f>ПланСокрОО!C124</f>
        <v>0</v>
      </c>
      <c r="D124" s="106"/>
      <c r="E124" s="106"/>
      <c r="F124" s="106"/>
      <c r="G124" s="167">
        <f t="shared" si="54"/>
        <v>0</v>
      </c>
      <c r="H124" s="179">
        <f>ПланСокрОО!I124</f>
        <v>0</v>
      </c>
      <c r="I124" s="179">
        <f>ПланСокрОО!J124</f>
        <v>0</v>
      </c>
      <c r="J124" s="179">
        <f>ПланСокрОО!K124</f>
        <v>0</v>
      </c>
      <c r="K124" s="179">
        <f>ПланСокрОО!L124</f>
        <v>0</v>
      </c>
      <c r="L124" s="179">
        <f>ПланСокрОО!M124</f>
        <v>0</v>
      </c>
      <c r="M124" s="179">
        <f>ПланСокрОО!N124</f>
        <v>0</v>
      </c>
      <c r="N124" s="179">
        <f t="shared" si="55"/>
        <v>0</v>
      </c>
      <c r="O124" s="179">
        <f t="shared" si="56"/>
        <v>0</v>
      </c>
      <c r="P124" s="179">
        <f t="shared" si="57"/>
        <v>0</v>
      </c>
      <c r="Q124" s="179">
        <f t="shared" si="58"/>
        <v>0</v>
      </c>
      <c r="R124" s="179">
        <f t="shared" si="59"/>
        <v>0</v>
      </c>
      <c r="S124" s="179">
        <f t="shared" si="60"/>
        <v>0</v>
      </c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79"/>
      <c r="AK124" s="228" t="str">
        <f>ПланСокрОО!AZ124</f>
        <v/>
      </c>
      <c r="AL124" s="163"/>
      <c r="AM124" s="179">
        <f t="shared" si="48"/>
        <v>0</v>
      </c>
      <c r="AN124" s="179">
        <f t="shared" si="49"/>
        <v>0</v>
      </c>
      <c r="AO124" s="179">
        <f t="shared" si="50"/>
        <v>0</v>
      </c>
    </row>
    <row r="125" spans="1:41" x14ac:dyDescent="0.25">
      <c r="A125" s="268">
        <f>ПланСокрОО!A125</f>
        <v>0</v>
      </c>
      <c r="B125" s="243" t="str">
        <f>ПланСокрОО!B125</f>
        <v>ПБ.ВВ.13</v>
      </c>
      <c r="C125" s="180">
        <f>ПланСокрОО!C125</f>
        <v>0</v>
      </c>
      <c r="D125" s="106"/>
      <c r="E125" s="106"/>
      <c r="F125" s="106"/>
      <c r="G125" s="167">
        <f t="shared" si="54"/>
        <v>0</v>
      </c>
      <c r="H125" s="179">
        <f>ПланСокрОО!I125</f>
        <v>0</v>
      </c>
      <c r="I125" s="179">
        <f>ПланСокрОО!J125</f>
        <v>0</v>
      </c>
      <c r="J125" s="179">
        <f>ПланСокрОО!K125</f>
        <v>0</v>
      </c>
      <c r="K125" s="179">
        <f>ПланСокрОО!L125</f>
        <v>0</v>
      </c>
      <c r="L125" s="179">
        <f>ПланСокрОО!M125</f>
        <v>0</v>
      </c>
      <c r="M125" s="179">
        <f>ПланСокрОО!N125</f>
        <v>0</v>
      </c>
      <c r="N125" s="179">
        <f t="shared" si="55"/>
        <v>0</v>
      </c>
      <c r="O125" s="179">
        <f t="shared" si="56"/>
        <v>0</v>
      </c>
      <c r="P125" s="179">
        <f t="shared" si="57"/>
        <v>0</v>
      </c>
      <c r="Q125" s="179">
        <f t="shared" si="58"/>
        <v>0</v>
      </c>
      <c r="R125" s="179">
        <f t="shared" si="59"/>
        <v>0</v>
      </c>
      <c r="S125" s="179">
        <f t="shared" si="60"/>
        <v>0</v>
      </c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79"/>
      <c r="AK125" s="228" t="str">
        <f>ПланСокрОО!AZ125</f>
        <v/>
      </c>
      <c r="AL125" s="163"/>
      <c r="AM125" s="179">
        <f t="shared" si="48"/>
        <v>0</v>
      </c>
      <c r="AN125" s="179">
        <f t="shared" si="49"/>
        <v>0</v>
      </c>
      <c r="AO125" s="179">
        <f t="shared" si="50"/>
        <v>0</v>
      </c>
    </row>
    <row r="126" spans="1:41" x14ac:dyDescent="0.25">
      <c r="A126" s="268">
        <f>ПланСокрОО!A126</f>
        <v>0</v>
      </c>
      <c r="B126" s="243" t="str">
        <f>ПланСокрОО!B126</f>
        <v>ПБ.ВВ.14</v>
      </c>
      <c r="C126" s="180">
        <f>ПланСокрОО!C126</f>
        <v>0</v>
      </c>
      <c r="D126" s="106"/>
      <c r="E126" s="106"/>
      <c r="F126" s="106"/>
      <c r="G126" s="167">
        <f t="shared" si="54"/>
        <v>0</v>
      </c>
      <c r="H126" s="179">
        <f>ПланСокрОО!I126</f>
        <v>0</v>
      </c>
      <c r="I126" s="179">
        <f>ПланСокрОО!J126</f>
        <v>0</v>
      </c>
      <c r="J126" s="179">
        <f>ПланСокрОО!K126</f>
        <v>0</v>
      </c>
      <c r="K126" s="179">
        <f>ПланСокрОО!L126</f>
        <v>0</v>
      </c>
      <c r="L126" s="179">
        <f>ПланСокрОО!M126</f>
        <v>0</v>
      </c>
      <c r="M126" s="179">
        <f>ПланСокрОО!N126</f>
        <v>0</v>
      </c>
      <c r="N126" s="179">
        <f t="shared" si="55"/>
        <v>0</v>
      </c>
      <c r="O126" s="179">
        <f t="shared" si="56"/>
        <v>0</v>
      </c>
      <c r="P126" s="179">
        <f t="shared" si="57"/>
        <v>0</v>
      </c>
      <c r="Q126" s="179">
        <f t="shared" si="58"/>
        <v>0</v>
      </c>
      <c r="R126" s="179">
        <f t="shared" si="59"/>
        <v>0</v>
      </c>
      <c r="S126" s="179">
        <f t="shared" si="60"/>
        <v>0</v>
      </c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79"/>
      <c r="AK126" s="228" t="str">
        <f>ПланСокрОО!AZ126</f>
        <v/>
      </c>
      <c r="AL126" s="163"/>
      <c r="AM126" s="179">
        <f t="shared" si="48"/>
        <v>0</v>
      </c>
      <c r="AN126" s="179">
        <f t="shared" si="49"/>
        <v>0</v>
      </c>
      <c r="AO126" s="179">
        <f t="shared" si="50"/>
        <v>0</v>
      </c>
    </row>
    <row r="127" spans="1:41" x14ac:dyDescent="0.25">
      <c r="A127" s="268">
        <f>ПланСокрОО!A127</f>
        <v>0</v>
      </c>
      <c r="B127" s="243" t="str">
        <f>ПланСокрОО!B127</f>
        <v>ПБ.ВВ.15</v>
      </c>
      <c r="C127" s="180">
        <f>ПланСокрОО!C127</f>
        <v>0</v>
      </c>
      <c r="D127" s="106"/>
      <c r="E127" s="106"/>
      <c r="F127" s="106"/>
      <c r="G127" s="167">
        <f t="shared" si="54"/>
        <v>0</v>
      </c>
      <c r="H127" s="179">
        <f>ПланСокрОО!I127</f>
        <v>0</v>
      </c>
      <c r="I127" s="179">
        <f>ПланСокрОО!J127</f>
        <v>0</v>
      </c>
      <c r="J127" s="179">
        <f>ПланСокрОО!K127</f>
        <v>0</v>
      </c>
      <c r="K127" s="179">
        <f>ПланСокрОО!L127</f>
        <v>0</v>
      </c>
      <c r="L127" s="179">
        <f>ПланСокрОО!M127</f>
        <v>0</v>
      </c>
      <c r="M127" s="179">
        <f>ПланСокрОО!N127</f>
        <v>0</v>
      </c>
      <c r="N127" s="179">
        <f t="shared" si="55"/>
        <v>0</v>
      </c>
      <c r="O127" s="179">
        <f t="shared" si="56"/>
        <v>0</v>
      </c>
      <c r="P127" s="179">
        <f t="shared" si="57"/>
        <v>0</v>
      </c>
      <c r="Q127" s="179">
        <f t="shared" si="58"/>
        <v>0</v>
      </c>
      <c r="R127" s="179">
        <f t="shared" si="59"/>
        <v>0</v>
      </c>
      <c r="S127" s="179">
        <f t="shared" si="60"/>
        <v>0</v>
      </c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79"/>
      <c r="AK127" s="228" t="str">
        <f>ПланСокрОО!AZ127</f>
        <v/>
      </c>
      <c r="AL127" s="163"/>
      <c r="AM127" s="179">
        <f t="shared" si="48"/>
        <v>0</v>
      </c>
      <c r="AN127" s="179">
        <f t="shared" si="49"/>
        <v>0</v>
      </c>
      <c r="AO127" s="179">
        <f t="shared" si="50"/>
        <v>0</v>
      </c>
    </row>
    <row r="128" spans="1:41" x14ac:dyDescent="0.25">
      <c r="A128" s="268">
        <f>ПланСокрОО!A128</f>
        <v>0</v>
      </c>
      <c r="B128" s="243" t="str">
        <f>ПланСокрОО!B128</f>
        <v>ПБ.ВВ.16</v>
      </c>
      <c r="C128" s="180">
        <f>ПланСокрОО!C128</f>
        <v>0</v>
      </c>
      <c r="D128" s="106"/>
      <c r="E128" s="106"/>
      <c r="F128" s="106"/>
      <c r="G128" s="167">
        <f t="shared" si="54"/>
        <v>0</v>
      </c>
      <c r="H128" s="179">
        <f>ПланСокрОО!I128</f>
        <v>0</v>
      </c>
      <c r="I128" s="179">
        <f>ПланСокрОО!J128</f>
        <v>0</v>
      </c>
      <c r="J128" s="179">
        <f>ПланСокрОО!K128</f>
        <v>0</v>
      </c>
      <c r="K128" s="179">
        <f>ПланСокрОО!L128</f>
        <v>0</v>
      </c>
      <c r="L128" s="179">
        <f>ПланСокрОО!M128</f>
        <v>0</v>
      </c>
      <c r="M128" s="179">
        <f>ПланСокрОО!N128</f>
        <v>0</v>
      </c>
      <c r="N128" s="179">
        <f t="shared" si="55"/>
        <v>0</v>
      </c>
      <c r="O128" s="179">
        <f t="shared" si="56"/>
        <v>0</v>
      </c>
      <c r="P128" s="179">
        <f t="shared" si="57"/>
        <v>0</v>
      </c>
      <c r="Q128" s="179">
        <f t="shared" si="58"/>
        <v>0</v>
      </c>
      <c r="R128" s="179">
        <f t="shared" si="59"/>
        <v>0</v>
      </c>
      <c r="S128" s="179">
        <f t="shared" si="60"/>
        <v>0</v>
      </c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79"/>
      <c r="AK128" s="228" t="str">
        <f>ПланСокрОО!AZ128</f>
        <v/>
      </c>
      <c r="AL128" s="163"/>
      <c r="AM128" s="179">
        <f t="shared" si="48"/>
        <v>0</v>
      </c>
      <c r="AN128" s="179">
        <f t="shared" si="49"/>
        <v>0</v>
      </c>
      <c r="AO128" s="179">
        <f t="shared" si="50"/>
        <v>0</v>
      </c>
    </row>
    <row r="129" spans="1:48" x14ac:dyDescent="0.25">
      <c r="A129" s="268">
        <f>ПланСокрОО!A129</f>
        <v>0</v>
      </c>
      <c r="B129" s="243" t="str">
        <f>ПланСокрОО!B129</f>
        <v>ПБ.ВВ.17</v>
      </c>
      <c r="C129" s="180">
        <f>ПланСокрОО!C129</f>
        <v>0</v>
      </c>
      <c r="D129" s="106"/>
      <c r="E129" s="106"/>
      <c r="F129" s="106"/>
      <c r="G129" s="167">
        <f t="shared" si="54"/>
        <v>0</v>
      </c>
      <c r="H129" s="179">
        <f>ПланСокрОО!I129</f>
        <v>0</v>
      </c>
      <c r="I129" s="179">
        <f>ПланСокрОО!J129</f>
        <v>0</v>
      </c>
      <c r="J129" s="179">
        <f>ПланСокрОО!K129</f>
        <v>0</v>
      </c>
      <c r="K129" s="179">
        <f>ПланСокрОО!L129</f>
        <v>0</v>
      </c>
      <c r="L129" s="179">
        <f>ПланСокрОО!M129</f>
        <v>0</v>
      </c>
      <c r="M129" s="179">
        <f>ПланСокрОО!N129</f>
        <v>0</v>
      </c>
      <c r="N129" s="179">
        <f t="shared" si="55"/>
        <v>0</v>
      </c>
      <c r="O129" s="179">
        <f t="shared" si="56"/>
        <v>0</v>
      </c>
      <c r="P129" s="179">
        <f t="shared" si="57"/>
        <v>0</v>
      </c>
      <c r="Q129" s="179">
        <f t="shared" si="58"/>
        <v>0</v>
      </c>
      <c r="R129" s="179">
        <f t="shared" si="59"/>
        <v>0</v>
      </c>
      <c r="S129" s="179">
        <f t="shared" si="60"/>
        <v>0</v>
      </c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  <c r="AH129" s="106"/>
      <c r="AI129" s="106"/>
      <c r="AJ129" s="179"/>
      <c r="AK129" s="228" t="str">
        <f>ПланСокрОО!AZ129</f>
        <v/>
      </c>
      <c r="AL129" s="163"/>
      <c r="AM129" s="179">
        <f t="shared" si="48"/>
        <v>0</v>
      </c>
      <c r="AN129" s="179">
        <f t="shared" si="49"/>
        <v>0</v>
      </c>
      <c r="AO129" s="179">
        <f t="shared" si="50"/>
        <v>0</v>
      </c>
    </row>
    <row r="130" spans="1:48" x14ac:dyDescent="0.25">
      <c r="A130" s="268">
        <f>ПланСокрОО!A130</f>
        <v>0</v>
      </c>
      <c r="B130" s="243" t="str">
        <f>ПланСокрОО!B130</f>
        <v>ПБ.ВВ.18</v>
      </c>
      <c r="C130" s="180">
        <f>ПланСокрОО!C130</f>
        <v>0</v>
      </c>
      <c r="D130" s="106"/>
      <c r="E130" s="106"/>
      <c r="F130" s="106"/>
      <c r="G130" s="167">
        <f t="shared" si="54"/>
        <v>0</v>
      </c>
      <c r="H130" s="179">
        <f>ПланСокрОО!I130</f>
        <v>0</v>
      </c>
      <c r="I130" s="179">
        <f>ПланСокрОО!J130</f>
        <v>0</v>
      </c>
      <c r="J130" s="179">
        <f>ПланСокрОО!K130</f>
        <v>0</v>
      </c>
      <c r="K130" s="179">
        <f>ПланСокрОО!L130</f>
        <v>0</v>
      </c>
      <c r="L130" s="179">
        <f>ПланСокрОО!M130</f>
        <v>0</v>
      </c>
      <c r="M130" s="179">
        <f>ПланСокрОО!N130</f>
        <v>0</v>
      </c>
      <c r="N130" s="179">
        <f t="shared" si="55"/>
        <v>0</v>
      </c>
      <c r="O130" s="179">
        <f t="shared" si="56"/>
        <v>0</v>
      </c>
      <c r="P130" s="179">
        <f t="shared" si="57"/>
        <v>0</v>
      </c>
      <c r="Q130" s="179">
        <f t="shared" si="58"/>
        <v>0</v>
      </c>
      <c r="R130" s="179">
        <f t="shared" si="59"/>
        <v>0</v>
      </c>
      <c r="S130" s="179">
        <f t="shared" si="60"/>
        <v>0</v>
      </c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79"/>
      <c r="AK130" s="228" t="str">
        <f>ПланСокрОО!AZ130</f>
        <v/>
      </c>
      <c r="AL130" s="163"/>
      <c r="AM130" s="179">
        <f t="shared" si="48"/>
        <v>0</v>
      </c>
      <c r="AN130" s="179">
        <f t="shared" si="49"/>
        <v>0</v>
      </c>
      <c r="AO130" s="179">
        <f t="shared" si="50"/>
        <v>0</v>
      </c>
    </row>
    <row r="131" spans="1:48" x14ac:dyDescent="0.25">
      <c r="A131" s="268">
        <f>ПланСокрОО!A131</f>
        <v>0</v>
      </c>
      <c r="B131" s="243" t="str">
        <f>ПланСокрОО!B131</f>
        <v>ПБ.ВВ.19</v>
      </c>
      <c r="C131" s="180">
        <f>ПланСокрОО!C131</f>
        <v>0</v>
      </c>
      <c r="D131" s="106"/>
      <c r="E131" s="106"/>
      <c r="F131" s="106"/>
      <c r="G131" s="167">
        <f t="shared" si="54"/>
        <v>0</v>
      </c>
      <c r="H131" s="179">
        <f>ПланСокрОО!I131</f>
        <v>0</v>
      </c>
      <c r="I131" s="179">
        <f>ПланСокрОО!J131</f>
        <v>0</v>
      </c>
      <c r="J131" s="179">
        <f>ПланСокрОО!K131</f>
        <v>0</v>
      </c>
      <c r="K131" s="179">
        <f>ПланСокрОО!L131</f>
        <v>0</v>
      </c>
      <c r="L131" s="179">
        <f>ПланСокрОО!M131</f>
        <v>0</v>
      </c>
      <c r="M131" s="179">
        <f>ПланСокрОО!N131</f>
        <v>0</v>
      </c>
      <c r="N131" s="179">
        <f t="shared" si="55"/>
        <v>0</v>
      </c>
      <c r="O131" s="179">
        <f t="shared" si="56"/>
        <v>0</v>
      </c>
      <c r="P131" s="179">
        <f t="shared" si="57"/>
        <v>0</v>
      </c>
      <c r="Q131" s="179">
        <f t="shared" si="58"/>
        <v>0</v>
      </c>
      <c r="R131" s="179">
        <f t="shared" si="59"/>
        <v>0</v>
      </c>
      <c r="S131" s="179">
        <f t="shared" si="60"/>
        <v>0</v>
      </c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79"/>
      <c r="AK131" s="228" t="str">
        <f>ПланСокрОО!AZ131</f>
        <v/>
      </c>
      <c r="AL131" s="163"/>
      <c r="AM131" s="179">
        <f t="shared" si="48"/>
        <v>0</v>
      </c>
      <c r="AN131" s="179">
        <f t="shared" si="49"/>
        <v>0</v>
      </c>
      <c r="AO131" s="179">
        <f t="shared" si="50"/>
        <v>0</v>
      </c>
    </row>
    <row r="132" spans="1:48" x14ac:dyDescent="0.25">
      <c r="A132" s="268">
        <f>ПланСокрОО!A132</f>
        <v>0</v>
      </c>
      <c r="B132" s="243" t="str">
        <f>ПланСокрОО!B132</f>
        <v>ПБ.ВВ.20</v>
      </c>
      <c r="C132" s="180">
        <f>ПланСокрОО!C132</f>
        <v>0</v>
      </c>
      <c r="D132" s="106"/>
      <c r="E132" s="106"/>
      <c r="F132" s="106"/>
      <c r="G132" s="167">
        <f t="shared" si="54"/>
        <v>0</v>
      </c>
      <c r="H132" s="179">
        <f>ПланСокрОО!I132</f>
        <v>0</v>
      </c>
      <c r="I132" s="179">
        <f>ПланСокрОО!J132</f>
        <v>0</v>
      </c>
      <c r="J132" s="179">
        <f>ПланСокрОО!K132</f>
        <v>0</v>
      </c>
      <c r="K132" s="179">
        <f>ПланСокрОО!L132</f>
        <v>0</v>
      </c>
      <c r="L132" s="179">
        <f>ПланСокрОО!M132</f>
        <v>0</v>
      </c>
      <c r="M132" s="179">
        <f>ПланСокрОО!N132</f>
        <v>0</v>
      </c>
      <c r="N132" s="179">
        <f t="shared" si="55"/>
        <v>0</v>
      </c>
      <c r="O132" s="179">
        <f t="shared" si="56"/>
        <v>0</v>
      </c>
      <c r="P132" s="179">
        <f t="shared" si="57"/>
        <v>0</v>
      </c>
      <c r="Q132" s="179">
        <f t="shared" si="58"/>
        <v>0</v>
      </c>
      <c r="R132" s="179">
        <f t="shared" si="59"/>
        <v>0</v>
      </c>
      <c r="S132" s="179">
        <f t="shared" si="60"/>
        <v>0</v>
      </c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79"/>
      <c r="AK132" s="228" t="str">
        <f>ПланСокрОО!AZ132</f>
        <v/>
      </c>
      <c r="AL132" s="163"/>
      <c r="AM132" s="179">
        <f t="shared" si="48"/>
        <v>0</v>
      </c>
      <c r="AN132" s="179">
        <f t="shared" si="49"/>
        <v>0</v>
      </c>
      <c r="AO132" s="179">
        <f t="shared" si="50"/>
        <v>0</v>
      </c>
    </row>
    <row r="133" spans="1:48" x14ac:dyDescent="0.25">
      <c r="A133" s="268">
        <f>ПланСокрОО!A133</f>
        <v>0</v>
      </c>
      <c r="B133" s="243" t="str">
        <f>ПланСокрОО!B133</f>
        <v>ПБ.ВВ.21</v>
      </c>
      <c r="C133" s="180">
        <f>ПланСокрОО!C133</f>
        <v>0</v>
      </c>
      <c r="D133" s="106"/>
      <c r="E133" s="106"/>
      <c r="F133" s="106"/>
      <c r="G133" s="167">
        <f t="shared" si="54"/>
        <v>0</v>
      </c>
      <c r="H133" s="179">
        <f>ПланСокрОО!I133</f>
        <v>0</v>
      </c>
      <c r="I133" s="179">
        <f>ПланСокрОО!J133</f>
        <v>0</v>
      </c>
      <c r="J133" s="179">
        <f>ПланСокрОО!K133</f>
        <v>0</v>
      </c>
      <c r="K133" s="179">
        <f>ПланСокрОО!L133</f>
        <v>0</v>
      </c>
      <c r="L133" s="179">
        <f>ПланСокрОО!M133</f>
        <v>0</v>
      </c>
      <c r="M133" s="179">
        <f>ПланСокрОО!N133</f>
        <v>0</v>
      </c>
      <c r="N133" s="179">
        <f t="shared" si="55"/>
        <v>0</v>
      </c>
      <c r="O133" s="179">
        <f t="shared" si="56"/>
        <v>0</v>
      </c>
      <c r="P133" s="179">
        <f t="shared" si="57"/>
        <v>0</v>
      </c>
      <c r="Q133" s="179">
        <f t="shared" si="58"/>
        <v>0</v>
      </c>
      <c r="R133" s="179">
        <f t="shared" si="59"/>
        <v>0</v>
      </c>
      <c r="S133" s="179">
        <f t="shared" si="60"/>
        <v>0</v>
      </c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79"/>
      <c r="AK133" s="228" t="str">
        <f>ПланСокрОО!AZ133</f>
        <v/>
      </c>
      <c r="AL133" s="163"/>
      <c r="AM133" s="179">
        <f t="shared" si="48"/>
        <v>0</v>
      </c>
      <c r="AN133" s="179">
        <f t="shared" si="49"/>
        <v>0</v>
      </c>
      <c r="AO133" s="179">
        <f t="shared" si="50"/>
        <v>0</v>
      </c>
    </row>
    <row r="134" spans="1:48" x14ac:dyDescent="0.25">
      <c r="A134" s="268">
        <f>ПланСокрОО!A134</f>
        <v>0</v>
      </c>
      <c r="B134" s="243" t="str">
        <f>ПланСокрОО!B134</f>
        <v>ПБ.ВВ.22</v>
      </c>
      <c r="C134" s="180">
        <f>ПланСокрОО!C134</f>
        <v>0</v>
      </c>
      <c r="D134" s="106"/>
      <c r="E134" s="106"/>
      <c r="F134" s="106"/>
      <c r="G134" s="167">
        <f t="shared" si="54"/>
        <v>0</v>
      </c>
      <c r="H134" s="179">
        <f>ПланСокрОО!I134</f>
        <v>0</v>
      </c>
      <c r="I134" s="179">
        <f>ПланСокрОО!J134</f>
        <v>0</v>
      </c>
      <c r="J134" s="179">
        <f>ПланСокрОО!K134</f>
        <v>0</v>
      </c>
      <c r="K134" s="179">
        <f>ПланСокрОО!L134</f>
        <v>0</v>
      </c>
      <c r="L134" s="179">
        <f>ПланСокрОО!M134</f>
        <v>0</v>
      </c>
      <c r="M134" s="179">
        <f>ПланСокрОО!N134</f>
        <v>0</v>
      </c>
      <c r="N134" s="179">
        <f t="shared" si="55"/>
        <v>0</v>
      </c>
      <c r="O134" s="179">
        <f t="shared" si="56"/>
        <v>0</v>
      </c>
      <c r="P134" s="179">
        <f t="shared" si="57"/>
        <v>0</v>
      </c>
      <c r="Q134" s="179">
        <f t="shared" si="58"/>
        <v>0</v>
      </c>
      <c r="R134" s="179">
        <f t="shared" si="59"/>
        <v>0</v>
      </c>
      <c r="S134" s="179">
        <f t="shared" si="60"/>
        <v>0</v>
      </c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79"/>
      <c r="AK134" s="228" t="str">
        <f>ПланСокрОО!AZ134</f>
        <v/>
      </c>
      <c r="AL134" s="163"/>
      <c r="AM134" s="179">
        <f t="shared" si="48"/>
        <v>0</v>
      </c>
      <c r="AN134" s="179">
        <f t="shared" si="49"/>
        <v>0</v>
      </c>
      <c r="AO134" s="179">
        <f t="shared" si="50"/>
        <v>0</v>
      </c>
    </row>
    <row r="135" spans="1:48" x14ac:dyDescent="0.25">
      <c r="A135" s="268">
        <f>ПланСокрОО!A135</f>
        <v>0</v>
      </c>
      <c r="B135" s="243" t="str">
        <f>ПланСокрОО!B135</f>
        <v>ПБ.ВВ.23</v>
      </c>
      <c r="C135" s="180">
        <f>ПланСокрОО!C135</f>
        <v>0</v>
      </c>
      <c r="D135" s="106"/>
      <c r="E135" s="106"/>
      <c r="F135" s="106"/>
      <c r="G135" s="167">
        <f t="shared" si="54"/>
        <v>0</v>
      </c>
      <c r="H135" s="179">
        <f>ПланСокрОО!I135</f>
        <v>0</v>
      </c>
      <c r="I135" s="179">
        <f>ПланСокрОО!J135</f>
        <v>0</v>
      </c>
      <c r="J135" s="179">
        <f>ПланСокрОО!K135</f>
        <v>0</v>
      </c>
      <c r="K135" s="179">
        <f>ПланСокрОО!L135</f>
        <v>0</v>
      </c>
      <c r="L135" s="179">
        <f>ПланСокрОО!M135</f>
        <v>0</v>
      </c>
      <c r="M135" s="179">
        <f>ПланСокрОО!N135</f>
        <v>0</v>
      </c>
      <c r="N135" s="179">
        <f t="shared" si="55"/>
        <v>0</v>
      </c>
      <c r="O135" s="179">
        <f t="shared" si="56"/>
        <v>0</v>
      </c>
      <c r="P135" s="179">
        <f t="shared" si="57"/>
        <v>0</v>
      </c>
      <c r="Q135" s="179">
        <f t="shared" si="58"/>
        <v>0</v>
      </c>
      <c r="R135" s="179">
        <f t="shared" si="59"/>
        <v>0</v>
      </c>
      <c r="S135" s="179">
        <f t="shared" si="60"/>
        <v>0</v>
      </c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79"/>
      <c r="AK135" s="228" t="str">
        <f>ПланСокрОО!AZ135</f>
        <v/>
      </c>
      <c r="AL135" s="163"/>
      <c r="AM135" s="179">
        <f t="shared" si="48"/>
        <v>0</v>
      </c>
      <c r="AN135" s="179">
        <f t="shared" si="49"/>
        <v>0</v>
      </c>
      <c r="AO135" s="179">
        <f t="shared" si="50"/>
        <v>0</v>
      </c>
    </row>
    <row r="136" spans="1:48" x14ac:dyDescent="0.25">
      <c r="A136" s="268">
        <f>ПланСокрОО!A136</f>
        <v>0</v>
      </c>
      <c r="B136" s="243" t="str">
        <f>ПланСокрОО!B136</f>
        <v>ПБ.ВВ.24</v>
      </c>
      <c r="C136" s="180">
        <f>ПланСокрОО!C136</f>
        <v>0</v>
      </c>
      <c r="D136" s="106"/>
      <c r="E136" s="106"/>
      <c r="F136" s="106"/>
      <c r="G136" s="167">
        <f t="shared" si="54"/>
        <v>0</v>
      </c>
      <c r="H136" s="179">
        <f>ПланСокрОО!I136</f>
        <v>0</v>
      </c>
      <c r="I136" s="179">
        <f>ПланСокрОО!J136</f>
        <v>0</v>
      </c>
      <c r="J136" s="179">
        <f>ПланСокрОО!K136</f>
        <v>0</v>
      </c>
      <c r="K136" s="179">
        <f>ПланСокрОО!L136</f>
        <v>0</v>
      </c>
      <c r="L136" s="179">
        <f>ПланСокрОО!M136</f>
        <v>0</v>
      </c>
      <c r="M136" s="179">
        <f>ПланСокрОО!N136</f>
        <v>0</v>
      </c>
      <c r="N136" s="179">
        <f t="shared" si="55"/>
        <v>0</v>
      </c>
      <c r="O136" s="179">
        <f t="shared" si="56"/>
        <v>0</v>
      </c>
      <c r="P136" s="179">
        <f t="shared" si="57"/>
        <v>0</v>
      </c>
      <c r="Q136" s="179">
        <f t="shared" si="58"/>
        <v>0</v>
      </c>
      <c r="R136" s="179">
        <f t="shared" si="59"/>
        <v>0</v>
      </c>
      <c r="S136" s="179">
        <f t="shared" si="60"/>
        <v>0</v>
      </c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79"/>
      <c r="AK136" s="228" t="str">
        <f>ПланСокрОО!AZ136</f>
        <v/>
      </c>
      <c r="AL136" s="163"/>
      <c r="AM136" s="179">
        <f t="shared" si="48"/>
        <v>0</v>
      </c>
      <c r="AN136" s="179">
        <f t="shared" si="49"/>
        <v>0</v>
      </c>
      <c r="AO136" s="179">
        <f t="shared" si="50"/>
        <v>0</v>
      </c>
    </row>
    <row r="137" spans="1:48" x14ac:dyDescent="0.25">
      <c r="A137" s="268">
        <f>ПланСокрОО!A137</f>
        <v>0</v>
      </c>
      <c r="B137" s="243" t="str">
        <f>ПланСокрОО!B137</f>
        <v>ПБ.ВВ.25</v>
      </c>
      <c r="C137" s="180">
        <f>ПланСокрОО!C137</f>
        <v>0</v>
      </c>
      <c r="D137" s="106"/>
      <c r="E137" s="106"/>
      <c r="F137" s="106"/>
      <c r="G137" s="167">
        <f t="shared" si="54"/>
        <v>0</v>
      </c>
      <c r="H137" s="179">
        <f>ПланСокрОО!I137</f>
        <v>0</v>
      </c>
      <c r="I137" s="179">
        <f>ПланСокрОО!J137</f>
        <v>0</v>
      </c>
      <c r="J137" s="179">
        <f>ПланСокрОО!K137</f>
        <v>0</v>
      </c>
      <c r="K137" s="179">
        <f>ПланСокрОО!L137</f>
        <v>0</v>
      </c>
      <c r="L137" s="179">
        <f>ПланСокрОО!M137</f>
        <v>0</v>
      </c>
      <c r="M137" s="179">
        <f>ПланСокрОО!N137</f>
        <v>0</v>
      </c>
      <c r="N137" s="179">
        <f t="shared" si="55"/>
        <v>0</v>
      </c>
      <c r="O137" s="179">
        <f t="shared" si="56"/>
        <v>0</v>
      </c>
      <c r="P137" s="179">
        <f t="shared" si="57"/>
        <v>0</v>
      </c>
      <c r="Q137" s="179">
        <f t="shared" si="58"/>
        <v>0</v>
      </c>
      <c r="R137" s="179">
        <f t="shared" si="59"/>
        <v>0</v>
      </c>
      <c r="S137" s="179">
        <f t="shared" si="60"/>
        <v>0</v>
      </c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79"/>
      <c r="AK137" s="228" t="str">
        <f>ПланСокрОО!AZ137</f>
        <v/>
      </c>
      <c r="AL137" s="163"/>
      <c r="AM137" s="179">
        <f t="shared" si="48"/>
        <v>0</v>
      </c>
      <c r="AN137" s="179">
        <f t="shared" si="49"/>
        <v>0</v>
      </c>
      <c r="AO137" s="179">
        <f t="shared" si="50"/>
        <v>0</v>
      </c>
    </row>
    <row r="138" spans="1:48" x14ac:dyDescent="0.25">
      <c r="A138" s="268">
        <f>ПланСокрОО!A138</f>
        <v>0</v>
      </c>
      <c r="B138" s="243" t="str">
        <f>ПланСокрОО!B138</f>
        <v>ПБ.ВВ.26</v>
      </c>
      <c r="C138" s="180">
        <f>ПланСокрОО!C138</f>
        <v>0</v>
      </c>
      <c r="D138" s="106"/>
      <c r="E138" s="106"/>
      <c r="F138" s="106"/>
      <c r="G138" s="167">
        <f t="shared" si="54"/>
        <v>0</v>
      </c>
      <c r="H138" s="179">
        <f>ПланСокрОО!I138</f>
        <v>0</v>
      </c>
      <c r="I138" s="179">
        <f>ПланСокрОО!J138</f>
        <v>0</v>
      </c>
      <c r="J138" s="179">
        <f>ПланСокрОО!K138</f>
        <v>0</v>
      </c>
      <c r="K138" s="179">
        <f>ПланСокрОО!L138</f>
        <v>0</v>
      </c>
      <c r="L138" s="179">
        <f>ПланСокрОО!M138</f>
        <v>0</v>
      </c>
      <c r="M138" s="179">
        <f>ПланСокрОО!N138</f>
        <v>0</v>
      </c>
      <c r="N138" s="179">
        <f t="shared" si="55"/>
        <v>0</v>
      </c>
      <c r="O138" s="179">
        <f t="shared" si="56"/>
        <v>0</v>
      </c>
      <c r="P138" s="179">
        <f t="shared" si="57"/>
        <v>0</v>
      </c>
      <c r="Q138" s="179">
        <f t="shared" si="58"/>
        <v>0</v>
      </c>
      <c r="R138" s="179">
        <f t="shared" si="59"/>
        <v>0</v>
      </c>
      <c r="S138" s="179">
        <f t="shared" si="60"/>
        <v>0</v>
      </c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  <c r="AD138" s="106"/>
      <c r="AE138" s="106"/>
      <c r="AF138" s="106"/>
      <c r="AG138" s="106"/>
      <c r="AH138" s="106"/>
      <c r="AI138" s="106"/>
      <c r="AJ138" s="179"/>
      <c r="AK138" s="228" t="str">
        <f>ПланСокрОО!AZ138</f>
        <v/>
      </c>
      <c r="AL138" s="163"/>
      <c r="AM138" s="179">
        <f t="shared" si="48"/>
        <v>0</v>
      </c>
      <c r="AN138" s="179">
        <f t="shared" si="49"/>
        <v>0</v>
      </c>
      <c r="AO138" s="179">
        <f t="shared" si="50"/>
        <v>0</v>
      </c>
    </row>
    <row r="139" spans="1:48" x14ac:dyDescent="0.25">
      <c r="A139" s="268">
        <f>ПланСокрОО!A139</f>
        <v>0</v>
      </c>
      <c r="B139" s="243" t="str">
        <f>ПланСокрОО!B139</f>
        <v>ПБ.ВВ.27</v>
      </c>
      <c r="C139" s="180">
        <f>ПланСокрОО!C139</f>
        <v>0</v>
      </c>
      <c r="D139" s="106"/>
      <c r="E139" s="106"/>
      <c r="F139" s="106"/>
      <c r="G139" s="167">
        <f t="shared" si="54"/>
        <v>0</v>
      </c>
      <c r="H139" s="179">
        <f>ПланСокрОО!I139</f>
        <v>0</v>
      </c>
      <c r="I139" s="179">
        <f>ПланСокрОО!J139</f>
        <v>0</v>
      </c>
      <c r="J139" s="179">
        <f>ПланСокрОО!K139</f>
        <v>0</v>
      </c>
      <c r="K139" s="179">
        <f>ПланСокрОО!L139</f>
        <v>0</v>
      </c>
      <c r="L139" s="179">
        <f>ПланСокрОО!M139</f>
        <v>0</v>
      </c>
      <c r="M139" s="179">
        <f>ПланСокрОО!N139</f>
        <v>0</v>
      </c>
      <c r="N139" s="179">
        <f t="shared" si="55"/>
        <v>0</v>
      </c>
      <c r="O139" s="179">
        <f t="shared" si="56"/>
        <v>0</v>
      </c>
      <c r="P139" s="179">
        <f t="shared" si="57"/>
        <v>0</v>
      </c>
      <c r="Q139" s="179">
        <f t="shared" si="58"/>
        <v>0</v>
      </c>
      <c r="R139" s="179">
        <f t="shared" si="59"/>
        <v>0</v>
      </c>
      <c r="S139" s="179">
        <f t="shared" si="60"/>
        <v>0</v>
      </c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106"/>
      <c r="AJ139" s="179"/>
      <c r="AK139" s="228" t="str">
        <f>ПланСокрОО!AZ139</f>
        <v/>
      </c>
      <c r="AL139" s="163"/>
      <c r="AM139" s="179">
        <f t="shared" si="48"/>
        <v>0</v>
      </c>
      <c r="AN139" s="179">
        <f t="shared" si="49"/>
        <v>0</v>
      </c>
      <c r="AO139" s="179">
        <f t="shared" si="50"/>
        <v>0</v>
      </c>
    </row>
    <row r="140" spans="1:48" x14ac:dyDescent="0.25">
      <c r="A140" s="268">
        <f>ПланСокрОО!A140</f>
        <v>0</v>
      </c>
      <c r="B140" s="243" t="str">
        <f>ПланСокрОО!B140</f>
        <v>ПБ.ВВ.28</v>
      </c>
      <c r="C140" s="180">
        <f>ПланСокрОО!C140</f>
        <v>0</v>
      </c>
      <c r="D140" s="106"/>
      <c r="E140" s="106"/>
      <c r="F140" s="106"/>
      <c r="G140" s="167">
        <f t="shared" si="54"/>
        <v>0</v>
      </c>
      <c r="H140" s="179">
        <f>ПланСокрОО!I140</f>
        <v>0</v>
      </c>
      <c r="I140" s="179">
        <f>ПланСокрОО!J140</f>
        <v>0</v>
      </c>
      <c r="J140" s="179">
        <f>ПланСокрОО!K140</f>
        <v>0</v>
      </c>
      <c r="K140" s="179">
        <f>ПланСокрОО!L140</f>
        <v>0</v>
      </c>
      <c r="L140" s="179">
        <f>ПланСокрОО!M140</f>
        <v>0</v>
      </c>
      <c r="M140" s="179">
        <f>ПланСокрОО!N140</f>
        <v>0</v>
      </c>
      <c r="N140" s="179">
        <f t="shared" si="55"/>
        <v>0</v>
      </c>
      <c r="O140" s="179">
        <f t="shared" si="56"/>
        <v>0</v>
      </c>
      <c r="P140" s="179">
        <f t="shared" si="57"/>
        <v>0</v>
      </c>
      <c r="Q140" s="179">
        <f t="shared" si="58"/>
        <v>0</v>
      </c>
      <c r="R140" s="179">
        <f t="shared" si="59"/>
        <v>0</v>
      </c>
      <c r="S140" s="179">
        <f t="shared" si="60"/>
        <v>0</v>
      </c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  <c r="AG140" s="106"/>
      <c r="AH140" s="106"/>
      <c r="AI140" s="106"/>
      <c r="AJ140" s="179"/>
      <c r="AK140" s="228" t="str">
        <f>ПланСокрОО!AZ140</f>
        <v/>
      </c>
      <c r="AL140" s="163"/>
      <c r="AM140" s="179">
        <f t="shared" si="48"/>
        <v>0</v>
      </c>
      <c r="AN140" s="179">
        <f t="shared" si="49"/>
        <v>0</v>
      </c>
      <c r="AO140" s="179">
        <f t="shared" si="50"/>
        <v>0</v>
      </c>
    </row>
    <row r="141" spans="1:48" x14ac:dyDescent="0.25">
      <c r="A141" s="268">
        <f>ПланСокрОО!A141</f>
        <v>0</v>
      </c>
      <c r="B141" s="243" t="str">
        <f>ПланСокрОО!B141</f>
        <v>ПБ.ВВ.29</v>
      </c>
      <c r="C141" s="180">
        <f>ПланСокрОО!C141</f>
        <v>0</v>
      </c>
      <c r="D141" s="106"/>
      <c r="E141" s="106"/>
      <c r="F141" s="106"/>
      <c r="G141" s="167">
        <f t="shared" si="54"/>
        <v>0</v>
      </c>
      <c r="H141" s="179">
        <f>ПланСокрОО!I141</f>
        <v>0</v>
      </c>
      <c r="I141" s="179">
        <f>ПланСокрОО!J141</f>
        <v>0</v>
      </c>
      <c r="J141" s="179">
        <f>ПланСокрОО!K141</f>
        <v>0</v>
      </c>
      <c r="K141" s="179">
        <f>ПланСокрОО!L141</f>
        <v>0</v>
      </c>
      <c r="L141" s="179">
        <f>ПланСокрОО!M141</f>
        <v>0</v>
      </c>
      <c r="M141" s="179">
        <f>ПланСокрОО!N141</f>
        <v>0</v>
      </c>
      <c r="N141" s="179">
        <f t="shared" si="55"/>
        <v>0</v>
      </c>
      <c r="O141" s="179">
        <f t="shared" si="56"/>
        <v>0</v>
      </c>
      <c r="P141" s="179">
        <f t="shared" si="57"/>
        <v>0</v>
      </c>
      <c r="Q141" s="179">
        <f t="shared" si="58"/>
        <v>0</v>
      </c>
      <c r="R141" s="179">
        <f t="shared" si="59"/>
        <v>0</v>
      </c>
      <c r="S141" s="179">
        <f t="shared" si="60"/>
        <v>0</v>
      </c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79"/>
      <c r="AK141" s="228" t="str">
        <f>ПланСокрОО!AZ141</f>
        <v/>
      </c>
      <c r="AL141" s="163"/>
      <c r="AM141" s="179">
        <f t="shared" si="48"/>
        <v>0</v>
      </c>
      <c r="AN141" s="179">
        <f t="shared" si="49"/>
        <v>0</v>
      </c>
      <c r="AO141" s="179">
        <f t="shared" si="50"/>
        <v>0</v>
      </c>
    </row>
    <row r="142" spans="1:48" x14ac:dyDescent="0.25">
      <c r="A142" s="268">
        <f>ПланСокрОО!A142</f>
        <v>0</v>
      </c>
      <c r="B142" s="243" t="str">
        <f>ПланСокрОО!B142</f>
        <v>ПБ.ВВ.30</v>
      </c>
      <c r="C142" s="180">
        <f>ПланСокрОО!C142</f>
        <v>0</v>
      </c>
      <c r="D142" s="106"/>
      <c r="E142" s="106"/>
      <c r="F142" s="106"/>
      <c r="G142" s="167">
        <f t="shared" si="54"/>
        <v>0</v>
      </c>
      <c r="H142" s="179">
        <f>ПланСокрОО!I142</f>
        <v>0</v>
      </c>
      <c r="I142" s="179">
        <f>ПланСокрОО!J142</f>
        <v>0</v>
      </c>
      <c r="J142" s="179">
        <f>ПланСокрОО!K142</f>
        <v>0</v>
      </c>
      <c r="K142" s="179">
        <f>ПланСокрОО!L142</f>
        <v>0</v>
      </c>
      <c r="L142" s="179">
        <f>ПланСокрОО!M142</f>
        <v>0</v>
      </c>
      <c r="M142" s="179">
        <f>ПланСокрОО!N142</f>
        <v>0</v>
      </c>
      <c r="N142" s="179">
        <f t="shared" si="55"/>
        <v>0</v>
      </c>
      <c r="O142" s="179">
        <f t="shared" si="56"/>
        <v>0</v>
      </c>
      <c r="P142" s="179">
        <f t="shared" si="57"/>
        <v>0</v>
      </c>
      <c r="Q142" s="179">
        <f t="shared" si="58"/>
        <v>0</v>
      </c>
      <c r="R142" s="179">
        <f t="shared" si="59"/>
        <v>0</v>
      </c>
      <c r="S142" s="179">
        <f t="shared" si="60"/>
        <v>0</v>
      </c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106"/>
      <c r="AJ142" s="179"/>
      <c r="AK142" s="228" t="str">
        <f>ПланСокрОО!AZ142</f>
        <v/>
      </c>
      <c r="AL142" s="163"/>
      <c r="AM142" s="179">
        <f t="shared" si="48"/>
        <v>0</v>
      </c>
      <c r="AN142" s="179">
        <f t="shared" si="49"/>
        <v>0</v>
      </c>
      <c r="AO142" s="179">
        <f t="shared" si="50"/>
        <v>0</v>
      </c>
    </row>
    <row r="143" spans="1:48" x14ac:dyDescent="0.25">
      <c r="A143" s="163" t="s">
        <v>346</v>
      </c>
      <c r="B143" s="427" t="str">
        <f>B145</f>
        <v>Всего по вариативной части ПБ (ВВ)</v>
      </c>
      <c r="C143" s="427"/>
      <c r="D143" s="165"/>
      <c r="E143" s="165"/>
      <c r="F143" s="165"/>
      <c r="G143" s="181">
        <f t="shared" ref="G143:W144" si="61">SUMIF($A$113:$A$142,$A143,G$113:G$142)</f>
        <v>0</v>
      </c>
      <c r="H143" s="181">
        <f t="shared" si="61"/>
        <v>0</v>
      </c>
      <c r="I143" s="181">
        <f t="shared" si="61"/>
        <v>0</v>
      </c>
      <c r="J143" s="181">
        <f t="shared" si="61"/>
        <v>0</v>
      </c>
      <c r="K143" s="181">
        <f t="shared" si="61"/>
        <v>0</v>
      </c>
      <c r="L143" s="181">
        <f t="shared" si="61"/>
        <v>0</v>
      </c>
      <c r="M143" s="181">
        <f t="shared" si="61"/>
        <v>0</v>
      </c>
      <c r="N143" s="181">
        <f t="shared" si="61"/>
        <v>0</v>
      </c>
      <c r="O143" s="181">
        <f t="shared" si="61"/>
        <v>0</v>
      </c>
      <c r="P143" s="181">
        <f t="shared" si="61"/>
        <v>0</v>
      </c>
      <c r="Q143" s="181">
        <f t="shared" si="61"/>
        <v>0</v>
      </c>
      <c r="R143" s="181">
        <f t="shared" si="61"/>
        <v>0</v>
      </c>
      <c r="S143" s="181">
        <f t="shared" si="61"/>
        <v>0</v>
      </c>
      <c r="T143" s="181">
        <f t="shared" si="61"/>
        <v>0</v>
      </c>
      <c r="U143" s="181">
        <f t="shared" si="61"/>
        <v>0</v>
      </c>
      <c r="V143" s="181">
        <f t="shared" si="61"/>
        <v>0</v>
      </c>
      <c r="W143" s="181">
        <f t="shared" si="61"/>
        <v>0</v>
      </c>
      <c r="X143" s="181">
        <f t="shared" ref="X143:AI144" si="62">SUMIF($A$113:$A$142,$A143,X$113:X$142)</f>
        <v>0</v>
      </c>
      <c r="Y143" s="181">
        <f t="shared" si="62"/>
        <v>0</v>
      </c>
      <c r="Z143" s="181">
        <f t="shared" si="62"/>
        <v>0</v>
      </c>
      <c r="AA143" s="181">
        <f t="shared" si="62"/>
        <v>0</v>
      </c>
      <c r="AB143" s="181">
        <f t="shared" si="62"/>
        <v>0</v>
      </c>
      <c r="AC143" s="181">
        <f t="shared" si="62"/>
        <v>0</v>
      </c>
      <c r="AD143" s="181">
        <f t="shared" si="62"/>
        <v>0</v>
      </c>
      <c r="AE143" s="181">
        <f t="shared" si="62"/>
        <v>0</v>
      </c>
      <c r="AF143" s="181">
        <f t="shared" si="62"/>
        <v>0</v>
      </c>
      <c r="AG143" s="181">
        <f t="shared" si="62"/>
        <v>0</v>
      </c>
      <c r="AH143" s="181">
        <f t="shared" si="62"/>
        <v>0</v>
      </c>
      <c r="AI143" s="181">
        <f t="shared" si="62"/>
        <v>0</v>
      </c>
      <c r="AJ143" s="181"/>
      <c r="AK143" s="228"/>
      <c r="AL143" s="181"/>
      <c r="AM143" s="179">
        <f t="shared" si="48"/>
        <v>0</v>
      </c>
      <c r="AN143" s="179">
        <f t="shared" si="49"/>
        <v>0</v>
      </c>
      <c r="AO143" s="179">
        <f t="shared" si="50"/>
        <v>0</v>
      </c>
      <c r="AP143" s="181"/>
      <c r="AQ143" s="181"/>
      <c r="AR143" s="181"/>
      <c r="AS143" s="181"/>
      <c r="AT143" s="181"/>
      <c r="AU143" s="183"/>
      <c r="AV143" s="184"/>
    </row>
    <row r="144" spans="1:48" x14ac:dyDescent="0.25">
      <c r="A144" s="163" t="s">
        <v>347</v>
      </c>
      <c r="B144" s="427" t="str">
        <f>B145</f>
        <v>Всего по вариативной части ПБ (ВВ)</v>
      </c>
      <c r="C144" s="427"/>
      <c r="D144" s="165"/>
      <c r="E144" s="165"/>
      <c r="F144" s="165"/>
      <c r="G144" s="181">
        <f>SUMIF($A$113:$A$142,$A144,G$113:G$142)</f>
        <v>0</v>
      </c>
      <c r="H144" s="181">
        <f t="shared" si="61"/>
        <v>0</v>
      </c>
      <c r="I144" s="181">
        <f t="shared" si="61"/>
        <v>0</v>
      </c>
      <c r="J144" s="181">
        <f t="shared" si="61"/>
        <v>0</v>
      </c>
      <c r="K144" s="181">
        <f t="shared" si="61"/>
        <v>0</v>
      </c>
      <c r="L144" s="181">
        <f t="shared" si="61"/>
        <v>0</v>
      </c>
      <c r="M144" s="181">
        <f t="shared" si="61"/>
        <v>0</v>
      </c>
      <c r="N144" s="181">
        <f t="shared" si="61"/>
        <v>0</v>
      </c>
      <c r="O144" s="181">
        <f t="shared" si="61"/>
        <v>0</v>
      </c>
      <c r="P144" s="181">
        <f t="shared" si="61"/>
        <v>0</v>
      </c>
      <c r="Q144" s="181">
        <f t="shared" si="61"/>
        <v>0</v>
      </c>
      <c r="R144" s="181">
        <f t="shared" si="61"/>
        <v>0</v>
      </c>
      <c r="S144" s="181">
        <f t="shared" si="61"/>
        <v>0</v>
      </c>
      <c r="T144" s="181">
        <f t="shared" si="61"/>
        <v>0</v>
      </c>
      <c r="U144" s="181">
        <f t="shared" si="61"/>
        <v>0</v>
      </c>
      <c r="V144" s="181">
        <f t="shared" si="61"/>
        <v>0</v>
      </c>
      <c r="W144" s="181">
        <f t="shared" si="61"/>
        <v>0</v>
      </c>
      <c r="X144" s="181">
        <f t="shared" si="62"/>
        <v>0</v>
      </c>
      <c r="Y144" s="181">
        <f t="shared" si="62"/>
        <v>0</v>
      </c>
      <c r="Z144" s="181">
        <f t="shared" si="62"/>
        <v>0</v>
      </c>
      <c r="AA144" s="181">
        <f t="shared" si="62"/>
        <v>0</v>
      </c>
      <c r="AB144" s="181">
        <f t="shared" si="62"/>
        <v>0</v>
      </c>
      <c r="AC144" s="181">
        <f t="shared" si="62"/>
        <v>0</v>
      </c>
      <c r="AD144" s="181">
        <f t="shared" si="62"/>
        <v>0</v>
      </c>
      <c r="AE144" s="181">
        <f t="shared" si="62"/>
        <v>0</v>
      </c>
      <c r="AF144" s="181">
        <f t="shared" si="62"/>
        <v>0</v>
      </c>
      <c r="AG144" s="181">
        <f t="shared" si="62"/>
        <v>0</v>
      </c>
      <c r="AH144" s="181">
        <f t="shared" si="62"/>
        <v>0</v>
      </c>
      <c r="AI144" s="181">
        <f t="shared" si="62"/>
        <v>0</v>
      </c>
      <c r="AJ144" s="181"/>
      <c r="AK144" s="228"/>
      <c r="AL144" s="181"/>
      <c r="AM144" s="179">
        <f t="shared" si="48"/>
        <v>0</v>
      </c>
      <c r="AN144" s="179">
        <f t="shared" si="49"/>
        <v>0</v>
      </c>
      <c r="AO144" s="179">
        <f t="shared" si="50"/>
        <v>0</v>
      </c>
      <c r="AP144" s="181"/>
      <c r="AQ144" s="181"/>
      <c r="AR144" s="181"/>
      <c r="AS144" s="181"/>
      <c r="AT144" s="181"/>
      <c r="AU144" s="183"/>
      <c r="AV144" s="184"/>
    </row>
    <row r="145" spans="1:41" x14ac:dyDescent="0.25">
      <c r="B145" s="418" t="str">
        <f>Base!A131</f>
        <v>Всего по вариативной части ПБ (ВВ)</v>
      </c>
      <c r="C145" s="418"/>
      <c r="D145" s="167">
        <f>SUM(D143:D144)</f>
        <v>0</v>
      </c>
      <c r="E145" s="167">
        <f>SUM(E143:E144)</f>
        <v>0</v>
      </c>
      <c r="F145" s="167">
        <f>SUM(F143:F144)</f>
        <v>0</v>
      </c>
      <c r="G145" s="167">
        <f>SUM(G143:G144)</f>
        <v>0</v>
      </c>
      <c r="H145" s="167">
        <f t="shared" ref="H145:AI145" si="63">SUM(H143:H144)</f>
        <v>0</v>
      </c>
      <c r="I145" s="167">
        <f t="shared" si="63"/>
        <v>0</v>
      </c>
      <c r="J145" s="167">
        <f t="shared" si="63"/>
        <v>0</v>
      </c>
      <c r="K145" s="167">
        <f t="shared" si="63"/>
        <v>0</v>
      </c>
      <c r="L145" s="167">
        <f t="shared" si="63"/>
        <v>0</v>
      </c>
      <c r="M145" s="167">
        <f t="shared" si="63"/>
        <v>0</v>
      </c>
      <c r="N145" s="167">
        <f t="shared" si="63"/>
        <v>0</v>
      </c>
      <c r="O145" s="167">
        <f t="shared" si="63"/>
        <v>0</v>
      </c>
      <c r="P145" s="167">
        <f t="shared" si="63"/>
        <v>0</v>
      </c>
      <c r="Q145" s="167">
        <f t="shared" si="63"/>
        <v>0</v>
      </c>
      <c r="R145" s="167">
        <f t="shared" si="63"/>
        <v>0</v>
      </c>
      <c r="S145" s="167">
        <f t="shared" si="63"/>
        <v>0</v>
      </c>
      <c r="T145" s="167">
        <f t="shared" si="63"/>
        <v>0</v>
      </c>
      <c r="U145" s="167">
        <f t="shared" si="63"/>
        <v>0</v>
      </c>
      <c r="V145" s="167">
        <f t="shared" si="63"/>
        <v>0</v>
      </c>
      <c r="W145" s="167">
        <f t="shared" si="63"/>
        <v>0</v>
      </c>
      <c r="X145" s="167">
        <f t="shared" si="63"/>
        <v>0</v>
      </c>
      <c r="Y145" s="167">
        <f t="shared" si="63"/>
        <v>0</v>
      </c>
      <c r="Z145" s="167">
        <f t="shared" si="63"/>
        <v>0</v>
      </c>
      <c r="AA145" s="167">
        <f t="shared" si="63"/>
        <v>0</v>
      </c>
      <c r="AB145" s="167">
        <f t="shared" si="63"/>
        <v>0</v>
      </c>
      <c r="AC145" s="167">
        <f t="shared" si="63"/>
        <v>0</v>
      </c>
      <c r="AD145" s="167">
        <f t="shared" si="63"/>
        <v>0</v>
      </c>
      <c r="AE145" s="167">
        <f t="shared" si="63"/>
        <v>0</v>
      </c>
      <c r="AF145" s="167">
        <f t="shared" si="63"/>
        <v>0</v>
      </c>
      <c r="AG145" s="167">
        <f t="shared" si="63"/>
        <v>0</v>
      </c>
      <c r="AH145" s="167">
        <f t="shared" si="63"/>
        <v>0</v>
      </c>
      <c r="AI145" s="167">
        <f t="shared" si="63"/>
        <v>0</v>
      </c>
      <c r="AJ145" s="179"/>
      <c r="AK145" s="228"/>
      <c r="AL145" s="163"/>
      <c r="AM145" s="179">
        <f t="shared" si="48"/>
        <v>0</v>
      </c>
      <c r="AN145" s="179">
        <f t="shared" si="49"/>
        <v>0</v>
      </c>
      <c r="AO145" s="179">
        <f t="shared" si="50"/>
        <v>0</v>
      </c>
    </row>
    <row r="146" spans="1:41" x14ac:dyDescent="0.25">
      <c r="B146" s="414" t="str">
        <f>ПланОО!A132</f>
        <v>Дисциплины по выбору студента (ВС)</v>
      </c>
      <c r="C146" s="414"/>
      <c r="D146" s="414"/>
      <c r="E146" s="414"/>
      <c r="F146" s="414"/>
      <c r="G146" s="414"/>
      <c r="H146" s="414"/>
      <c r="I146" s="414"/>
      <c r="J146" s="414"/>
      <c r="K146" s="414"/>
      <c r="L146" s="414"/>
      <c r="M146" s="414"/>
      <c r="N146" s="414"/>
      <c r="O146" s="414"/>
      <c r="P146" s="414"/>
      <c r="Q146" s="414"/>
      <c r="R146" s="414"/>
      <c r="S146" s="414"/>
      <c r="T146" s="414"/>
      <c r="U146" s="414"/>
      <c r="V146" s="414"/>
      <c r="W146" s="414"/>
      <c r="X146" s="414"/>
      <c r="Y146" s="414"/>
      <c r="Z146" s="414"/>
      <c r="AA146" s="414"/>
      <c r="AB146" s="167"/>
      <c r="AC146" s="167"/>
      <c r="AD146" s="167"/>
      <c r="AE146" s="167"/>
      <c r="AF146" s="167"/>
      <c r="AG146" s="167"/>
      <c r="AH146" s="167"/>
      <c r="AI146" s="167"/>
      <c r="AJ146" s="179"/>
      <c r="AK146" s="228"/>
      <c r="AL146" s="163"/>
      <c r="AM146" s="179">
        <f t="shared" si="48"/>
        <v>0</v>
      </c>
      <c r="AN146" s="179">
        <f t="shared" si="49"/>
        <v>0</v>
      </c>
      <c r="AO146" s="179">
        <f t="shared" si="50"/>
        <v>0</v>
      </c>
    </row>
    <row r="147" spans="1:41" x14ac:dyDescent="0.25">
      <c r="A147" s="268">
        <f>ПланСокрОО!A147</f>
        <v>0</v>
      </c>
      <c r="B147" s="243" t="str">
        <f>ПланСокрОО!B147</f>
        <v>ПБ.ВС.1</v>
      </c>
      <c r="C147" s="180">
        <f>ПланСокрОО!C147</f>
        <v>0</v>
      </c>
      <c r="D147" s="106"/>
      <c r="E147" s="106"/>
      <c r="F147" s="106"/>
      <c r="G147" s="167">
        <f>T147+X147+AB147+AF147</f>
        <v>0</v>
      </c>
      <c r="H147" s="179">
        <f>ПланСокрОО!I147</f>
        <v>0</v>
      </c>
      <c r="I147" s="179">
        <f>ПланСокрОО!J147</f>
        <v>0</v>
      </c>
      <c r="J147" s="179">
        <f>ПланСокрОО!K147</f>
        <v>0</v>
      </c>
      <c r="K147" s="179">
        <f>ПланСокрОО!L147</f>
        <v>0</v>
      </c>
      <c r="L147" s="179">
        <f>ПланСокрОО!M147</f>
        <v>0</v>
      </c>
      <c r="M147" s="179">
        <f>ПланСокрОО!N147</f>
        <v>0</v>
      </c>
      <c r="N147" s="179">
        <f>H147</f>
        <v>0</v>
      </c>
      <c r="O147" s="179">
        <f>SUM(P147:R147)</f>
        <v>0</v>
      </c>
      <c r="P147" s="179">
        <f>U147+Y147+AC147+AG147</f>
        <v>0</v>
      </c>
      <c r="Q147" s="179">
        <f>V147+Z147+AD147+AH147</f>
        <v>0</v>
      </c>
      <c r="R147" s="179">
        <f>W147+AA147+AE147+AI147</f>
        <v>0</v>
      </c>
      <c r="S147" s="179">
        <f>N147-O147</f>
        <v>0</v>
      </c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  <c r="AD147" s="106"/>
      <c r="AE147" s="106"/>
      <c r="AF147" s="106"/>
      <c r="AG147" s="106"/>
      <c r="AH147" s="106"/>
      <c r="AI147" s="106"/>
      <c r="AJ147" s="179"/>
      <c r="AK147" s="228" t="str">
        <f>ПланСокрОО!AZ147</f>
        <v/>
      </c>
      <c r="AL147" s="163"/>
      <c r="AM147" s="179">
        <f t="shared" ref="AM147:AM155" si="64">J147*$AO$2</f>
        <v>0</v>
      </c>
      <c r="AN147" s="179">
        <f t="shared" ref="AN147:AN155" si="65">(K147+L147)*$AO$2</f>
        <v>0</v>
      </c>
      <c r="AO147" s="179">
        <f t="shared" ref="AO147:AO155" si="66">I147*$AO$2</f>
        <v>0</v>
      </c>
    </row>
    <row r="148" spans="1:41" x14ac:dyDescent="0.25">
      <c r="A148" s="268">
        <f>ПланСокрОО!A148</f>
        <v>0</v>
      </c>
      <c r="B148" s="243" t="str">
        <f>ПланСокрОО!B148</f>
        <v>ПБ.ВС.2</v>
      </c>
      <c r="C148" s="180">
        <f>ПланСокрОО!C148</f>
        <v>0</v>
      </c>
      <c r="D148" s="106"/>
      <c r="E148" s="106"/>
      <c r="F148" s="106"/>
      <c r="G148" s="167">
        <f t="shared" ref="G148:G166" si="67">T148+X148+AB148+AF148</f>
        <v>0</v>
      </c>
      <c r="H148" s="179">
        <f>ПланСокрОО!I148</f>
        <v>0</v>
      </c>
      <c r="I148" s="179">
        <f>ПланСокрОО!J148</f>
        <v>0</v>
      </c>
      <c r="J148" s="179">
        <f>ПланСокрОО!K148</f>
        <v>0</v>
      </c>
      <c r="K148" s="179">
        <f>ПланСокрОО!L148</f>
        <v>0</v>
      </c>
      <c r="L148" s="179">
        <f>ПланСокрОО!M148</f>
        <v>0</v>
      </c>
      <c r="M148" s="179">
        <f>ПланСокрОО!N148</f>
        <v>0</v>
      </c>
      <c r="N148" s="179">
        <f t="shared" ref="N148:N166" si="68">H148</f>
        <v>0</v>
      </c>
      <c r="O148" s="179">
        <f t="shared" ref="O148:O166" si="69">SUM(P148:R148)</f>
        <v>0</v>
      </c>
      <c r="P148" s="179">
        <f t="shared" ref="P148:P166" si="70">U148+Y148+AC148+AG148</f>
        <v>0</v>
      </c>
      <c r="Q148" s="179">
        <f t="shared" ref="Q148:Q166" si="71">V148+Z148+AD148+AH148</f>
        <v>0</v>
      </c>
      <c r="R148" s="179">
        <f t="shared" ref="R148:R166" si="72">W148+AA148+AE148+AI148</f>
        <v>0</v>
      </c>
      <c r="S148" s="179">
        <f t="shared" ref="S148:S166" si="73">N148-O148</f>
        <v>0</v>
      </c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79"/>
      <c r="AK148" s="228" t="str">
        <f>ПланСокрОО!AZ148</f>
        <v/>
      </c>
      <c r="AL148" s="163"/>
      <c r="AM148" s="179">
        <f t="shared" si="64"/>
        <v>0</v>
      </c>
      <c r="AN148" s="179">
        <f t="shared" si="65"/>
        <v>0</v>
      </c>
      <c r="AO148" s="179">
        <f t="shared" si="66"/>
        <v>0</v>
      </c>
    </row>
    <row r="149" spans="1:41" x14ac:dyDescent="0.25">
      <c r="A149" s="268">
        <f>ПланСокрОО!A149</f>
        <v>0</v>
      </c>
      <c r="B149" s="243" t="str">
        <f>ПланСокрОО!B149</f>
        <v>ПБ.ВС.3</v>
      </c>
      <c r="C149" s="180">
        <f>ПланСокрОО!C149</f>
        <v>0</v>
      </c>
      <c r="D149" s="106"/>
      <c r="E149" s="106"/>
      <c r="F149" s="106"/>
      <c r="G149" s="167">
        <f t="shared" si="67"/>
        <v>0</v>
      </c>
      <c r="H149" s="179">
        <f>ПланСокрОО!I149</f>
        <v>0</v>
      </c>
      <c r="I149" s="179">
        <f>ПланСокрОО!J149</f>
        <v>0</v>
      </c>
      <c r="J149" s="179">
        <f>ПланСокрОО!K149</f>
        <v>0</v>
      </c>
      <c r="K149" s="179">
        <f>ПланСокрОО!L149</f>
        <v>0</v>
      </c>
      <c r="L149" s="179">
        <f>ПланСокрОО!M149</f>
        <v>0</v>
      </c>
      <c r="M149" s="179">
        <f>ПланСокрОО!N149</f>
        <v>0</v>
      </c>
      <c r="N149" s="179">
        <f t="shared" si="68"/>
        <v>0</v>
      </c>
      <c r="O149" s="179">
        <f t="shared" si="69"/>
        <v>0</v>
      </c>
      <c r="P149" s="179">
        <f t="shared" si="70"/>
        <v>0</v>
      </c>
      <c r="Q149" s="179">
        <f t="shared" si="71"/>
        <v>0</v>
      </c>
      <c r="R149" s="179">
        <f t="shared" si="72"/>
        <v>0</v>
      </c>
      <c r="S149" s="179">
        <f t="shared" si="73"/>
        <v>0</v>
      </c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79"/>
      <c r="AK149" s="228" t="str">
        <f>ПланСокрОО!AZ149</f>
        <v/>
      </c>
      <c r="AL149" s="163"/>
      <c r="AM149" s="179">
        <f t="shared" si="64"/>
        <v>0</v>
      </c>
      <c r="AN149" s="179">
        <f t="shared" si="65"/>
        <v>0</v>
      </c>
      <c r="AO149" s="179">
        <f t="shared" si="66"/>
        <v>0</v>
      </c>
    </row>
    <row r="150" spans="1:41" x14ac:dyDescent="0.25">
      <c r="A150" s="268">
        <f>ПланСокрОО!A150</f>
        <v>0</v>
      </c>
      <c r="B150" s="243" t="str">
        <f>ПланСокрОО!B150</f>
        <v>ПБ.ВС.4</v>
      </c>
      <c r="C150" s="180">
        <f>ПланСокрОО!C150</f>
        <v>0</v>
      </c>
      <c r="D150" s="106"/>
      <c r="E150" s="106"/>
      <c r="F150" s="106"/>
      <c r="G150" s="167">
        <f t="shared" si="67"/>
        <v>0</v>
      </c>
      <c r="H150" s="179">
        <f>ПланСокрОО!I150</f>
        <v>0</v>
      </c>
      <c r="I150" s="179">
        <f>ПланСокрОО!J150</f>
        <v>0</v>
      </c>
      <c r="J150" s="179">
        <f>ПланСокрОО!K150</f>
        <v>0</v>
      </c>
      <c r="K150" s="179">
        <f>ПланСокрОО!L150</f>
        <v>0</v>
      </c>
      <c r="L150" s="179">
        <f>ПланСокрОО!M150</f>
        <v>0</v>
      </c>
      <c r="M150" s="179">
        <f>ПланСокрОО!N150</f>
        <v>0</v>
      </c>
      <c r="N150" s="179">
        <f t="shared" si="68"/>
        <v>0</v>
      </c>
      <c r="O150" s="179">
        <f t="shared" si="69"/>
        <v>0</v>
      </c>
      <c r="P150" s="179">
        <f t="shared" si="70"/>
        <v>0</v>
      </c>
      <c r="Q150" s="179">
        <f t="shared" si="71"/>
        <v>0</v>
      </c>
      <c r="R150" s="179">
        <f t="shared" si="72"/>
        <v>0</v>
      </c>
      <c r="S150" s="179">
        <f t="shared" si="73"/>
        <v>0</v>
      </c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  <c r="AD150" s="106"/>
      <c r="AE150" s="106"/>
      <c r="AF150" s="106"/>
      <c r="AG150" s="106"/>
      <c r="AH150" s="106"/>
      <c r="AI150" s="106"/>
      <c r="AJ150" s="179"/>
      <c r="AK150" s="228" t="str">
        <f>ПланСокрОО!AZ150</f>
        <v/>
      </c>
      <c r="AL150" s="163"/>
      <c r="AM150" s="179">
        <f t="shared" si="64"/>
        <v>0</v>
      </c>
      <c r="AN150" s="179">
        <f t="shared" si="65"/>
        <v>0</v>
      </c>
      <c r="AO150" s="179">
        <f t="shared" si="66"/>
        <v>0</v>
      </c>
    </row>
    <row r="151" spans="1:41" x14ac:dyDescent="0.25">
      <c r="A151" s="268">
        <f>ПланСокрОО!A151</f>
        <v>0</v>
      </c>
      <c r="B151" s="243" t="str">
        <f>ПланСокрОО!B151</f>
        <v>ПБ.ВС.5</v>
      </c>
      <c r="C151" s="180">
        <f>ПланСокрОО!C151</f>
        <v>0</v>
      </c>
      <c r="D151" s="106"/>
      <c r="E151" s="106"/>
      <c r="F151" s="106"/>
      <c r="G151" s="167">
        <f t="shared" si="67"/>
        <v>0</v>
      </c>
      <c r="H151" s="179">
        <f>ПланСокрОО!I151</f>
        <v>0</v>
      </c>
      <c r="I151" s="179">
        <f>ПланСокрОО!J151</f>
        <v>0</v>
      </c>
      <c r="J151" s="179">
        <f>ПланСокрОО!K151</f>
        <v>0</v>
      </c>
      <c r="K151" s="179">
        <f>ПланСокрОО!L151</f>
        <v>0</v>
      </c>
      <c r="L151" s="179">
        <f>ПланСокрОО!M151</f>
        <v>0</v>
      </c>
      <c r="M151" s="179">
        <f>ПланСокрОО!N151</f>
        <v>0</v>
      </c>
      <c r="N151" s="179">
        <f t="shared" si="68"/>
        <v>0</v>
      </c>
      <c r="O151" s="179">
        <f t="shared" si="69"/>
        <v>0</v>
      </c>
      <c r="P151" s="179">
        <f t="shared" si="70"/>
        <v>0</v>
      </c>
      <c r="Q151" s="179">
        <f t="shared" si="71"/>
        <v>0</v>
      </c>
      <c r="R151" s="179">
        <f t="shared" si="72"/>
        <v>0</v>
      </c>
      <c r="S151" s="179">
        <f t="shared" si="73"/>
        <v>0</v>
      </c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6"/>
      <c r="AF151" s="106"/>
      <c r="AG151" s="106"/>
      <c r="AH151" s="106"/>
      <c r="AI151" s="106"/>
      <c r="AJ151" s="179"/>
      <c r="AK151" s="228" t="str">
        <f>ПланСокрОО!AZ151</f>
        <v/>
      </c>
      <c r="AL151" s="163"/>
      <c r="AM151" s="179">
        <f t="shared" si="64"/>
        <v>0</v>
      </c>
      <c r="AN151" s="179">
        <f t="shared" si="65"/>
        <v>0</v>
      </c>
      <c r="AO151" s="179">
        <f t="shared" si="66"/>
        <v>0</v>
      </c>
    </row>
    <row r="152" spans="1:41" x14ac:dyDescent="0.25">
      <c r="A152" s="268">
        <f>ПланСокрОО!A152</f>
        <v>0</v>
      </c>
      <c r="B152" s="243" t="str">
        <f>ПланСокрОО!B152</f>
        <v>ПБ.ВС.6</v>
      </c>
      <c r="C152" s="180">
        <f>ПланСокрОО!C152</f>
        <v>0</v>
      </c>
      <c r="D152" s="106"/>
      <c r="E152" s="106"/>
      <c r="F152" s="106"/>
      <c r="G152" s="167">
        <f t="shared" si="67"/>
        <v>0</v>
      </c>
      <c r="H152" s="179">
        <f>ПланСокрОО!I152</f>
        <v>0</v>
      </c>
      <c r="I152" s="179">
        <f>ПланСокрОО!J152</f>
        <v>0</v>
      </c>
      <c r="J152" s="179">
        <f>ПланСокрОО!K152</f>
        <v>0</v>
      </c>
      <c r="K152" s="179">
        <f>ПланСокрОО!L152</f>
        <v>0</v>
      </c>
      <c r="L152" s="179">
        <f>ПланСокрОО!M152</f>
        <v>0</v>
      </c>
      <c r="M152" s="179">
        <f>ПланСокрОО!N152</f>
        <v>0</v>
      </c>
      <c r="N152" s="179">
        <f t="shared" si="68"/>
        <v>0</v>
      </c>
      <c r="O152" s="179">
        <f t="shared" si="69"/>
        <v>0</v>
      </c>
      <c r="P152" s="179">
        <f t="shared" si="70"/>
        <v>0</v>
      </c>
      <c r="Q152" s="179">
        <f t="shared" si="71"/>
        <v>0</v>
      </c>
      <c r="R152" s="179">
        <f t="shared" si="72"/>
        <v>0</v>
      </c>
      <c r="S152" s="179">
        <f t="shared" si="73"/>
        <v>0</v>
      </c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  <c r="AG152" s="106"/>
      <c r="AH152" s="106"/>
      <c r="AI152" s="106"/>
      <c r="AJ152" s="179"/>
      <c r="AK152" s="228" t="str">
        <f>ПланСокрОО!AZ152</f>
        <v/>
      </c>
      <c r="AL152" s="163"/>
      <c r="AM152" s="179">
        <f t="shared" si="64"/>
        <v>0</v>
      </c>
      <c r="AN152" s="179">
        <f t="shared" si="65"/>
        <v>0</v>
      </c>
      <c r="AO152" s="179">
        <f t="shared" si="66"/>
        <v>0</v>
      </c>
    </row>
    <row r="153" spans="1:41" x14ac:dyDescent="0.25">
      <c r="A153" s="268">
        <f>ПланСокрОО!A153</f>
        <v>0</v>
      </c>
      <c r="B153" s="243" t="str">
        <f>ПланСокрОО!B153</f>
        <v>ПБ.ВС.7</v>
      </c>
      <c r="C153" s="180">
        <f>ПланСокрОО!C153</f>
        <v>0</v>
      </c>
      <c r="D153" s="106"/>
      <c r="E153" s="106"/>
      <c r="F153" s="106"/>
      <c r="G153" s="167">
        <f t="shared" si="67"/>
        <v>0</v>
      </c>
      <c r="H153" s="179">
        <f>ПланСокрОО!I153</f>
        <v>0</v>
      </c>
      <c r="I153" s="179">
        <f>ПланСокрОО!J153</f>
        <v>0</v>
      </c>
      <c r="J153" s="179">
        <f>ПланСокрОО!K153</f>
        <v>0</v>
      </c>
      <c r="K153" s="179">
        <f>ПланСокрОО!L153</f>
        <v>0</v>
      </c>
      <c r="L153" s="179">
        <f>ПланСокрОО!M153</f>
        <v>0</v>
      </c>
      <c r="M153" s="179">
        <f>ПланСокрОО!N153</f>
        <v>0</v>
      </c>
      <c r="N153" s="179">
        <f t="shared" si="68"/>
        <v>0</v>
      </c>
      <c r="O153" s="179">
        <f t="shared" si="69"/>
        <v>0</v>
      </c>
      <c r="P153" s="179">
        <f t="shared" si="70"/>
        <v>0</v>
      </c>
      <c r="Q153" s="179">
        <f t="shared" si="71"/>
        <v>0</v>
      </c>
      <c r="R153" s="179">
        <f t="shared" si="72"/>
        <v>0</v>
      </c>
      <c r="S153" s="179">
        <f t="shared" si="73"/>
        <v>0</v>
      </c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106"/>
      <c r="AJ153" s="179"/>
      <c r="AK153" s="228" t="str">
        <f>ПланСокрОО!AZ153</f>
        <v/>
      </c>
      <c r="AL153" s="163"/>
      <c r="AM153" s="179">
        <f t="shared" si="64"/>
        <v>0</v>
      </c>
      <c r="AN153" s="179">
        <f t="shared" si="65"/>
        <v>0</v>
      </c>
      <c r="AO153" s="179">
        <f t="shared" si="66"/>
        <v>0</v>
      </c>
    </row>
    <row r="154" spans="1:41" x14ac:dyDescent="0.25">
      <c r="A154" s="268">
        <f>ПланСокрОО!A154</f>
        <v>0</v>
      </c>
      <c r="B154" s="243" t="str">
        <f>ПланСокрОО!B154</f>
        <v>ПБ.ВС.8</v>
      </c>
      <c r="C154" s="180">
        <f>ПланСокрОО!C154</f>
        <v>0</v>
      </c>
      <c r="D154" s="106"/>
      <c r="E154" s="106"/>
      <c r="F154" s="106"/>
      <c r="G154" s="167">
        <f t="shared" si="67"/>
        <v>0</v>
      </c>
      <c r="H154" s="179">
        <f>ПланСокрОО!I154</f>
        <v>0</v>
      </c>
      <c r="I154" s="179">
        <f>ПланСокрОО!J154</f>
        <v>0</v>
      </c>
      <c r="J154" s="179">
        <f>ПланСокрОО!K154</f>
        <v>0</v>
      </c>
      <c r="K154" s="179">
        <f>ПланСокрОО!L154</f>
        <v>0</v>
      </c>
      <c r="L154" s="179">
        <f>ПланСокрОО!M154</f>
        <v>0</v>
      </c>
      <c r="M154" s="179">
        <f>ПланСокрОО!N154</f>
        <v>0</v>
      </c>
      <c r="N154" s="179">
        <f t="shared" si="68"/>
        <v>0</v>
      </c>
      <c r="O154" s="179">
        <f t="shared" si="69"/>
        <v>0</v>
      </c>
      <c r="P154" s="179">
        <f t="shared" si="70"/>
        <v>0</v>
      </c>
      <c r="Q154" s="179">
        <f t="shared" si="71"/>
        <v>0</v>
      </c>
      <c r="R154" s="179">
        <f t="shared" si="72"/>
        <v>0</v>
      </c>
      <c r="S154" s="179">
        <f t="shared" si="73"/>
        <v>0</v>
      </c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6"/>
      <c r="AJ154" s="179"/>
      <c r="AK154" s="228" t="str">
        <f>ПланСокрОО!AZ154</f>
        <v/>
      </c>
      <c r="AL154" s="163"/>
      <c r="AM154" s="179">
        <f t="shared" si="64"/>
        <v>0</v>
      </c>
      <c r="AN154" s="179">
        <f t="shared" si="65"/>
        <v>0</v>
      </c>
      <c r="AO154" s="179">
        <f t="shared" si="66"/>
        <v>0</v>
      </c>
    </row>
    <row r="155" spans="1:41" x14ac:dyDescent="0.25">
      <c r="A155" s="268">
        <f>ПланСокрОО!A155</f>
        <v>0</v>
      </c>
      <c r="B155" s="243" t="str">
        <f>ПланСокрОО!B155</f>
        <v>ПБ.ВС.9</v>
      </c>
      <c r="C155" s="180">
        <f>ПланСокрОО!C155</f>
        <v>0</v>
      </c>
      <c r="D155" s="106"/>
      <c r="E155" s="106"/>
      <c r="F155" s="106"/>
      <c r="G155" s="167">
        <f t="shared" si="67"/>
        <v>0</v>
      </c>
      <c r="H155" s="179">
        <f>ПланСокрОО!I155</f>
        <v>0</v>
      </c>
      <c r="I155" s="179">
        <f>ПланСокрОО!J155</f>
        <v>0</v>
      </c>
      <c r="J155" s="179">
        <f>ПланСокрОО!K155</f>
        <v>0</v>
      </c>
      <c r="K155" s="179">
        <f>ПланСокрОО!L155</f>
        <v>0</v>
      </c>
      <c r="L155" s="179">
        <f>ПланСокрОО!M155</f>
        <v>0</v>
      </c>
      <c r="M155" s="179">
        <f>ПланСокрОО!N155</f>
        <v>0</v>
      </c>
      <c r="N155" s="179">
        <f t="shared" si="68"/>
        <v>0</v>
      </c>
      <c r="O155" s="179">
        <f t="shared" si="69"/>
        <v>0</v>
      </c>
      <c r="P155" s="179">
        <f t="shared" si="70"/>
        <v>0</v>
      </c>
      <c r="Q155" s="179">
        <f t="shared" si="71"/>
        <v>0</v>
      </c>
      <c r="R155" s="179">
        <f t="shared" si="72"/>
        <v>0</v>
      </c>
      <c r="S155" s="179">
        <f t="shared" si="73"/>
        <v>0</v>
      </c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  <c r="AD155" s="106"/>
      <c r="AE155" s="106"/>
      <c r="AF155" s="106"/>
      <c r="AG155" s="106"/>
      <c r="AH155" s="106"/>
      <c r="AI155" s="106"/>
      <c r="AJ155" s="179"/>
      <c r="AK155" s="228" t="str">
        <f>ПланСокрОО!AZ155</f>
        <v/>
      </c>
      <c r="AL155" s="163"/>
      <c r="AM155" s="179">
        <f t="shared" si="64"/>
        <v>0</v>
      </c>
      <c r="AN155" s="179">
        <f t="shared" si="65"/>
        <v>0</v>
      </c>
      <c r="AO155" s="179">
        <f t="shared" si="66"/>
        <v>0</v>
      </c>
    </row>
    <row r="156" spans="1:41" x14ac:dyDescent="0.25">
      <c r="A156" s="268">
        <f>ПланСокрОО!A156</f>
        <v>0</v>
      </c>
      <c r="B156" s="243" t="str">
        <f>ПланСокрОО!B156</f>
        <v>ПБ.ВС.10</v>
      </c>
      <c r="C156" s="180">
        <f>ПланСокрОО!C156</f>
        <v>0</v>
      </c>
      <c r="D156" s="106"/>
      <c r="E156" s="106"/>
      <c r="F156" s="106"/>
      <c r="G156" s="167">
        <f t="shared" si="67"/>
        <v>0</v>
      </c>
      <c r="H156" s="179">
        <f>ПланСокрОО!I156</f>
        <v>0</v>
      </c>
      <c r="I156" s="179">
        <f>ПланСокрОО!J156</f>
        <v>0</v>
      </c>
      <c r="J156" s="179">
        <f>ПланСокрОО!K156</f>
        <v>0</v>
      </c>
      <c r="K156" s="179">
        <f>ПланСокрОО!L156</f>
        <v>0</v>
      </c>
      <c r="L156" s="179">
        <f>ПланСокрОО!M156</f>
        <v>0</v>
      </c>
      <c r="M156" s="179">
        <f>ПланСокрОО!N156</f>
        <v>0</v>
      </c>
      <c r="N156" s="179">
        <f t="shared" si="68"/>
        <v>0</v>
      </c>
      <c r="O156" s="179">
        <f t="shared" si="69"/>
        <v>0</v>
      </c>
      <c r="P156" s="179">
        <f t="shared" si="70"/>
        <v>0</v>
      </c>
      <c r="Q156" s="179">
        <f t="shared" si="71"/>
        <v>0</v>
      </c>
      <c r="R156" s="179">
        <f t="shared" si="72"/>
        <v>0</v>
      </c>
      <c r="S156" s="179">
        <f t="shared" si="73"/>
        <v>0</v>
      </c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6"/>
      <c r="AI156" s="106"/>
      <c r="AJ156" s="179"/>
      <c r="AK156" s="228" t="str">
        <f>ПланСокрОО!AZ156</f>
        <v/>
      </c>
      <c r="AL156" s="163"/>
      <c r="AM156" s="179">
        <f t="shared" ref="AM156:AM196" si="74">J156*$AO$2</f>
        <v>0</v>
      </c>
      <c r="AN156" s="179">
        <f t="shared" ref="AN156:AN196" si="75">(K156+L156)*$AO$2</f>
        <v>0</v>
      </c>
      <c r="AO156" s="179">
        <f t="shared" ref="AO156:AO196" si="76">I156*$AO$2</f>
        <v>0</v>
      </c>
    </row>
    <row r="157" spans="1:41" x14ac:dyDescent="0.25">
      <c r="A157" s="268">
        <f>ПланСокрОО!A157</f>
        <v>0</v>
      </c>
      <c r="B157" s="243" t="str">
        <f>ПланСокрОО!B157</f>
        <v>ПБ.ВС.11</v>
      </c>
      <c r="C157" s="180">
        <f>ПланСокрОО!C157</f>
        <v>0</v>
      </c>
      <c r="D157" s="106"/>
      <c r="E157" s="106"/>
      <c r="F157" s="106"/>
      <c r="G157" s="167">
        <f t="shared" si="67"/>
        <v>0</v>
      </c>
      <c r="H157" s="179">
        <f>ПланСокрОО!I157</f>
        <v>0</v>
      </c>
      <c r="I157" s="179">
        <f>ПланСокрОО!J157</f>
        <v>0</v>
      </c>
      <c r="J157" s="179">
        <f>ПланСокрОО!K157</f>
        <v>0</v>
      </c>
      <c r="K157" s="179">
        <f>ПланСокрОО!L157</f>
        <v>0</v>
      </c>
      <c r="L157" s="179">
        <f>ПланСокрОО!M157</f>
        <v>0</v>
      </c>
      <c r="M157" s="179">
        <f>ПланСокрОО!N157</f>
        <v>0</v>
      </c>
      <c r="N157" s="179">
        <f t="shared" si="68"/>
        <v>0</v>
      </c>
      <c r="O157" s="179">
        <f t="shared" si="69"/>
        <v>0</v>
      </c>
      <c r="P157" s="179">
        <f t="shared" si="70"/>
        <v>0</v>
      </c>
      <c r="Q157" s="179">
        <f t="shared" si="71"/>
        <v>0</v>
      </c>
      <c r="R157" s="179">
        <f t="shared" si="72"/>
        <v>0</v>
      </c>
      <c r="S157" s="179">
        <f t="shared" si="73"/>
        <v>0</v>
      </c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  <c r="AD157" s="106"/>
      <c r="AE157" s="106"/>
      <c r="AF157" s="106"/>
      <c r="AG157" s="106"/>
      <c r="AH157" s="106"/>
      <c r="AI157" s="106"/>
      <c r="AJ157" s="179"/>
      <c r="AK157" s="228" t="str">
        <f>ПланСокрОО!AZ157</f>
        <v/>
      </c>
      <c r="AL157" s="163"/>
      <c r="AM157" s="179">
        <f t="shared" si="74"/>
        <v>0</v>
      </c>
      <c r="AN157" s="179">
        <f t="shared" si="75"/>
        <v>0</v>
      </c>
      <c r="AO157" s="179">
        <f t="shared" si="76"/>
        <v>0</v>
      </c>
    </row>
    <row r="158" spans="1:41" x14ac:dyDescent="0.25">
      <c r="A158" s="268">
        <f>ПланСокрОО!A158</f>
        <v>0</v>
      </c>
      <c r="B158" s="243" t="str">
        <f>ПланСокрОО!B158</f>
        <v>ПБ.ВС.12</v>
      </c>
      <c r="C158" s="180">
        <f>ПланСокрОО!C158</f>
        <v>0</v>
      </c>
      <c r="D158" s="106"/>
      <c r="E158" s="106"/>
      <c r="F158" s="106"/>
      <c r="G158" s="167">
        <f t="shared" si="67"/>
        <v>0</v>
      </c>
      <c r="H158" s="179">
        <f>ПланСокрОО!I158</f>
        <v>0</v>
      </c>
      <c r="I158" s="179">
        <f>ПланСокрОО!J158</f>
        <v>0</v>
      </c>
      <c r="J158" s="179">
        <f>ПланСокрОО!K158</f>
        <v>0</v>
      </c>
      <c r="K158" s="179">
        <f>ПланСокрОО!L158</f>
        <v>0</v>
      </c>
      <c r="L158" s="179">
        <f>ПланСокрОО!M158</f>
        <v>0</v>
      </c>
      <c r="M158" s="179">
        <f>ПланСокрОО!N158</f>
        <v>0</v>
      </c>
      <c r="N158" s="179">
        <f t="shared" si="68"/>
        <v>0</v>
      </c>
      <c r="O158" s="179">
        <f t="shared" si="69"/>
        <v>0</v>
      </c>
      <c r="P158" s="179">
        <f t="shared" si="70"/>
        <v>0</v>
      </c>
      <c r="Q158" s="179">
        <f t="shared" si="71"/>
        <v>0</v>
      </c>
      <c r="R158" s="179">
        <f t="shared" si="72"/>
        <v>0</v>
      </c>
      <c r="S158" s="179">
        <f t="shared" si="73"/>
        <v>0</v>
      </c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  <c r="AD158" s="106"/>
      <c r="AE158" s="106"/>
      <c r="AF158" s="106"/>
      <c r="AG158" s="106"/>
      <c r="AH158" s="106"/>
      <c r="AI158" s="106"/>
      <c r="AJ158" s="179"/>
      <c r="AK158" s="228" t="str">
        <f>ПланСокрОО!AZ158</f>
        <v/>
      </c>
      <c r="AL158" s="163"/>
      <c r="AM158" s="179">
        <f t="shared" si="74"/>
        <v>0</v>
      </c>
      <c r="AN158" s="179">
        <f t="shared" si="75"/>
        <v>0</v>
      </c>
      <c r="AO158" s="179">
        <f t="shared" si="76"/>
        <v>0</v>
      </c>
    </row>
    <row r="159" spans="1:41" x14ac:dyDescent="0.25">
      <c r="A159" s="268">
        <f>ПланСокрОО!A159</f>
        <v>0</v>
      </c>
      <c r="B159" s="243" t="str">
        <f>ПланСокрОО!B159</f>
        <v>ПБ.ВС.13</v>
      </c>
      <c r="C159" s="180">
        <f>ПланСокрОО!C159</f>
        <v>0</v>
      </c>
      <c r="D159" s="106"/>
      <c r="E159" s="106"/>
      <c r="F159" s="106"/>
      <c r="G159" s="167">
        <f t="shared" si="67"/>
        <v>0</v>
      </c>
      <c r="H159" s="179">
        <f>ПланСокрОО!I159</f>
        <v>0</v>
      </c>
      <c r="I159" s="179">
        <f>ПланСокрОО!J159</f>
        <v>0</v>
      </c>
      <c r="J159" s="179">
        <f>ПланСокрОО!K159</f>
        <v>0</v>
      </c>
      <c r="K159" s="179">
        <f>ПланСокрОО!L159</f>
        <v>0</v>
      </c>
      <c r="L159" s="179">
        <f>ПланСокрОО!M159</f>
        <v>0</v>
      </c>
      <c r="M159" s="179">
        <f>ПланСокрОО!N159</f>
        <v>0</v>
      </c>
      <c r="N159" s="179">
        <f t="shared" si="68"/>
        <v>0</v>
      </c>
      <c r="O159" s="179">
        <f t="shared" si="69"/>
        <v>0</v>
      </c>
      <c r="P159" s="179">
        <f t="shared" si="70"/>
        <v>0</v>
      </c>
      <c r="Q159" s="179">
        <f t="shared" si="71"/>
        <v>0</v>
      </c>
      <c r="R159" s="179">
        <f t="shared" si="72"/>
        <v>0</v>
      </c>
      <c r="S159" s="179">
        <f t="shared" si="73"/>
        <v>0</v>
      </c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106"/>
      <c r="AF159" s="106"/>
      <c r="AG159" s="106"/>
      <c r="AH159" s="106"/>
      <c r="AI159" s="106"/>
      <c r="AJ159" s="179"/>
      <c r="AK159" s="228" t="str">
        <f>ПланСокрОО!AZ159</f>
        <v/>
      </c>
      <c r="AL159" s="163"/>
      <c r="AM159" s="179">
        <f t="shared" si="74"/>
        <v>0</v>
      </c>
      <c r="AN159" s="179">
        <f t="shared" si="75"/>
        <v>0</v>
      </c>
      <c r="AO159" s="179">
        <f t="shared" si="76"/>
        <v>0</v>
      </c>
    </row>
    <row r="160" spans="1:41" x14ac:dyDescent="0.25">
      <c r="A160" s="268">
        <f>ПланСокрОО!A160</f>
        <v>0</v>
      </c>
      <c r="B160" s="243" t="str">
        <f>ПланСокрОО!B160</f>
        <v>ПБ.ВС.14</v>
      </c>
      <c r="C160" s="180">
        <f>ПланСокрОО!C160</f>
        <v>0</v>
      </c>
      <c r="D160" s="106"/>
      <c r="E160" s="106"/>
      <c r="F160" s="106"/>
      <c r="G160" s="167">
        <f t="shared" si="67"/>
        <v>0</v>
      </c>
      <c r="H160" s="179">
        <f>ПланСокрОО!I160</f>
        <v>0</v>
      </c>
      <c r="I160" s="179">
        <f>ПланСокрОО!J160</f>
        <v>0</v>
      </c>
      <c r="J160" s="179">
        <f>ПланСокрОО!K160</f>
        <v>0</v>
      </c>
      <c r="K160" s="179">
        <f>ПланСокрОО!L160</f>
        <v>0</v>
      </c>
      <c r="L160" s="179">
        <f>ПланСокрОО!M160</f>
        <v>0</v>
      </c>
      <c r="M160" s="179">
        <f>ПланСокрОО!N160</f>
        <v>0</v>
      </c>
      <c r="N160" s="179">
        <f t="shared" si="68"/>
        <v>0</v>
      </c>
      <c r="O160" s="179">
        <f t="shared" si="69"/>
        <v>0</v>
      </c>
      <c r="P160" s="179">
        <f t="shared" si="70"/>
        <v>0</v>
      </c>
      <c r="Q160" s="179">
        <f t="shared" si="71"/>
        <v>0</v>
      </c>
      <c r="R160" s="179">
        <f t="shared" si="72"/>
        <v>0</v>
      </c>
      <c r="S160" s="179">
        <f t="shared" si="73"/>
        <v>0</v>
      </c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79"/>
      <c r="AK160" s="228" t="str">
        <f>ПланСокрОО!AZ160</f>
        <v/>
      </c>
      <c r="AL160" s="163"/>
      <c r="AM160" s="179">
        <f t="shared" si="74"/>
        <v>0</v>
      </c>
      <c r="AN160" s="179">
        <f t="shared" si="75"/>
        <v>0</v>
      </c>
      <c r="AO160" s="179">
        <f t="shared" si="76"/>
        <v>0</v>
      </c>
    </row>
    <row r="161" spans="1:48" x14ac:dyDescent="0.25">
      <c r="A161" s="268">
        <f>ПланСокрОО!A161</f>
        <v>0</v>
      </c>
      <c r="B161" s="243" t="str">
        <f>ПланСокрОО!B161</f>
        <v>ПБ.ВС.15</v>
      </c>
      <c r="C161" s="180">
        <f>ПланСокрОО!C161</f>
        <v>0</v>
      </c>
      <c r="D161" s="106"/>
      <c r="E161" s="106"/>
      <c r="F161" s="106"/>
      <c r="G161" s="167">
        <f t="shared" si="67"/>
        <v>0</v>
      </c>
      <c r="H161" s="179">
        <f>ПланСокрОО!I161</f>
        <v>0</v>
      </c>
      <c r="I161" s="179">
        <f>ПланСокрОО!J161</f>
        <v>0</v>
      </c>
      <c r="J161" s="179">
        <f>ПланСокрОО!K161</f>
        <v>0</v>
      </c>
      <c r="K161" s="179">
        <f>ПланСокрОО!L161</f>
        <v>0</v>
      </c>
      <c r="L161" s="179">
        <f>ПланСокрОО!M161</f>
        <v>0</v>
      </c>
      <c r="M161" s="179">
        <f>ПланСокрОО!N161</f>
        <v>0</v>
      </c>
      <c r="N161" s="179">
        <f t="shared" si="68"/>
        <v>0</v>
      </c>
      <c r="O161" s="179">
        <f t="shared" si="69"/>
        <v>0</v>
      </c>
      <c r="P161" s="179">
        <f t="shared" si="70"/>
        <v>0</v>
      </c>
      <c r="Q161" s="179">
        <f t="shared" si="71"/>
        <v>0</v>
      </c>
      <c r="R161" s="179">
        <f t="shared" si="72"/>
        <v>0</v>
      </c>
      <c r="S161" s="179">
        <f t="shared" si="73"/>
        <v>0</v>
      </c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79"/>
      <c r="AK161" s="228" t="str">
        <f>ПланСокрОО!AZ161</f>
        <v/>
      </c>
      <c r="AL161" s="163"/>
      <c r="AM161" s="179">
        <f t="shared" si="74"/>
        <v>0</v>
      </c>
      <c r="AN161" s="179">
        <f t="shared" si="75"/>
        <v>0</v>
      </c>
      <c r="AO161" s="179">
        <f t="shared" si="76"/>
        <v>0</v>
      </c>
    </row>
    <row r="162" spans="1:48" x14ac:dyDescent="0.25">
      <c r="A162" s="268">
        <f>ПланСокрОО!A162</f>
        <v>0</v>
      </c>
      <c r="B162" s="243" t="str">
        <f>ПланСокрОО!B162</f>
        <v>ПБ.ВС.16</v>
      </c>
      <c r="C162" s="180">
        <f>ПланСокрОО!C162</f>
        <v>0</v>
      </c>
      <c r="D162" s="106"/>
      <c r="E162" s="106"/>
      <c r="F162" s="106"/>
      <c r="G162" s="167">
        <f t="shared" si="67"/>
        <v>0</v>
      </c>
      <c r="H162" s="179">
        <f>ПланСокрОО!I162</f>
        <v>0</v>
      </c>
      <c r="I162" s="179">
        <f>ПланСокрОО!J162</f>
        <v>0</v>
      </c>
      <c r="J162" s="179">
        <f>ПланСокрОО!K162</f>
        <v>0</v>
      </c>
      <c r="K162" s="179">
        <f>ПланСокрОО!L162</f>
        <v>0</v>
      </c>
      <c r="L162" s="179">
        <f>ПланСокрОО!M162</f>
        <v>0</v>
      </c>
      <c r="M162" s="179">
        <f>ПланСокрОО!N162</f>
        <v>0</v>
      </c>
      <c r="N162" s="179">
        <f t="shared" si="68"/>
        <v>0</v>
      </c>
      <c r="O162" s="179">
        <f t="shared" si="69"/>
        <v>0</v>
      </c>
      <c r="P162" s="179">
        <f t="shared" si="70"/>
        <v>0</v>
      </c>
      <c r="Q162" s="179">
        <f t="shared" si="71"/>
        <v>0</v>
      </c>
      <c r="R162" s="179">
        <f t="shared" si="72"/>
        <v>0</v>
      </c>
      <c r="S162" s="179">
        <f t="shared" si="73"/>
        <v>0</v>
      </c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79"/>
      <c r="AK162" s="228" t="str">
        <f>ПланСокрОО!AZ162</f>
        <v/>
      </c>
      <c r="AL162" s="163"/>
      <c r="AM162" s="179">
        <f t="shared" si="74"/>
        <v>0</v>
      </c>
      <c r="AN162" s="179">
        <f t="shared" si="75"/>
        <v>0</v>
      </c>
      <c r="AO162" s="179">
        <f t="shared" si="76"/>
        <v>0</v>
      </c>
    </row>
    <row r="163" spans="1:48" x14ac:dyDescent="0.25">
      <c r="A163" s="268">
        <f>ПланСокрОО!A163</f>
        <v>0</v>
      </c>
      <c r="B163" s="243" t="str">
        <f>ПланСокрОО!B163</f>
        <v>ПБ.ВС.17</v>
      </c>
      <c r="C163" s="180">
        <f>ПланСокрОО!C163</f>
        <v>0</v>
      </c>
      <c r="D163" s="106"/>
      <c r="E163" s="106"/>
      <c r="F163" s="106"/>
      <c r="G163" s="167">
        <f t="shared" si="67"/>
        <v>0</v>
      </c>
      <c r="H163" s="179">
        <f>ПланСокрОО!I163</f>
        <v>0</v>
      </c>
      <c r="I163" s="179">
        <f>ПланСокрОО!J163</f>
        <v>0</v>
      </c>
      <c r="J163" s="179">
        <f>ПланСокрОО!K163</f>
        <v>0</v>
      </c>
      <c r="K163" s="179">
        <f>ПланСокрОО!L163</f>
        <v>0</v>
      </c>
      <c r="L163" s="179">
        <f>ПланСокрОО!M163</f>
        <v>0</v>
      </c>
      <c r="M163" s="179">
        <f>ПланСокрОО!N163</f>
        <v>0</v>
      </c>
      <c r="N163" s="179">
        <f t="shared" si="68"/>
        <v>0</v>
      </c>
      <c r="O163" s="179">
        <f t="shared" si="69"/>
        <v>0</v>
      </c>
      <c r="P163" s="179">
        <f t="shared" si="70"/>
        <v>0</v>
      </c>
      <c r="Q163" s="179">
        <f t="shared" si="71"/>
        <v>0</v>
      </c>
      <c r="R163" s="179">
        <f t="shared" si="72"/>
        <v>0</v>
      </c>
      <c r="S163" s="179">
        <f t="shared" si="73"/>
        <v>0</v>
      </c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79"/>
      <c r="AK163" s="228" t="str">
        <f>ПланСокрОО!AZ163</f>
        <v/>
      </c>
      <c r="AL163" s="163"/>
      <c r="AM163" s="179">
        <f t="shared" si="74"/>
        <v>0</v>
      </c>
      <c r="AN163" s="179">
        <f t="shared" si="75"/>
        <v>0</v>
      </c>
      <c r="AO163" s="179">
        <f t="shared" si="76"/>
        <v>0</v>
      </c>
    </row>
    <row r="164" spans="1:48" x14ac:dyDescent="0.25">
      <c r="A164" s="268">
        <f>ПланСокрОО!A164</f>
        <v>0</v>
      </c>
      <c r="B164" s="243" t="str">
        <f>ПланСокрОО!B164</f>
        <v>ПБ.ВС.18</v>
      </c>
      <c r="C164" s="180">
        <f>ПланСокрОО!C164</f>
        <v>0</v>
      </c>
      <c r="D164" s="106"/>
      <c r="E164" s="106"/>
      <c r="F164" s="106"/>
      <c r="G164" s="167">
        <f t="shared" si="67"/>
        <v>0</v>
      </c>
      <c r="H164" s="179">
        <f>ПланСокрОО!I164</f>
        <v>0</v>
      </c>
      <c r="I164" s="179">
        <f>ПланСокрОО!J164</f>
        <v>0</v>
      </c>
      <c r="J164" s="179">
        <f>ПланСокрОО!K164</f>
        <v>0</v>
      </c>
      <c r="K164" s="179">
        <f>ПланСокрОО!L164</f>
        <v>0</v>
      </c>
      <c r="L164" s="179">
        <f>ПланСокрОО!M164</f>
        <v>0</v>
      </c>
      <c r="M164" s="179">
        <f>ПланСокрОО!N164</f>
        <v>0</v>
      </c>
      <c r="N164" s="179">
        <f t="shared" si="68"/>
        <v>0</v>
      </c>
      <c r="O164" s="179">
        <f t="shared" si="69"/>
        <v>0</v>
      </c>
      <c r="P164" s="179">
        <f t="shared" si="70"/>
        <v>0</v>
      </c>
      <c r="Q164" s="179">
        <f t="shared" si="71"/>
        <v>0</v>
      </c>
      <c r="R164" s="179">
        <f t="shared" si="72"/>
        <v>0</v>
      </c>
      <c r="S164" s="179">
        <f t="shared" si="73"/>
        <v>0</v>
      </c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79"/>
      <c r="AK164" s="228" t="str">
        <f>ПланСокрОО!AZ164</f>
        <v/>
      </c>
      <c r="AL164" s="163"/>
      <c r="AM164" s="179">
        <f t="shared" si="74"/>
        <v>0</v>
      </c>
      <c r="AN164" s="179">
        <f t="shared" si="75"/>
        <v>0</v>
      </c>
      <c r="AO164" s="179">
        <f t="shared" si="76"/>
        <v>0</v>
      </c>
    </row>
    <row r="165" spans="1:48" x14ac:dyDescent="0.25">
      <c r="A165" s="268">
        <f>ПланСокрОО!A165</f>
        <v>0</v>
      </c>
      <c r="B165" s="243" t="str">
        <f>ПланСокрОО!B165</f>
        <v>ПБ.ВС.19</v>
      </c>
      <c r="C165" s="180">
        <f>ПланСокрОО!C165</f>
        <v>0</v>
      </c>
      <c r="D165" s="106"/>
      <c r="E165" s="106"/>
      <c r="F165" s="106"/>
      <c r="G165" s="167">
        <f t="shared" si="67"/>
        <v>0</v>
      </c>
      <c r="H165" s="179">
        <f>ПланСокрОО!I165</f>
        <v>0</v>
      </c>
      <c r="I165" s="179">
        <f>ПланСокрОО!J165</f>
        <v>0</v>
      </c>
      <c r="J165" s="179">
        <f>ПланСокрОО!K165</f>
        <v>0</v>
      </c>
      <c r="K165" s="179">
        <f>ПланСокрОО!L165</f>
        <v>0</v>
      </c>
      <c r="L165" s="179">
        <f>ПланСокрОО!M165</f>
        <v>0</v>
      </c>
      <c r="M165" s="179">
        <f>ПланСокрОО!N165</f>
        <v>0</v>
      </c>
      <c r="N165" s="179">
        <f t="shared" si="68"/>
        <v>0</v>
      </c>
      <c r="O165" s="179">
        <f t="shared" si="69"/>
        <v>0</v>
      </c>
      <c r="P165" s="179">
        <f t="shared" si="70"/>
        <v>0</v>
      </c>
      <c r="Q165" s="179">
        <f t="shared" si="71"/>
        <v>0</v>
      </c>
      <c r="R165" s="179">
        <f t="shared" si="72"/>
        <v>0</v>
      </c>
      <c r="S165" s="179">
        <f t="shared" si="73"/>
        <v>0</v>
      </c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79"/>
      <c r="AK165" s="228" t="str">
        <f>ПланСокрОО!AZ165</f>
        <v/>
      </c>
      <c r="AL165" s="163"/>
      <c r="AM165" s="179">
        <f t="shared" si="74"/>
        <v>0</v>
      </c>
      <c r="AN165" s="179">
        <f t="shared" si="75"/>
        <v>0</v>
      </c>
      <c r="AO165" s="179">
        <f t="shared" si="76"/>
        <v>0</v>
      </c>
    </row>
    <row r="166" spans="1:48" x14ac:dyDescent="0.25">
      <c r="A166" s="268">
        <f>ПланСокрОО!A166</f>
        <v>0</v>
      </c>
      <c r="B166" s="243" t="str">
        <f>ПланСокрОО!B166</f>
        <v>ПБ.ВС.20</v>
      </c>
      <c r="C166" s="180">
        <f>ПланСокрОО!C166</f>
        <v>0</v>
      </c>
      <c r="D166" s="106"/>
      <c r="E166" s="106"/>
      <c r="F166" s="106"/>
      <c r="G166" s="167">
        <f t="shared" si="67"/>
        <v>0</v>
      </c>
      <c r="H166" s="179">
        <f>ПланСокрОО!I166</f>
        <v>0</v>
      </c>
      <c r="I166" s="179">
        <f>ПланСокрОО!J166</f>
        <v>0</v>
      </c>
      <c r="J166" s="179">
        <f>ПланСокрОО!K166</f>
        <v>0</v>
      </c>
      <c r="K166" s="179">
        <f>ПланСокрОО!L166</f>
        <v>0</v>
      </c>
      <c r="L166" s="179">
        <f>ПланСокрОО!M166</f>
        <v>0</v>
      </c>
      <c r="M166" s="179">
        <f>ПланСокрОО!N166</f>
        <v>0</v>
      </c>
      <c r="N166" s="179">
        <f t="shared" si="68"/>
        <v>0</v>
      </c>
      <c r="O166" s="179">
        <f t="shared" si="69"/>
        <v>0</v>
      </c>
      <c r="P166" s="179">
        <f t="shared" si="70"/>
        <v>0</v>
      </c>
      <c r="Q166" s="179">
        <f t="shared" si="71"/>
        <v>0</v>
      </c>
      <c r="R166" s="179">
        <f t="shared" si="72"/>
        <v>0</v>
      </c>
      <c r="S166" s="179">
        <f t="shared" si="73"/>
        <v>0</v>
      </c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79"/>
      <c r="AK166" s="228" t="str">
        <f>ПланСокрОО!AZ166</f>
        <v/>
      </c>
      <c r="AL166" s="163"/>
      <c r="AM166" s="179">
        <f t="shared" si="74"/>
        <v>0</v>
      </c>
      <c r="AN166" s="179">
        <f t="shared" si="75"/>
        <v>0</v>
      </c>
      <c r="AO166" s="179">
        <f t="shared" si="76"/>
        <v>0</v>
      </c>
    </row>
    <row r="167" spans="1:48" x14ac:dyDescent="0.25">
      <c r="A167" s="163" t="s">
        <v>346</v>
      </c>
      <c r="B167" s="427" t="str">
        <f>B169</f>
        <v>Всего по вариативной части ПБ (ВС)</v>
      </c>
      <c r="C167" s="427"/>
      <c r="D167" s="165"/>
      <c r="E167" s="165"/>
      <c r="F167" s="165"/>
      <c r="G167" s="181">
        <f t="shared" ref="G167:W168" si="77">SUMIF($A$147:$A$166,$A167,G$147:G$166)</f>
        <v>0</v>
      </c>
      <c r="H167" s="181">
        <f t="shared" si="77"/>
        <v>0</v>
      </c>
      <c r="I167" s="181">
        <f t="shared" si="77"/>
        <v>0</v>
      </c>
      <c r="J167" s="181">
        <f t="shared" si="77"/>
        <v>0</v>
      </c>
      <c r="K167" s="181">
        <f t="shared" si="77"/>
        <v>0</v>
      </c>
      <c r="L167" s="181">
        <f t="shared" si="77"/>
        <v>0</v>
      </c>
      <c r="M167" s="181">
        <f t="shared" si="77"/>
        <v>0</v>
      </c>
      <c r="N167" s="181">
        <f t="shared" si="77"/>
        <v>0</v>
      </c>
      <c r="O167" s="181">
        <f t="shared" si="77"/>
        <v>0</v>
      </c>
      <c r="P167" s="181">
        <f t="shared" si="77"/>
        <v>0</v>
      </c>
      <c r="Q167" s="181">
        <f t="shared" si="77"/>
        <v>0</v>
      </c>
      <c r="R167" s="181">
        <f t="shared" si="77"/>
        <v>0</v>
      </c>
      <c r="S167" s="181">
        <f t="shared" si="77"/>
        <v>0</v>
      </c>
      <c r="T167" s="181">
        <f t="shared" si="77"/>
        <v>0</v>
      </c>
      <c r="U167" s="181">
        <f t="shared" si="77"/>
        <v>0</v>
      </c>
      <c r="V167" s="181">
        <f t="shared" si="77"/>
        <v>0</v>
      </c>
      <c r="W167" s="181">
        <f t="shared" si="77"/>
        <v>0</v>
      </c>
      <c r="X167" s="181">
        <f t="shared" ref="H167:AI168" si="78">SUMIF($A$147:$A$166,$A167,X$147:X$166)</f>
        <v>0</v>
      </c>
      <c r="Y167" s="181">
        <f t="shared" si="78"/>
        <v>0</v>
      </c>
      <c r="Z167" s="181">
        <f t="shared" si="78"/>
        <v>0</v>
      </c>
      <c r="AA167" s="181">
        <f t="shared" si="78"/>
        <v>0</v>
      </c>
      <c r="AB167" s="181">
        <f t="shared" si="78"/>
        <v>0</v>
      </c>
      <c r="AC167" s="181">
        <f t="shared" si="78"/>
        <v>0</v>
      </c>
      <c r="AD167" s="181">
        <f t="shared" si="78"/>
        <v>0</v>
      </c>
      <c r="AE167" s="181">
        <f t="shared" si="78"/>
        <v>0</v>
      </c>
      <c r="AF167" s="181">
        <f t="shared" si="78"/>
        <v>0</v>
      </c>
      <c r="AG167" s="181">
        <f t="shared" si="78"/>
        <v>0</v>
      </c>
      <c r="AH167" s="181">
        <f t="shared" si="78"/>
        <v>0</v>
      </c>
      <c r="AI167" s="181">
        <f t="shared" si="78"/>
        <v>0</v>
      </c>
      <c r="AJ167" s="181"/>
      <c r="AK167" s="228"/>
      <c r="AL167" s="181"/>
      <c r="AM167" s="179">
        <f t="shared" si="74"/>
        <v>0</v>
      </c>
      <c r="AN167" s="179">
        <f t="shared" si="75"/>
        <v>0</v>
      </c>
      <c r="AO167" s="179">
        <f t="shared" si="76"/>
        <v>0</v>
      </c>
      <c r="AP167" s="181"/>
      <c r="AQ167" s="181"/>
      <c r="AR167" s="181"/>
      <c r="AS167" s="181"/>
      <c r="AT167" s="181"/>
      <c r="AU167" s="183"/>
      <c r="AV167" s="184"/>
    </row>
    <row r="168" spans="1:48" x14ac:dyDescent="0.25">
      <c r="A168" s="163" t="s">
        <v>347</v>
      </c>
      <c r="B168" s="427" t="str">
        <f>B169</f>
        <v>Всего по вариативной части ПБ (ВС)</v>
      </c>
      <c r="C168" s="427"/>
      <c r="D168" s="165"/>
      <c r="E168" s="165"/>
      <c r="F168" s="165"/>
      <c r="G168" s="181">
        <f t="shared" si="77"/>
        <v>0</v>
      </c>
      <c r="H168" s="181">
        <f t="shared" si="78"/>
        <v>0</v>
      </c>
      <c r="I168" s="181">
        <f t="shared" si="78"/>
        <v>0</v>
      </c>
      <c r="J168" s="181">
        <f t="shared" si="78"/>
        <v>0</v>
      </c>
      <c r="K168" s="181">
        <f t="shared" si="78"/>
        <v>0</v>
      </c>
      <c r="L168" s="181">
        <f t="shared" si="78"/>
        <v>0</v>
      </c>
      <c r="M168" s="181">
        <f t="shared" si="78"/>
        <v>0</v>
      </c>
      <c r="N168" s="181">
        <f t="shared" si="78"/>
        <v>0</v>
      </c>
      <c r="O168" s="181">
        <f t="shared" si="78"/>
        <v>0</v>
      </c>
      <c r="P168" s="181">
        <f t="shared" si="78"/>
        <v>0</v>
      </c>
      <c r="Q168" s="181">
        <f t="shared" si="78"/>
        <v>0</v>
      </c>
      <c r="R168" s="181">
        <f t="shared" si="78"/>
        <v>0</v>
      </c>
      <c r="S168" s="181">
        <f t="shared" si="78"/>
        <v>0</v>
      </c>
      <c r="T168" s="181">
        <f t="shared" si="78"/>
        <v>0</v>
      </c>
      <c r="U168" s="181">
        <f t="shared" si="78"/>
        <v>0</v>
      </c>
      <c r="V168" s="181">
        <f t="shared" si="78"/>
        <v>0</v>
      </c>
      <c r="W168" s="181">
        <f t="shared" si="78"/>
        <v>0</v>
      </c>
      <c r="X168" s="181">
        <f t="shared" si="78"/>
        <v>0</v>
      </c>
      <c r="Y168" s="181">
        <f t="shared" si="78"/>
        <v>0</v>
      </c>
      <c r="Z168" s="181">
        <f t="shared" si="78"/>
        <v>0</v>
      </c>
      <c r="AA168" s="181">
        <f t="shared" si="78"/>
        <v>0</v>
      </c>
      <c r="AB168" s="181">
        <f t="shared" si="78"/>
        <v>0</v>
      </c>
      <c r="AC168" s="181">
        <f t="shared" si="78"/>
        <v>0</v>
      </c>
      <c r="AD168" s="181">
        <f t="shared" si="78"/>
        <v>0</v>
      </c>
      <c r="AE168" s="181">
        <f t="shared" si="78"/>
        <v>0</v>
      </c>
      <c r="AF168" s="181">
        <f t="shared" si="78"/>
        <v>0</v>
      </c>
      <c r="AG168" s="181">
        <f t="shared" si="78"/>
        <v>0</v>
      </c>
      <c r="AH168" s="181">
        <f t="shared" si="78"/>
        <v>0</v>
      </c>
      <c r="AI168" s="181">
        <f t="shared" si="78"/>
        <v>0</v>
      </c>
      <c r="AJ168" s="181"/>
      <c r="AK168" s="228"/>
      <c r="AL168" s="181"/>
      <c r="AM168" s="179">
        <f t="shared" si="74"/>
        <v>0</v>
      </c>
      <c r="AN168" s="179">
        <f t="shared" si="75"/>
        <v>0</v>
      </c>
      <c r="AO168" s="179">
        <f t="shared" si="76"/>
        <v>0</v>
      </c>
      <c r="AP168" s="181"/>
      <c r="AQ168" s="181"/>
      <c r="AR168" s="181"/>
      <c r="AS168" s="181"/>
      <c r="AT168" s="181"/>
      <c r="AU168" s="183"/>
      <c r="AV168" s="184"/>
    </row>
    <row r="169" spans="1:48" x14ac:dyDescent="0.25">
      <c r="B169" s="418" t="str">
        <f>Base!A153</f>
        <v>Всего по вариативной части ПБ (ВС)</v>
      </c>
      <c r="C169" s="418"/>
      <c r="D169" s="167">
        <f>SUM(D167:D168)</f>
        <v>0</v>
      </c>
      <c r="E169" s="167">
        <f>SUM(E167:E168)</f>
        <v>0</v>
      </c>
      <c r="F169" s="167">
        <f>SUM(F167:F168)</f>
        <v>0</v>
      </c>
      <c r="G169" s="167">
        <f>SUM(G167:G168)</f>
        <v>0</v>
      </c>
      <c r="H169" s="167">
        <f t="shared" ref="H169:AI169" si="79">SUM(H167:H168)</f>
        <v>0</v>
      </c>
      <c r="I169" s="167">
        <f t="shared" si="79"/>
        <v>0</v>
      </c>
      <c r="J169" s="167">
        <f t="shared" si="79"/>
        <v>0</v>
      </c>
      <c r="K169" s="167">
        <f t="shared" si="79"/>
        <v>0</v>
      </c>
      <c r="L169" s="167">
        <f t="shared" si="79"/>
        <v>0</v>
      </c>
      <c r="M169" s="167">
        <f t="shared" si="79"/>
        <v>0</v>
      </c>
      <c r="N169" s="167">
        <f t="shared" si="79"/>
        <v>0</v>
      </c>
      <c r="O169" s="167">
        <f t="shared" si="79"/>
        <v>0</v>
      </c>
      <c r="P169" s="167">
        <f t="shared" si="79"/>
        <v>0</v>
      </c>
      <c r="Q169" s="167">
        <f t="shared" si="79"/>
        <v>0</v>
      </c>
      <c r="R169" s="167">
        <f t="shared" si="79"/>
        <v>0</v>
      </c>
      <c r="S169" s="167">
        <f t="shared" si="79"/>
        <v>0</v>
      </c>
      <c r="T169" s="167">
        <f t="shared" si="79"/>
        <v>0</v>
      </c>
      <c r="U169" s="167">
        <f t="shared" si="79"/>
        <v>0</v>
      </c>
      <c r="V169" s="167">
        <f t="shared" si="79"/>
        <v>0</v>
      </c>
      <c r="W169" s="167">
        <f t="shared" si="79"/>
        <v>0</v>
      </c>
      <c r="X169" s="167">
        <f t="shared" si="79"/>
        <v>0</v>
      </c>
      <c r="Y169" s="167">
        <f t="shared" si="79"/>
        <v>0</v>
      </c>
      <c r="Z169" s="167">
        <f t="shared" si="79"/>
        <v>0</v>
      </c>
      <c r="AA169" s="167">
        <f t="shared" si="79"/>
        <v>0</v>
      </c>
      <c r="AB169" s="167">
        <f t="shared" si="79"/>
        <v>0</v>
      </c>
      <c r="AC169" s="167">
        <f t="shared" si="79"/>
        <v>0</v>
      </c>
      <c r="AD169" s="167">
        <f t="shared" si="79"/>
        <v>0</v>
      </c>
      <c r="AE169" s="167">
        <f t="shared" si="79"/>
        <v>0</v>
      </c>
      <c r="AF169" s="167">
        <f t="shared" si="79"/>
        <v>0</v>
      </c>
      <c r="AG169" s="167">
        <f t="shared" si="79"/>
        <v>0</v>
      </c>
      <c r="AH169" s="167">
        <f t="shared" si="79"/>
        <v>0</v>
      </c>
      <c r="AI169" s="167">
        <f t="shared" si="79"/>
        <v>0</v>
      </c>
      <c r="AJ169" s="179"/>
      <c r="AK169" s="228"/>
      <c r="AL169" s="163"/>
      <c r="AM169" s="179">
        <f t="shared" si="74"/>
        <v>0</v>
      </c>
      <c r="AN169" s="179">
        <f t="shared" si="75"/>
        <v>0</v>
      </c>
      <c r="AO169" s="179">
        <f t="shared" si="76"/>
        <v>0</v>
      </c>
    </row>
    <row r="170" spans="1:48" x14ac:dyDescent="0.25">
      <c r="A170" s="163" t="s">
        <v>346</v>
      </c>
      <c r="B170" s="425" t="str">
        <f>B172</f>
        <v>Итого по вариативной части ПБ</v>
      </c>
      <c r="C170" s="425"/>
      <c r="D170" s="181">
        <f t="shared" ref="D170:S171" si="80">D143+D167</f>
        <v>0</v>
      </c>
      <c r="E170" s="181">
        <f t="shared" si="80"/>
        <v>0</v>
      </c>
      <c r="F170" s="181">
        <f>F143+F167</f>
        <v>0</v>
      </c>
      <c r="G170" s="181">
        <f t="shared" si="80"/>
        <v>0</v>
      </c>
      <c r="H170" s="181">
        <f>H143+H167</f>
        <v>0</v>
      </c>
      <c r="I170" s="181">
        <f t="shared" ref="I170:AI171" si="81">I143+I167</f>
        <v>0</v>
      </c>
      <c r="J170" s="181">
        <f t="shared" si="81"/>
        <v>0</v>
      </c>
      <c r="K170" s="181">
        <f t="shared" si="81"/>
        <v>0</v>
      </c>
      <c r="L170" s="181">
        <f t="shared" si="81"/>
        <v>0</v>
      </c>
      <c r="M170" s="181">
        <f t="shared" si="81"/>
        <v>0</v>
      </c>
      <c r="N170" s="181">
        <f t="shared" si="81"/>
        <v>0</v>
      </c>
      <c r="O170" s="181">
        <f t="shared" si="81"/>
        <v>0</v>
      </c>
      <c r="P170" s="181">
        <f t="shared" si="81"/>
        <v>0</v>
      </c>
      <c r="Q170" s="181">
        <f t="shared" si="81"/>
        <v>0</v>
      </c>
      <c r="R170" s="181">
        <f t="shared" si="81"/>
        <v>0</v>
      </c>
      <c r="S170" s="181">
        <f t="shared" si="81"/>
        <v>0</v>
      </c>
      <c r="T170" s="181">
        <f t="shared" si="81"/>
        <v>0</v>
      </c>
      <c r="U170" s="181">
        <f t="shared" si="81"/>
        <v>0</v>
      </c>
      <c r="V170" s="181">
        <f t="shared" si="81"/>
        <v>0</v>
      </c>
      <c r="W170" s="181">
        <f t="shared" si="81"/>
        <v>0</v>
      </c>
      <c r="X170" s="181">
        <f t="shared" si="81"/>
        <v>0</v>
      </c>
      <c r="Y170" s="181">
        <f t="shared" si="81"/>
        <v>0</v>
      </c>
      <c r="Z170" s="181">
        <f t="shared" si="81"/>
        <v>0</v>
      </c>
      <c r="AA170" s="181">
        <f t="shared" si="81"/>
        <v>0</v>
      </c>
      <c r="AB170" s="181">
        <f t="shared" si="81"/>
        <v>0</v>
      </c>
      <c r="AC170" s="181">
        <f t="shared" si="81"/>
        <v>0</v>
      </c>
      <c r="AD170" s="181">
        <f t="shared" si="81"/>
        <v>0</v>
      </c>
      <c r="AE170" s="181">
        <f t="shared" si="81"/>
        <v>0</v>
      </c>
      <c r="AF170" s="181">
        <f t="shared" si="81"/>
        <v>0</v>
      </c>
      <c r="AG170" s="181">
        <f t="shared" si="81"/>
        <v>0</v>
      </c>
      <c r="AH170" s="181">
        <f t="shared" si="81"/>
        <v>0</v>
      </c>
      <c r="AI170" s="181">
        <f t="shared" si="81"/>
        <v>0</v>
      </c>
      <c r="AJ170" s="181"/>
      <c r="AK170" s="228"/>
      <c r="AL170" s="181"/>
      <c r="AM170" s="179">
        <f t="shared" si="74"/>
        <v>0</v>
      </c>
      <c r="AN170" s="179">
        <f t="shared" si="75"/>
        <v>0</v>
      </c>
      <c r="AO170" s="179">
        <f t="shared" si="76"/>
        <v>0</v>
      </c>
      <c r="AP170" s="181"/>
      <c r="AQ170" s="181"/>
      <c r="AR170" s="181"/>
      <c r="AS170" s="181"/>
      <c r="AT170" s="181"/>
      <c r="AU170" s="183"/>
      <c r="AV170" s="184"/>
    </row>
    <row r="171" spans="1:48" x14ac:dyDescent="0.25">
      <c r="A171" s="163" t="s">
        <v>347</v>
      </c>
      <c r="B171" s="425" t="str">
        <f>B172</f>
        <v>Итого по вариативной части ПБ</v>
      </c>
      <c r="C171" s="425"/>
      <c r="D171" s="181">
        <f t="shared" si="80"/>
        <v>0</v>
      </c>
      <c r="E171" s="181">
        <f t="shared" si="80"/>
        <v>0</v>
      </c>
      <c r="F171" s="181">
        <f t="shared" si="80"/>
        <v>0</v>
      </c>
      <c r="G171" s="181">
        <f t="shared" si="80"/>
        <v>0</v>
      </c>
      <c r="H171" s="181">
        <f t="shared" si="80"/>
        <v>0</v>
      </c>
      <c r="I171" s="181">
        <f t="shared" si="80"/>
        <v>0</v>
      </c>
      <c r="J171" s="181">
        <f t="shared" si="80"/>
        <v>0</v>
      </c>
      <c r="K171" s="181">
        <f t="shared" si="80"/>
        <v>0</v>
      </c>
      <c r="L171" s="181">
        <f t="shared" si="80"/>
        <v>0</v>
      </c>
      <c r="M171" s="181">
        <f t="shared" si="80"/>
        <v>0</v>
      </c>
      <c r="N171" s="181">
        <f t="shared" si="80"/>
        <v>0</v>
      </c>
      <c r="O171" s="181">
        <f t="shared" si="80"/>
        <v>0</v>
      </c>
      <c r="P171" s="181">
        <f t="shared" si="80"/>
        <v>0</v>
      </c>
      <c r="Q171" s="181">
        <f t="shared" si="80"/>
        <v>0</v>
      </c>
      <c r="R171" s="181">
        <f t="shared" si="80"/>
        <v>0</v>
      </c>
      <c r="S171" s="181">
        <f t="shared" si="80"/>
        <v>0</v>
      </c>
      <c r="T171" s="181">
        <f t="shared" si="81"/>
        <v>0</v>
      </c>
      <c r="U171" s="181">
        <f t="shared" si="81"/>
        <v>0</v>
      </c>
      <c r="V171" s="181">
        <f t="shared" si="81"/>
        <v>0</v>
      </c>
      <c r="W171" s="181">
        <f t="shared" si="81"/>
        <v>0</v>
      </c>
      <c r="X171" s="181">
        <f t="shared" si="81"/>
        <v>0</v>
      </c>
      <c r="Y171" s="181">
        <f t="shared" si="81"/>
        <v>0</v>
      </c>
      <c r="Z171" s="181">
        <f t="shared" si="81"/>
        <v>0</v>
      </c>
      <c r="AA171" s="181">
        <f t="shared" si="81"/>
        <v>0</v>
      </c>
      <c r="AB171" s="181">
        <f t="shared" si="81"/>
        <v>0</v>
      </c>
      <c r="AC171" s="181">
        <f t="shared" si="81"/>
        <v>0</v>
      </c>
      <c r="AD171" s="181">
        <f t="shared" si="81"/>
        <v>0</v>
      </c>
      <c r="AE171" s="181">
        <f t="shared" si="81"/>
        <v>0</v>
      </c>
      <c r="AF171" s="181">
        <f t="shared" si="81"/>
        <v>0</v>
      </c>
      <c r="AG171" s="181">
        <f t="shared" si="81"/>
        <v>0</v>
      </c>
      <c r="AH171" s="181">
        <f t="shared" si="81"/>
        <v>0</v>
      </c>
      <c r="AI171" s="181">
        <f t="shared" si="81"/>
        <v>0</v>
      </c>
      <c r="AJ171" s="181"/>
      <c r="AK171" s="228"/>
      <c r="AL171" s="181"/>
      <c r="AM171" s="179">
        <f t="shared" si="74"/>
        <v>0</v>
      </c>
      <c r="AN171" s="179">
        <f t="shared" si="75"/>
        <v>0</v>
      </c>
      <c r="AO171" s="179">
        <f t="shared" si="76"/>
        <v>0</v>
      </c>
      <c r="AP171" s="181"/>
      <c r="AQ171" s="181"/>
      <c r="AR171" s="181"/>
      <c r="AS171" s="181"/>
      <c r="AT171" s="181"/>
      <c r="AU171" s="183"/>
      <c r="AV171" s="184"/>
    </row>
    <row r="172" spans="1:48" x14ac:dyDescent="0.25">
      <c r="B172" s="414" t="str">
        <f>Base!A154</f>
        <v>Итого по вариативной части ПБ</v>
      </c>
      <c r="C172" s="414"/>
      <c r="D172" s="167">
        <f>D145+D169</f>
        <v>0</v>
      </c>
      <c r="E172" s="167">
        <f t="shared" ref="E172:AI172" si="82">E145+E169</f>
        <v>0</v>
      </c>
      <c r="F172" s="167">
        <f t="shared" si="82"/>
        <v>0</v>
      </c>
      <c r="G172" s="167">
        <f t="shared" si="82"/>
        <v>0</v>
      </c>
      <c r="H172" s="167">
        <f t="shared" si="82"/>
        <v>0</v>
      </c>
      <c r="I172" s="167">
        <f t="shared" si="82"/>
        <v>0</v>
      </c>
      <c r="J172" s="167">
        <f t="shared" si="82"/>
        <v>0</v>
      </c>
      <c r="K172" s="167">
        <f t="shared" si="82"/>
        <v>0</v>
      </c>
      <c r="L172" s="167">
        <f t="shared" si="82"/>
        <v>0</v>
      </c>
      <c r="M172" s="167">
        <f t="shared" si="82"/>
        <v>0</v>
      </c>
      <c r="N172" s="167">
        <f t="shared" si="82"/>
        <v>0</v>
      </c>
      <c r="O172" s="167">
        <f t="shared" si="82"/>
        <v>0</v>
      </c>
      <c r="P172" s="167">
        <f t="shared" si="82"/>
        <v>0</v>
      </c>
      <c r="Q172" s="167">
        <f t="shared" si="82"/>
        <v>0</v>
      </c>
      <c r="R172" s="167">
        <f t="shared" si="82"/>
        <v>0</v>
      </c>
      <c r="S172" s="167">
        <f t="shared" si="82"/>
        <v>0</v>
      </c>
      <c r="T172" s="167">
        <f t="shared" si="82"/>
        <v>0</v>
      </c>
      <c r="U172" s="167">
        <f t="shared" si="82"/>
        <v>0</v>
      </c>
      <c r="V172" s="167">
        <f t="shared" si="82"/>
        <v>0</v>
      </c>
      <c r="W172" s="167">
        <f t="shared" si="82"/>
        <v>0</v>
      </c>
      <c r="X172" s="167">
        <f t="shared" si="82"/>
        <v>0</v>
      </c>
      <c r="Y172" s="167">
        <f t="shared" si="82"/>
        <v>0</v>
      </c>
      <c r="Z172" s="167">
        <f t="shared" si="82"/>
        <v>0</v>
      </c>
      <c r="AA172" s="167">
        <f t="shared" si="82"/>
        <v>0</v>
      </c>
      <c r="AB172" s="167">
        <f t="shared" si="82"/>
        <v>0</v>
      </c>
      <c r="AC172" s="167">
        <f t="shared" si="82"/>
        <v>0</v>
      </c>
      <c r="AD172" s="167">
        <f t="shared" si="82"/>
        <v>0</v>
      </c>
      <c r="AE172" s="167">
        <f t="shared" si="82"/>
        <v>0</v>
      </c>
      <c r="AF172" s="167">
        <f t="shared" si="82"/>
        <v>0</v>
      </c>
      <c r="AG172" s="167">
        <f t="shared" si="82"/>
        <v>0</v>
      </c>
      <c r="AH172" s="167">
        <f t="shared" si="82"/>
        <v>0</v>
      </c>
      <c r="AI172" s="167">
        <f t="shared" si="82"/>
        <v>0</v>
      </c>
      <c r="AJ172" s="179"/>
      <c r="AK172" s="228"/>
      <c r="AL172" s="163"/>
      <c r="AM172" s="179">
        <f t="shared" si="74"/>
        <v>0</v>
      </c>
      <c r="AN172" s="179">
        <f t="shared" si="75"/>
        <v>0</v>
      </c>
      <c r="AO172" s="179">
        <f t="shared" si="76"/>
        <v>0</v>
      </c>
    </row>
    <row r="173" spans="1:48" x14ac:dyDescent="0.25">
      <c r="A173" s="163" t="s">
        <v>346</v>
      </c>
      <c r="B173" s="425" t="str">
        <f>B175</f>
        <v>ВСЕГО ПО  ПРОФЕССИОНАЛЬНОМУ БЛОКУ</v>
      </c>
      <c r="C173" s="425"/>
      <c r="D173" s="181">
        <f t="shared" ref="D173:L174" si="83">D109+D170</f>
        <v>0</v>
      </c>
      <c r="E173" s="181">
        <f t="shared" si="83"/>
        <v>0</v>
      </c>
      <c r="F173" s="181">
        <f t="shared" si="83"/>
        <v>0</v>
      </c>
      <c r="G173" s="181">
        <f t="shared" si="83"/>
        <v>0</v>
      </c>
      <c r="H173" s="181">
        <f>H109+H170</f>
        <v>0</v>
      </c>
      <c r="I173" s="181">
        <f t="shared" ref="I173:AI174" si="84">I109+I170</f>
        <v>0</v>
      </c>
      <c r="J173" s="181">
        <f t="shared" si="84"/>
        <v>0</v>
      </c>
      <c r="K173" s="181">
        <f t="shared" si="84"/>
        <v>0</v>
      </c>
      <c r="L173" s="181">
        <f t="shared" si="84"/>
        <v>0</v>
      </c>
      <c r="M173" s="181">
        <f t="shared" si="84"/>
        <v>0</v>
      </c>
      <c r="N173" s="181">
        <f t="shared" si="84"/>
        <v>0</v>
      </c>
      <c r="O173" s="181">
        <f t="shared" si="84"/>
        <v>0</v>
      </c>
      <c r="P173" s="181">
        <f t="shared" si="84"/>
        <v>0</v>
      </c>
      <c r="Q173" s="181">
        <f t="shared" si="84"/>
        <v>0</v>
      </c>
      <c r="R173" s="181">
        <f t="shared" si="84"/>
        <v>0</v>
      </c>
      <c r="S173" s="181">
        <f t="shared" si="84"/>
        <v>0</v>
      </c>
      <c r="T173" s="181">
        <f t="shared" si="84"/>
        <v>0</v>
      </c>
      <c r="U173" s="181">
        <f t="shared" si="84"/>
        <v>0</v>
      </c>
      <c r="V173" s="181">
        <f t="shared" si="84"/>
        <v>0</v>
      </c>
      <c r="W173" s="181">
        <f t="shared" si="84"/>
        <v>0</v>
      </c>
      <c r="X173" s="181">
        <f t="shared" si="84"/>
        <v>0</v>
      </c>
      <c r="Y173" s="181">
        <f t="shared" si="84"/>
        <v>0</v>
      </c>
      <c r="Z173" s="181">
        <f t="shared" si="84"/>
        <v>0</v>
      </c>
      <c r="AA173" s="181">
        <f t="shared" si="84"/>
        <v>0</v>
      </c>
      <c r="AB173" s="181">
        <f t="shared" si="84"/>
        <v>0</v>
      </c>
      <c r="AC173" s="181">
        <f t="shared" si="84"/>
        <v>0</v>
      </c>
      <c r="AD173" s="181">
        <f t="shared" si="84"/>
        <v>0</v>
      </c>
      <c r="AE173" s="181">
        <f t="shared" si="84"/>
        <v>0</v>
      </c>
      <c r="AF173" s="181">
        <f t="shared" si="84"/>
        <v>0</v>
      </c>
      <c r="AG173" s="181">
        <f t="shared" si="84"/>
        <v>0</v>
      </c>
      <c r="AH173" s="181">
        <f t="shared" si="84"/>
        <v>0</v>
      </c>
      <c r="AI173" s="181">
        <f t="shared" si="84"/>
        <v>0</v>
      </c>
      <c r="AJ173" s="181"/>
      <c r="AK173" s="228"/>
      <c r="AL173" s="181"/>
      <c r="AM173" s="179">
        <f t="shared" si="74"/>
        <v>0</v>
      </c>
      <c r="AN173" s="179">
        <f t="shared" si="75"/>
        <v>0</v>
      </c>
      <c r="AO173" s="179">
        <f t="shared" si="76"/>
        <v>0</v>
      </c>
      <c r="AP173" s="181"/>
      <c r="AQ173" s="181"/>
      <c r="AR173" s="181"/>
      <c r="AS173" s="181"/>
      <c r="AT173" s="181"/>
      <c r="AU173" s="183"/>
      <c r="AV173" s="184"/>
    </row>
    <row r="174" spans="1:48" x14ac:dyDescent="0.25">
      <c r="A174" s="163" t="s">
        <v>347</v>
      </c>
      <c r="B174" s="425" t="str">
        <f>B175</f>
        <v>ВСЕГО ПО  ПРОФЕССИОНАЛЬНОМУ БЛОКУ</v>
      </c>
      <c r="C174" s="425"/>
      <c r="D174" s="181">
        <f t="shared" si="83"/>
        <v>0</v>
      </c>
      <c r="E174" s="181">
        <f>E110+E171</f>
        <v>0</v>
      </c>
      <c r="F174" s="181">
        <f t="shared" si="83"/>
        <v>0</v>
      </c>
      <c r="G174" s="181">
        <f t="shared" si="83"/>
        <v>0</v>
      </c>
      <c r="H174" s="181">
        <f t="shared" si="83"/>
        <v>0</v>
      </c>
      <c r="I174" s="181">
        <f t="shared" si="83"/>
        <v>0</v>
      </c>
      <c r="J174" s="181">
        <f t="shared" si="83"/>
        <v>0</v>
      </c>
      <c r="K174" s="181">
        <f t="shared" si="83"/>
        <v>0</v>
      </c>
      <c r="L174" s="181">
        <f t="shared" si="83"/>
        <v>0</v>
      </c>
      <c r="M174" s="181">
        <f t="shared" si="84"/>
        <v>0</v>
      </c>
      <c r="N174" s="181">
        <f t="shared" si="84"/>
        <v>0</v>
      </c>
      <c r="O174" s="181">
        <f t="shared" si="84"/>
        <v>0</v>
      </c>
      <c r="P174" s="181">
        <f t="shared" si="84"/>
        <v>0</v>
      </c>
      <c r="Q174" s="181">
        <f t="shared" si="84"/>
        <v>0</v>
      </c>
      <c r="R174" s="181">
        <f t="shared" si="84"/>
        <v>0</v>
      </c>
      <c r="S174" s="181">
        <f t="shared" si="84"/>
        <v>0</v>
      </c>
      <c r="T174" s="181">
        <f t="shared" si="84"/>
        <v>0</v>
      </c>
      <c r="U174" s="181">
        <f t="shared" si="84"/>
        <v>0</v>
      </c>
      <c r="V174" s="181">
        <f t="shared" si="84"/>
        <v>0</v>
      </c>
      <c r="W174" s="181">
        <f t="shared" si="84"/>
        <v>0</v>
      </c>
      <c r="X174" s="181">
        <f t="shared" si="84"/>
        <v>0</v>
      </c>
      <c r="Y174" s="181">
        <f t="shared" si="84"/>
        <v>0</v>
      </c>
      <c r="Z174" s="181">
        <f t="shared" si="84"/>
        <v>0</v>
      </c>
      <c r="AA174" s="181">
        <f t="shared" si="84"/>
        <v>0</v>
      </c>
      <c r="AB174" s="181">
        <f t="shared" si="84"/>
        <v>0</v>
      </c>
      <c r="AC174" s="181">
        <f t="shared" si="84"/>
        <v>0</v>
      </c>
      <c r="AD174" s="181">
        <f t="shared" si="84"/>
        <v>0</v>
      </c>
      <c r="AE174" s="181">
        <f t="shared" si="84"/>
        <v>0</v>
      </c>
      <c r="AF174" s="181">
        <f t="shared" si="84"/>
        <v>0</v>
      </c>
      <c r="AG174" s="181">
        <f t="shared" si="84"/>
        <v>0</v>
      </c>
      <c r="AH174" s="181">
        <f t="shared" si="84"/>
        <v>0</v>
      </c>
      <c r="AI174" s="181">
        <f t="shared" si="84"/>
        <v>0</v>
      </c>
      <c r="AJ174" s="181"/>
      <c r="AK174" s="228"/>
      <c r="AL174" s="181"/>
      <c r="AM174" s="179">
        <f t="shared" si="74"/>
        <v>0</v>
      </c>
      <c r="AN174" s="179">
        <f t="shared" si="75"/>
        <v>0</v>
      </c>
      <c r="AO174" s="179">
        <f t="shared" si="76"/>
        <v>0</v>
      </c>
      <c r="AP174" s="181"/>
      <c r="AQ174" s="181"/>
      <c r="AR174" s="181"/>
      <c r="AS174" s="181"/>
      <c r="AT174" s="181"/>
      <c r="AU174" s="183"/>
      <c r="AV174" s="184"/>
    </row>
    <row r="175" spans="1:48" ht="15" customHeight="1" x14ac:dyDescent="0.25">
      <c r="B175" s="414" t="str">
        <f>Base!A155</f>
        <v>ВСЕГО ПО  ПРОФЕССИОНАЛЬНОМУ БЛОКУ</v>
      </c>
      <c r="C175" s="414"/>
      <c r="D175" s="167">
        <f>D111+D172</f>
        <v>0</v>
      </c>
      <c r="E175" s="167">
        <f t="shared" ref="E175:AI175" si="85">E111+E172</f>
        <v>0</v>
      </c>
      <c r="F175" s="167">
        <f t="shared" si="85"/>
        <v>0</v>
      </c>
      <c r="G175" s="167">
        <f>G111+G172</f>
        <v>0</v>
      </c>
      <c r="H175" s="167">
        <f t="shared" si="85"/>
        <v>0</v>
      </c>
      <c r="I175" s="167">
        <f t="shared" si="85"/>
        <v>0</v>
      </c>
      <c r="J175" s="167">
        <f t="shared" si="85"/>
        <v>0</v>
      </c>
      <c r="K175" s="167">
        <f t="shared" si="85"/>
        <v>0</v>
      </c>
      <c r="L175" s="167">
        <f t="shared" si="85"/>
        <v>0</v>
      </c>
      <c r="M175" s="167">
        <f t="shared" si="85"/>
        <v>0</v>
      </c>
      <c r="N175" s="167">
        <f t="shared" si="85"/>
        <v>0</v>
      </c>
      <c r="O175" s="167">
        <f t="shared" si="85"/>
        <v>0</v>
      </c>
      <c r="P175" s="167">
        <f t="shared" si="85"/>
        <v>0</v>
      </c>
      <c r="Q175" s="167">
        <f t="shared" si="85"/>
        <v>0</v>
      </c>
      <c r="R175" s="167">
        <f t="shared" si="85"/>
        <v>0</v>
      </c>
      <c r="S175" s="167">
        <f t="shared" si="85"/>
        <v>0</v>
      </c>
      <c r="T175" s="167">
        <f t="shared" si="85"/>
        <v>0</v>
      </c>
      <c r="U175" s="167">
        <f t="shared" si="85"/>
        <v>0</v>
      </c>
      <c r="V175" s="167">
        <f t="shared" si="85"/>
        <v>0</v>
      </c>
      <c r="W175" s="167">
        <f t="shared" si="85"/>
        <v>0</v>
      </c>
      <c r="X175" s="167">
        <f t="shared" si="85"/>
        <v>0</v>
      </c>
      <c r="Y175" s="167">
        <f t="shared" si="85"/>
        <v>0</v>
      </c>
      <c r="Z175" s="167">
        <f t="shared" si="85"/>
        <v>0</v>
      </c>
      <c r="AA175" s="167">
        <f t="shared" si="85"/>
        <v>0</v>
      </c>
      <c r="AB175" s="167">
        <f t="shared" si="85"/>
        <v>0</v>
      </c>
      <c r="AC175" s="167">
        <f t="shared" si="85"/>
        <v>0</v>
      </c>
      <c r="AD175" s="167">
        <f t="shared" si="85"/>
        <v>0</v>
      </c>
      <c r="AE175" s="167">
        <f t="shared" si="85"/>
        <v>0</v>
      </c>
      <c r="AF175" s="167">
        <f t="shared" si="85"/>
        <v>0</v>
      </c>
      <c r="AG175" s="167">
        <f t="shared" si="85"/>
        <v>0</v>
      </c>
      <c r="AH175" s="167">
        <f t="shared" si="85"/>
        <v>0</v>
      </c>
      <c r="AI175" s="167">
        <f t="shared" si="85"/>
        <v>0</v>
      </c>
      <c r="AJ175" s="179"/>
      <c r="AK175" s="228"/>
      <c r="AL175" s="163"/>
      <c r="AM175" s="179">
        <f t="shared" si="74"/>
        <v>0</v>
      </c>
      <c r="AN175" s="179">
        <f t="shared" si="75"/>
        <v>0</v>
      </c>
      <c r="AO175" s="179">
        <f t="shared" si="76"/>
        <v>0</v>
      </c>
    </row>
    <row r="176" spans="1:48" customFormat="1" ht="18" customHeight="1" x14ac:dyDescent="0.25">
      <c r="A176" s="51" t="s">
        <v>346</v>
      </c>
      <c r="B176" s="405" t="str">
        <f>B178</f>
        <v>Итого по базовой части блока ДИСЦИПЛИНЫ</v>
      </c>
      <c r="C176" s="405"/>
      <c r="D176" s="230">
        <f t="shared" ref="D176:AL176" si="86">D23+D109</f>
        <v>0</v>
      </c>
      <c r="E176" s="230">
        <f t="shared" si="86"/>
        <v>0</v>
      </c>
      <c r="F176" s="230">
        <f t="shared" si="86"/>
        <v>0</v>
      </c>
      <c r="G176" s="230">
        <f t="shared" si="86"/>
        <v>0</v>
      </c>
      <c r="H176" s="230">
        <f t="shared" si="86"/>
        <v>0</v>
      </c>
      <c r="I176" s="230">
        <f t="shared" si="86"/>
        <v>0</v>
      </c>
      <c r="J176" s="230">
        <f t="shared" si="86"/>
        <v>0</v>
      </c>
      <c r="K176" s="230">
        <f t="shared" si="86"/>
        <v>0</v>
      </c>
      <c r="L176" s="230">
        <f t="shared" si="86"/>
        <v>0</v>
      </c>
      <c r="M176" s="230">
        <f t="shared" si="86"/>
        <v>0</v>
      </c>
      <c r="N176" s="230">
        <f t="shared" si="86"/>
        <v>0</v>
      </c>
      <c r="O176" s="230">
        <f t="shared" si="86"/>
        <v>0</v>
      </c>
      <c r="P176" s="230">
        <f t="shared" si="86"/>
        <v>0</v>
      </c>
      <c r="Q176" s="230">
        <f t="shared" si="86"/>
        <v>0</v>
      </c>
      <c r="R176" s="230">
        <f t="shared" si="86"/>
        <v>0</v>
      </c>
      <c r="S176" s="230">
        <f t="shared" si="86"/>
        <v>0</v>
      </c>
      <c r="T176" s="230">
        <f t="shared" si="86"/>
        <v>0</v>
      </c>
      <c r="U176" s="230">
        <f t="shared" si="86"/>
        <v>0</v>
      </c>
      <c r="V176" s="230">
        <f t="shared" si="86"/>
        <v>0</v>
      </c>
      <c r="W176" s="230">
        <f t="shared" si="86"/>
        <v>0</v>
      </c>
      <c r="X176" s="230">
        <f t="shared" si="86"/>
        <v>0</v>
      </c>
      <c r="Y176" s="230">
        <f t="shared" si="86"/>
        <v>0</v>
      </c>
      <c r="Z176" s="230">
        <f t="shared" si="86"/>
        <v>0</v>
      </c>
      <c r="AA176" s="230">
        <f t="shared" si="86"/>
        <v>0</v>
      </c>
      <c r="AB176" s="230">
        <f t="shared" si="86"/>
        <v>0</v>
      </c>
      <c r="AC176" s="230">
        <f t="shared" si="86"/>
        <v>0</v>
      </c>
      <c r="AD176" s="230">
        <f t="shared" si="86"/>
        <v>0</v>
      </c>
      <c r="AE176" s="230">
        <f t="shared" si="86"/>
        <v>0</v>
      </c>
      <c r="AF176" s="230">
        <f t="shared" si="86"/>
        <v>0</v>
      </c>
      <c r="AG176" s="230">
        <f t="shared" si="86"/>
        <v>0</v>
      </c>
      <c r="AH176" s="230">
        <f t="shared" si="86"/>
        <v>0</v>
      </c>
      <c r="AI176" s="230">
        <f t="shared" si="86"/>
        <v>0</v>
      </c>
      <c r="AJ176" s="230">
        <f t="shared" si="86"/>
        <v>0</v>
      </c>
      <c r="AK176" s="230">
        <f t="shared" si="86"/>
        <v>0</v>
      </c>
      <c r="AL176" s="230">
        <f t="shared" si="86"/>
        <v>0</v>
      </c>
      <c r="AM176" s="179">
        <f t="shared" ref="AM176:AM190" si="87">J176*$AO$2</f>
        <v>0</v>
      </c>
      <c r="AN176" s="179">
        <f t="shared" ref="AN176:AN190" si="88">(K176+L176)*$AO$2</f>
        <v>0</v>
      </c>
      <c r="AO176" s="179">
        <f t="shared" ref="AO176:AO190" si="89">I176*$AO$2</f>
        <v>0</v>
      </c>
      <c r="AP176" s="230">
        <f t="shared" ref="AP176:AT178" si="90">AP23+AP109</f>
        <v>0</v>
      </c>
      <c r="AQ176" s="230">
        <f t="shared" si="90"/>
        <v>0</v>
      </c>
      <c r="AR176" s="230">
        <f t="shared" si="90"/>
        <v>0</v>
      </c>
      <c r="AS176" s="230">
        <f t="shared" si="90"/>
        <v>0</v>
      </c>
      <c r="AT176" s="230">
        <f t="shared" si="90"/>
        <v>0</v>
      </c>
      <c r="AU176" s="230"/>
      <c r="AV176" s="227"/>
    </row>
    <row r="177" spans="1:48" customFormat="1" ht="18" customHeight="1" x14ac:dyDescent="0.25">
      <c r="A177" s="51" t="s">
        <v>347</v>
      </c>
      <c r="B177" s="405" t="str">
        <f>B178</f>
        <v>Итого по базовой части блока ДИСЦИПЛИНЫ</v>
      </c>
      <c r="C177" s="405"/>
      <c r="D177" s="230">
        <f t="shared" ref="D177:AL177" si="91">D24+D110</f>
        <v>0</v>
      </c>
      <c r="E177" s="230">
        <f t="shared" si="91"/>
        <v>0</v>
      </c>
      <c r="F177" s="230">
        <f t="shared" si="91"/>
        <v>0</v>
      </c>
      <c r="G177" s="230">
        <f t="shared" si="91"/>
        <v>0</v>
      </c>
      <c r="H177" s="230">
        <f t="shared" si="91"/>
        <v>0</v>
      </c>
      <c r="I177" s="230">
        <f t="shared" si="91"/>
        <v>0</v>
      </c>
      <c r="J177" s="230">
        <f t="shared" si="91"/>
        <v>0</v>
      </c>
      <c r="K177" s="230">
        <f t="shared" si="91"/>
        <v>0</v>
      </c>
      <c r="L177" s="230">
        <f t="shared" si="91"/>
        <v>0</v>
      </c>
      <c r="M177" s="230">
        <f t="shared" si="91"/>
        <v>0</v>
      </c>
      <c r="N177" s="230">
        <f t="shared" si="91"/>
        <v>0</v>
      </c>
      <c r="O177" s="230">
        <f t="shared" si="91"/>
        <v>0</v>
      </c>
      <c r="P177" s="230">
        <f t="shared" si="91"/>
        <v>0</v>
      </c>
      <c r="Q177" s="230">
        <f t="shared" si="91"/>
        <v>0</v>
      </c>
      <c r="R177" s="230">
        <f t="shared" si="91"/>
        <v>0</v>
      </c>
      <c r="S177" s="230">
        <f t="shared" si="91"/>
        <v>0</v>
      </c>
      <c r="T177" s="230">
        <f t="shared" si="91"/>
        <v>0</v>
      </c>
      <c r="U177" s="230">
        <f t="shared" si="91"/>
        <v>0</v>
      </c>
      <c r="V177" s="230">
        <f t="shared" si="91"/>
        <v>0</v>
      </c>
      <c r="W177" s="230">
        <f t="shared" si="91"/>
        <v>0</v>
      </c>
      <c r="X177" s="230">
        <f t="shared" si="91"/>
        <v>0</v>
      </c>
      <c r="Y177" s="230">
        <f t="shared" si="91"/>
        <v>0</v>
      </c>
      <c r="Z177" s="230">
        <f t="shared" si="91"/>
        <v>0</v>
      </c>
      <c r="AA177" s="230">
        <f t="shared" si="91"/>
        <v>0</v>
      </c>
      <c r="AB177" s="230">
        <f t="shared" si="91"/>
        <v>0</v>
      </c>
      <c r="AC177" s="230">
        <f t="shared" si="91"/>
        <v>0</v>
      </c>
      <c r="AD177" s="230">
        <f t="shared" si="91"/>
        <v>0</v>
      </c>
      <c r="AE177" s="230">
        <f t="shared" si="91"/>
        <v>0</v>
      </c>
      <c r="AF177" s="230">
        <f t="shared" si="91"/>
        <v>0</v>
      </c>
      <c r="AG177" s="230">
        <f t="shared" si="91"/>
        <v>0</v>
      </c>
      <c r="AH177" s="230">
        <f t="shared" si="91"/>
        <v>0</v>
      </c>
      <c r="AI177" s="230">
        <f t="shared" si="91"/>
        <v>0</v>
      </c>
      <c r="AJ177" s="230">
        <f t="shared" si="91"/>
        <v>0</v>
      </c>
      <c r="AK177" s="230">
        <f t="shared" si="91"/>
        <v>0</v>
      </c>
      <c r="AL177" s="230">
        <f t="shared" si="91"/>
        <v>0</v>
      </c>
      <c r="AM177" s="179">
        <f t="shared" si="87"/>
        <v>0</v>
      </c>
      <c r="AN177" s="179">
        <f t="shared" si="88"/>
        <v>0</v>
      </c>
      <c r="AO177" s="179">
        <f t="shared" si="89"/>
        <v>0</v>
      </c>
      <c r="AP177" s="230">
        <f t="shared" si="90"/>
        <v>0</v>
      </c>
      <c r="AQ177" s="230">
        <f t="shared" si="90"/>
        <v>0</v>
      </c>
      <c r="AR177" s="230">
        <f t="shared" si="90"/>
        <v>0</v>
      </c>
      <c r="AS177" s="230">
        <f t="shared" si="90"/>
        <v>0</v>
      </c>
      <c r="AT177" s="230">
        <f t="shared" si="90"/>
        <v>0</v>
      </c>
      <c r="AU177" s="230"/>
      <c r="AV177" s="227"/>
    </row>
    <row r="178" spans="1:48" customFormat="1" ht="18" customHeight="1" x14ac:dyDescent="0.25">
      <c r="A178" s="51"/>
      <c r="B178" s="405" t="str">
        <f>Base!A156</f>
        <v>Итого по базовой части блока ДИСЦИПЛИНЫ</v>
      </c>
      <c r="C178" s="405"/>
      <c r="D178" s="230">
        <f t="shared" ref="D178:AL178" si="92">D25+D111</f>
        <v>0</v>
      </c>
      <c r="E178" s="230">
        <f t="shared" si="92"/>
        <v>0</v>
      </c>
      <c r="F178" s="230">
        <f t="shared" si="92"/>
        <v>0</v>
      </c>
      <c r="G178" s="230">
        <f t="shared" si="92"/>
        <v>0</v>
      </c>
      <c r="H178" s="230">
        <f t="shared" si="92"/>
        <v>0</v>
      </c>
      <c r="I178" s="230">
        <f t="shared" si="92"/>
        <v>0</v>
      </c>
      <c r="J178" s="230">
        <f t="shared" si="92"/>
        <v>0</v>
      </c>
      <c r="K178" s="230">
        <f t="shared" si="92"/>
        <v>0</v>
      </c>
      <c r="L178" s="230">
        <f t="shared" si="92"/>
        <v>0</v>
      </c>
      <c r="M178" s="230">
        <f t="shared" si="92"/>
        <v>0</v>
      </c>
      <c r="N178" s="230">
        <f t="shared" si="92"/>
        <v>0</v>
      </c>
      <c r="O178" s="230">
        <f t="shared" si="92"/>
        <v>0</v>
      </c>
      <c r="P178" s="230">
        <f t="shared" si="92"/>
        <v>0</v>
      </c>
      <c r="Q178" s="230">
        <f t="shared" si="92"/>
        <v>0</v>
      </c>
      <c r="R178" s="230">
        <f t="shared" si="92"/>
        <v>0</v>
      </c>
      <c r="S178" s="230">
        <f t="shared" si="92"/>
        <v>0</v>
      </c>
      <c r="T178" s="230">
        <f t="shared" si="92"/>
        <v>0</v>
      </c>
      <c r="U178" s="230">
        <f t="shared" si="92"/>
        <v>0</v>
      </c>
      <c r="V178" s="230">
        <f t="shared" si="92"/>
        <v>0</v>
      </c>
      <c r="W178" s="230">
        <f t="shared" si="92"/>
        <v>0</v>
      </c>
      <c r="X178" s="230">
        <f t="shared" si="92"/>
        <v>0</v>
      </c>
      <c r="Y178" s="230">
        <f t="shared" si="92"/>
        <v>0</v>
      </c>
      <c r="Z178" s="230">
        <f t="shared" si="92"/>
        <v>0</v>
      </c>
      <c r="AA178" s="230">
        <f t="shared" si="92"/>
        <v>0</v>
      </c>
      <c r="AB178" s="230">
        <f t="shared" si="92"/>
        <v>0</v>
      </c>
      <c r="AC178" s="230">
        <f t="shared" si="92"/>
        <v>0</v>
      </c>
      <c r="AD178" s="230">
        <f t="shared" si="92"/>
        <v>0</v>
      </c>
      <c r="AE178" s="230">
        <f t="shared" si="92"/>
        <v>0</v>
      </c>
      <c r="AF178" s="230">
        <f t="shared" si="92"/>
        <v>0</v>
      </c>
      <c r="AG178" s="230">
        <f t="shared" si="92"/>
        <v>0</v>
      </c>
      <c r="AH178" s="230">
        <f t="shared" si="92"/>
        <v>0</v>
      </c>
      <c r="AI178" s="230">
        <f t="shared" si="92"/>
        <v>0</v>
      </c>
      <c r="AJ178" s="230">
        <f t="shared" si="92"/>
        <v>0</v>
      </c>
      <c r="AK178" s="230">
        <f t="shared" si="92"/>
        <v>0</v>
      </c>
      <c r="AL178" s="230">
        <f t="shared" si="92"/>
        <v>0</v>
      </c>
      <c r="AM178" s="179">
        <f t="shared" si="87"/>
        <v>0</v>
      </c>
      <c r="AN178" s="179">
        <f t="shared" si="88"/>
        <v>0</v>
      </c>
      <c r="AO178" s="179">
        <f t="shared" si="89"/>
        <v>0</v>
      </c>
      <c r="AP178" s="230">
        <f t="shared" si="90"/>
        <v>0</v>
      </c>
      <c r="AQ178" s="230">
        <f t="shared" si="90"/>
        <v>0</v>
      </c>
      <c r="AR178" s="230">
        <f t="shared" si="90"/>
        <v>0</v>
      </c>
      <c r="AS178" s="230">
        <f t="shared" si="90"/>
        <v>0</v>
      </c>
      <c r="AT178" s="230">
        <f t="shared" si="90"/>
        <v>0</v>
      </c>
      <c r="AU178" s="230"/>
      <c r="AV178" s="227"/>
    </row>
    <row r="179" spans="1:48" customFormat="1" ht="18" customHeight="1" x14ac:dyDescent="0.25">
      <c r="A179" s="51" t="s">
        <v>346</v>
      </c>
      <c r="B179" s="405" t="str">
        <f>B181</f>
        <v>Итого по вариативной части блока ДИСЦИПЛИНЫ (ВВ)</v>
      </c>
      <c r="C179" s="405"/>
      <c r="D179" s="230">
        <f>D39+D143</f>
        <v>0</v>
      </c>
      <c r="E179" s="230">
        <f t="shared" ref="E179:AT181" si="93">E39+E143</f>
        <v>0</v>
      </c>
      <c r="F179" s="230">
        <f t="shared" si="93"/>
        <v>0</v>
      </c>
      <c r="G179" s="230">
        <f t="shared" si="93"/>
        <v>0</v>
      </c>
      <c r="H179" s="230">
        <f t="shared" si="93"/>
        <v>0</v>
      </c>
      <c r="I179" s="230">
        <f t="shared" si="93"/>
        <v>0</v>
      </c>
      <c r="J179" s="230">
        <f t="shared" si="93"/>
        <v>0</v>
      </c>
      <c r="K179" s="230">
        <f t="shared" si="93"/>
        <v>0</v>
      </c>
      <c r="L179" s="230">
        <f t="shared" si="93"/>
        <v>0</v>
      </c>
      <c r="M179" s="230">
        <f t="shared" si="93"/>
        <v>0</v>
      </c>
      <c r="N179" s="230">
        <f t="shared" si="93"/>
        <v>0</v>
      </c>
      <c r="O179" s="230">
        <f t="shared" si="93"/>
        <v>0</v>
      </c>
      <c r="P179" s="230">
        <f t="shared" si="93"/>
        <v>0</v>
      </c>
      <c r="Q179" s="230">
        <f t="shared" si="93"/>
        <v>0</v>
      </c>
      <c r="R179" s="230">
        <f t="shared" si="93"/>
        <v>0</v>
      </c>
      <c r="S179" s="230">
        <f t="shared" si="93"/>
        <v>0</v>
      </c>
      <c r="T179" s="230">
        <f t="shared" si="93"/>
        <v>0</v>
      </c>
      <c r="U179" s="230">
        <f t="shared" si="93"/>
        <v>0</v>
      </c>
      <c r="V179" s="230">
        <f t="shared" si="93"/>
        <v>0</v>
      </c>
      <c r="W179" s="230">
        <f t="shared" si="93"/>
        <v>0</v>
      </c>
      <c r="X179" s="230">
        <f t="shared" si="93"/>
        <v>0</v>
      </c>
      <c r="Y179" s="230">
        <f t="shared" si="93"/>
        <v>0</v>
      </c>
      <c r="Z179" s="230">
        <f t="shared" si="93"/>
        <v>0</v>
      </c>
      <c r="AA179" s="230">
        <f t="shared" si="93"/>
        <v>0</v>
      </c>
      <c r="AB179" s="230">
        <f t="shared" si="93"/>
        <v>0</v>
      </c>
      <c r="AC179" s="230">
        <f t="shared" si="93"/>
        <v>0</v>
      </c>
      <c r="AD179" s="230">
        <f t="shared" si="93"/>
        <v>0</v>
      </c>
      <c r="AE179" s="230">
        <f t="shared" si="93"/>
        <v>0</v>
      </c>
      <c r="AF179" s="230">
        <f t="shared" si="93"/>
        <v>0</v>
      </c>
      <c r="AG179" s="230">
        <f t="shared" si="93"/>
        <v>0</v>
      </c>
      <c r="AH179" s="230">
        <f t="shared" si="93"/>
        <v>0</v>
      </c>
      <c r="AI179" s="230">
        <f t="shared" si="93"/>
        <v>0</v>
      </c>
      <c r="AJ179" s="230">
        <f t="shared" si="93"/>
        <v>0</v>
      </c>
      <c r="AK179" s="230">
        <f t="shared" si="93"/>
        <v>0</v>
      </c>
      <c r="AL179" s="230">
        <f t="shared" si="93"/>
        <v>0</v>
      </c>
      <c r="AM179" s="179">
        <f t="shared" si="87"/>
        <v>0</v>
      </c>
      <c r="AN179" s="179">
        <f t="shared" si="88"/>
        <v>0</v>
      </c>
      <c r="AO179" s="179">
        <f t="shared" si="89"/>
        <v>0</v>
      </c>
      <c r="AP179" s="230">
        <f t="shared" si="93"/>
        <v>0</v>
      </c>
      <c r="AQ179" s="230">
        <f t="shared" si="93"/>
        <v>0</v>
      </c>
      <c r="AR179" s="230">
        <f t="shared" si="93"/>
        <v>0</v>
      </c>
      <c r="AS179" s="230">
        <f t="shared" si="93"/>
        <v>0</v>
      </c>
      <c r="AT179" s="230">
        <f t="shared" si="93"/>
        <v>0</v>
      </c>
      <c r="AU179" s="230"/>
      <c r="AV179" s="227"/>
    </row>
    <row r="180" spans="1:48" customFormat="1" ht="18" customHeight="1" x14ac:dyDescent="0.25">
      <c r="A180" s="51" t="s">
        <v>347</v>
      </c>
      <c r="B180" s="405" t="str">
        <f>B181</f>
        <v>Итого по вариативной части блока ДИСЦИПЛИНЫ (ВВ)</v>
      </c>
      <c r="C180" s="405"/>
      <c r="D180" s="230">
        <f t="shared" ref="D180:S181" si="94">D40+D144</f>
        <v>0</v>
      </c>
      <c r="E180" s="230">
        <f t="shared" si="94"/>
        <v>0</v>
      </c>
      <c r="F180" s="230">
        <f t="shared" si="94"/>
        <v>0</v>
      </c>
      <c r="G180" s="230">
        <f t="shared" si="94"/>
        <v>0</v>
      </c>
      <c r="H180" s="230">
        <f t="shared" si="94"/>
        <v>0</v>
      </c>
      <c r="I180" s="230">
        <f t="shared" si="94"/>
        <v>0</v>
      </c>
      <c r="J180" s="230">
        <f t="shared" si="94"/>
        <v>0</v>
      </c>
      <c r="K180" s="230">
        <f t="shared" si="94"/>
        <v>0</v>
      </c>
      <c r="L180" s="230">
        <f t="shared" si="94"/>
        <v>0</v>
      </c>
      <c r="M180" s="230">
        <f t="shared" si="94"/>
        <v>0</v>
      </c>
      <c r="N180" s="230">
        <f t="shared" si="94"/>
        <v>0</v>
      </c>
      <c r="O180" s="230">
        <f t="shared" si="94"/>
        <v>0</v>
      </c>
      <c r="P180" s="230">
        <f t="shared" si="94"/>
        <v>0</v>
      </c>
      <c r="Q180" s="230">
        <f t="shared" si="94"/>
        <v>0</v>
      </c>
      <c r="R180" s="230">
        <f t="shared" si="94"/>
        <v>0</v>
      </c>
      <c r="S180" s="230">
        <f t="shared" si="94"/>
        <v>0</v>
      </c>
      <c r="T180" s="230">
        <f t="shared" si="93"/>
        <v>0</v>
      </c>
      <c r="U180" s="230">
        <f t="shared" si="93"/>
        <v>0</v>
      </c>
      <c r="V180" s="230">
        <f t="shared" si="93"/>
        <v>0</v>
      </c>
      <c r="W180" s="230">
        <f t="shared" si="93"/>
        <v>0</v>
      </c>
      <c r="X180" s="230">
        <f t="shared" si="93"/>
        <v>0</v>
      </c>
      <c r="Y180" s="230">
        <f t="shared" si="93"/>
        <v>0</v>
      </c>
      <c r="Z180" s="230">
        <f t="shared" si="93"/>
        <v>0</v>
      </c>
      <c r="AA180" s="230">
        <f t="shared" si="93"/>
        <v>0</v>
      </c>
      <c r="AB180" s="230">
        <f t="shared" si="93"/>
        <v>0</v>
      </c>
      <c r="AC180" s="230">
        <f t="shared" si="93"/>
        <v>0</v>
      </c>
      <c r="AD180" s="230">
        <f t="shared" si="93"/>
        <v>0</v>
      </c>
      <c r="AE180" s="230">
        <f t="shared" si="93"/>
        <v>0</v>
      </c>
      <c r="AF180" s="230">
        <f t="shared" si="93"/>
        <v>0</v>
      </c>
      <c r="AG180" s="230">
        <f t="shared" si="93"/>
        <v>0</v>
      </c>
      <c r="AH180" s="230">
        <f t="shared" si="93"/>
        <v>0</v>
      </c>
      <c r="AI180" s="230">
        <f t="shared" si="93"/>
        <v>0</v>
      </c>
      <c r="AJ180" s="230">
        <f t="shared" si="93"/>
        <v>0</v>
      </c>
      <c r="AK180" s="230">
        <f t="shared" si="93"/>
        <v>0</v>
      </c>
      <c r="AL180" s="230">
        <f t="shared" si="93"/>
        <v>0</v>
      </c>
      <c r="AM180" s="179">
        <f t="shared" si="87"/>
        <v>0</v>
      </c>
      <c r="AN180" s="179">
        <f t="shared" si="88"/>
        <v>0</v>
      </c>
      <c r="AO180" s="179">
        <f t="shared" si="89"/>
        <v>0</v>
      </c>
      <c r="AP180" s="230">
        <f t="shared" si="93"/>
        <v>0</v>
      </c>
      <c r="AQ180" s="230">
        <f t="shared" si="93"/>
        <v>0</v>
      </c>
      <c r="AR180" s="230">
        <f t="shared" si="93"/>
        <v>0</v>
      </c>
      <c r="AS180" s="230">
        <f t="shared" si="93"/>
        <v>0</v>
      </c>
      <c r="AT180" s="230">
        <f t="shared" si="93"/>
        <v>0</v>
      </c>
      <c r="AU180" s="230"/>
      <c r="AV180" s="227"/>
    </row>
    <row r="181" spans="1:48" customFormat="1" ht="18" customHeight="1" x14ac:dyDescent="0.25">
      <c r="A181" s="51"/>
      <c r="B181" s="405" t="str">
        <f>Base!A157</f>
        <v>Итого по вариативной части блока ДИСЦИПЛИНЫ (ВВ)</v>
      </c>
      <c r="C181" s="405"/>
      <c r="D181" s="230">
        <f t="shared" si="94"/>
        <v>0</v>
      </c>
      <c r="E181" s="230">
        <f t="shared" si="93"/>
        <v>0</v>
      </c>
      <c r="F181" s="230">
        <f t="shared" si="93"/>
        <v>0</v>
      </c>
      <c r="G181" s="230">
        <f t="shared" si="93"/>
        <v>0</v>
      </c>
      <c r="H181" s="230">
        <f t="shared" si="93"/>
        <v>0</v>
      </c>
      <c r="I181" s="230">
        <f t="shared" si="93"/>
        <v>0</v>
      </c>
      <c r="J181" s="230">
        <f t="shared" si="93"/>
        <v>0</v>
      </c>
      <c r="K181" s="230">
        <f t="shared" si="93"/>
        <v>0</v>
      </c>
      <c r="L181" s="230">
        <f t="shared" si="93"/>
        <v>0</v>
      </c>
      <c r="M181" s="230">
        <f t="shared" si="93"/>
        <v>0</v>
      </c>
      <c r="N181" s="230">
        <f t="shared" si="93"/>
        <v>0</v>
      </c>
      <c r="O181" s="230">
        <f t="shared" si="93"/>
        <v>0</v>
      </c>
      <c r="P181" s="230">
        <f t="shared" si="93"/>
        <v>0</v>
      </c>
      <c r="Q181" s="230">
        <f t="shared" si="93"/>
        <v>0</v>
      </c>
      <c r="R181" s="230">
        <f t="shared" si="93"/>
        <v>0</v>
      </c>
      <c r="S181" s="230">
        <f t="shared" si="93"/>
        <v>0</v>
      </c>
      <c r="T181" s="230">
        <f t="shared" si="93"/>
        <v>0</v>
      </c>
      <c r="U181" s="230">
        <f t="shared" si="93"/>
        <v>0</v>
      </c>
      <c r="V181" s="230">
        <f t="shared" si="93"/>
        <v>0</v>
      </c>
      <c r="W181" s="230">
        <f t="shared" si="93"/>
        <v>0</v>
      </c>
      <c r="X181" s="230">
        <f t="shared" si="93"/>
        <v>0</v>
      </c>
      <c r="Y181" s="230">
        <f t="shared" si="93"/>
        <v>0</v>
      </c>
      <c r="Z181" s="230">
        <f t="shared" si="93"/>
        <v>0</v>
      </c>
      <c r="AA181" s="230">
        <f t="shared" si="93"/>
        <v>0</v>
      </c>
      <c r="AB181" s="230">
        <f t="shared" si="93"/>
        <v>0</v>
      </c>
      <c r="AC181" s="230">
        <f t="shared" si="93"/>
        <v>0</v>
      </c>
      <c r="AD181" s="230">
        <f t="shared" si="93"/>
        <v>0</v>
      </c>
      <c r="AE181" s="230">
        <f t="shared" si="93"/>
        <v>0</v>
      </c>
      <c r="AF181" s="230">
        <f t="shared" si="93"/>
        <v>0</v>
      </c>
      <c r="AG181" s="230">
        <f t="shared" si="93"/>
        <v>0</v>
      </c>
      <c r="AH181" s="230">
        <f t="shared" si="93"/>
        <v>0</v>
      </c>
      <c r="AI181" s="230">
        <f t="shared" si="93"/>
        <v>0</v>
      </c>
      <c r="AJ181" s="230">
        <f t="shared" si="93"/>
        <v>0</v>
      </c>
      <c r="AK181" s="230">
        <f t="shared" si="93"/>
        <v>0</v>
      </c>
      <c r="AL181" s="230">
        <f t="shared" si="93"/>
        <v>0</v>
      </c>
      <c r="AM181" s="179">
        <f t="shared" si="87"/>
        <v>0</v>
      </c>
      <c r="AN181" s="179">
        <f t="shared" si="88"/>
        <v>0</v>
      </c>
      <c r="AO181" s="179">
        <f t="shared" si="89"/>
        <v>0</v>
      </c>
      <c r="AP181" s="230">
        <f t="shared" si="93"/>
        <v>0</v>
      </c>
      <c r="AQ181" s="230">
        <f t="shared" si="93"/>
        <v>0</v>
      </c>
      <c r="AR181" s="230">
        <f t="shared" si="93"/>
        <v>0</v>
      </c>
      <c r="AS181" s="230">
        <f t="shared" si="93"/>
        <v>0</v>
      </c>
      <c r="AT181" s="230">
        <f t="shared" si="93"/>
        <v>0</v>
      </c>
      <c r="AU181" s="230"/>
      <c r="AV181" s="227"/>
    </row>
    <row r="182" spans="1:48" customFormat="1" ht="18" customHeight="1" x14ac:dyDescent="0.25">
      <c r="A182" s="51" t="s">
        <v>346</v>
      </c>
      <c r="B182" s="405" t="str">
        <f>B184</f>
        <v>Итого по вариативной части блока ДИСЦИПЛИНЫ (ВС)</v>
      </c>
      <c r="C182" s="405"/>
      <c r="D182" s="230">
        <f>D48+D167</f>
        <v>0</v>
      </c>
      <c r="E182" s="230">
        <f t="shared" ref="E182:AT184" si="95">E48+E167</f>
        <v>0</v>
      </c>
      <c r="F182" s="230">
        <f t="shared" si="95"/>
        <v>0</v>
      </c>
      <c r="G182" s="230">
        <f t="shared" si="95"/>
        <v>0</v>
      </c>
      <c r="H182" s="230">
        <f t="shared" si="95"/>
        <v>0</v>
      </c>
      <c r="I182" s="230">
        <f t="shared" si="95"/>
        <v>0</v>
      </c>
      <c r="J182" s="230">
        <f t="shared" si="95"/>
        <v>0</v>
      </c>
      <c r="K182" s="230">
        <f t="shared" si="95"/>
        <v>0</v>
      </c>
      <c r="L182" s="230">
        <f t="shared" si="95"/>
        <v>0</v>
      </c>
      <c r="M182" s="230">
        <f t="shared" si="95"/>
        <v>0</v>
      </c>
      <c r="N182" s="230">
        <f t="shared" si="95"/>
        <v>0</v>
      </c>
      <c r="O182" s="230">
        <f t="shared" si="95"/>
        <v>0</v>
      </c>
      <c r="P182" s="230">
        <f t="shared" si="95"/>
        <v>0</v>
      </c>
      <c r="Q182" s="230">
        <f t="shared" si="95"/>
        <v>0</v>
      </c>
      <c r="R182" s="230">
        <f t="shared" si="95"/>
        <v>0</v>
      </c>
      <c r="S182" s="230">
        <f t="shared" si="95"/>
        <v>0</v>
      </c>
      <c r="T182" s="230">
        <f t="shared" si="95"/>
        <v>0</v>
      </c>
      <c r="U182" s="230">
        <f t="shared" si="95"/>
        <v>0</v>
      </c>
      <c r="V182" s="230">
        <f t="shared" si="95"/>
        <v>0</v>
      </c>
      <c r="W182" s="230">
        <f t="shared" si="95"/>
        <v>0</v>
      </c>
      <c r="X182" s="230">
        <f t="shared" si="95"/>
        <v>0</v>
      </c>
      <c r="Y182" s="230">
        <f t="shared" si="95"/>
        <v>0</v>
      </c>
      <c r="Z182" s="230">
        <f t="shared" si="95"/>
        <v>0</v>
      </c>
      <c r="AA182" s="230">
        <f t="shared" si="95"/>
        <v>0</v>
      </c>
      <c r="AB182" s="230">
        <f t="shared" si="95"/>
        <v>0</v>
      </c>
      <c r="AC182" s="230">
        <f t="shared" si="95"/>
        <v>0</v>
      </c>
      <c r="AD182" s="230">
        <f t="shared" si="95"/>
        <v>0</v>
      </c>
      <c r="AE182" s="230">
        <f t="shared" si="95"/>
        <v>0</v>
      </c>
      <c r="AF182" s="230">
        <f t="shared" si="95"/>
        <v>0</v>
      </c>
      <c r="AG182" s="230">
        <f t="shared" si="95"/>
        <v>0</v>
      </c>
      <c r="AH182" s="230">
        <f t="shared" si="95"/>
        <v>0</v>
      </c>
      <c r="AI182" s="230">
        <f t="shared" si="95"/>
        <v>0</v>
      </c>
      <c r="AJ182" s="230">
        <f t="shared" si="95"/>
        <v>0</v>
      </c>
      <c r="AK182" s="230">
        <f t="shared" si="95"/>
        <v>0</v>
      </c>
      <c r="AL182" s="230">
        <f t="shared" si="95"/>
        <v>0</v>
      </c>
      <c r="AM182" s="179">
        <f t="shared" si="87"/>
        <v>0</v>
      </c>
      <c r="AN182" s="179">
        <f t="shared" si="88"/>
        <v>0</v>
      </c>
      <c r="AO182" s="179">
        <f t="shared" si="89"/>
        <v>0</v>
      </c>
      <c r="AP182" s="230">
        <f t="shared" si="95"/>
        <v>0</v>
      </c>
      <c r="AQ182" s="230">
        <f t="shared" si="95"/>
        <v>0</v>
      </c>
      <c r="AR182" s="230">
        <f t="shared" si="95"/>
        <v>0</v>
      </c>
      <c r="AS182" s="230">
        <f t="shared" si="95"/>
        <v>0</v>
      </c>
      <c r="AT182" s="230">
        <f t="shared" si="95"/>
        <v>0</v>
      </c>
      <c r="AU182" s="230"/>
      <c r="AV182" s="227"/>
    </row>
    <row r="183" spans="1:48" customFormat="1" ht="18" customHeight="1" x14ac:dyDescent="0.25">
      <c r="A183" s="51" t="s">
        <v>347</v>
      </c>
      <c r="B183" s="405" t="str">
        <f>B184</f>
        <v>Итого по вариативной части блока ДИСЦИПЛИНЫ (ВС)</v>
      </c>
      <c r="C183" s="405"/>
      <c r="D183" s="230">
        <f t="shared" ref="D183:S184" si="96">D49+D168</f>
        <v>0</v>
      </c>
      <c r="E183" s="230">
        <f t="shared" si="96"/>
        <v>0</v>
      </c>
      <c r="F183" s="230">
        <f t="shared" si="96"/>
        <v>0</v>
      </c>
      <c r="G183" s="230">
        <f t="shared" si="96"/>
        <v>0</v>
      </c>
      <c r="H183" s="230">
        <f t="shared" si="96"/>
        <v>0</v>
      </c>
      <c r="I183" s="230">
        <f t="shared" si="96"/>
        <v>0</v>
      </c>
      <c r="J183" s="230">
        <f t="shared" si="96"/>
        <v>0</v>
      </c>
      <c r="K183" s="230">
        <f t="shared" si="96"/>
        <v>0</v>
      </c>
      <c r="L183" s="230">
        <f t="shared" si="96"/>
        <v>0</v>
      </c>
      <c r="M183" s="230">
        <f t="shared" si="96"/>
        <v>0</v>
      </c>
      <c r="N183" s="230">
        <f t="shared" si="96"/>
        <v>0</v>
      </c>
      <c r="O183" s="230">
        <f t="shared" si="96"/>
        <v>0</v>
      </c>
      <c r="P183" s="230">
        <f t="shared" si="96"/>
        <v>0</v>
      </c>
      <c r="Q183" s="230">
        <f t="shared" si="96"/>
        <v>0</v>
      </c>
      <c r="R183" s="230">
        <f t="shared" si="96"/>
        <v>0</v>
      </c>
      <c r="S183" s="230">
        <f t="shared" si="96"/>
        <v>0</v>
      </c>
      <c r="T183" s="230">
        <f t="shared" si="95"/>
        <v>0</v>
      </c>
      <c r="U183" s="230">
        <f t="shared" si="95"/>
        <v>0</v>
      </c>
      <c r="V183" s="230">
        <f t="shared" si="95"/>
        <v>0</v>
      </c>
      <c r="W183" s="230">
        <f t="shared" si="95"/>
        <v>0</v>
      </c>
      <c r="X183" s="230">
        <f t="shared" si="95"/>
        <v>0</v>
      </c>
      <c r="Y183" s="230">
        <f t="shared" si="95"/>
        <v>0</v>
      </c>
      <c r="Z183" s="230">
        <f t="shared" si="95"/>
        <v>0</v>
      </c>
      <c r="AA183" s="230">
        <f t="shared" si="95"/>
        <v>0</v>
      </c>
      <c r="AB183" s="230">
        <f t="shared" si="95"/>
        <v>0</v>
      </c>
      <c r="AC183" s="230">
        <f t="shared" si="95"/>
        <v>0</v>
      </c>
      <c r="AD183" s="230">
        <f t="shared" si="95"/>
        <v>0</v>
      </c>
      <c r="AE183" s="230">
        <f t="shared" si="95"/>
        <v>0</v>
      </c>
      <c r="AF183" s="230">
        <f t="shared" si="95"/>
        <v>0</v>
      </c>
      <c r="AG183" s="230">
        <f t="shared" si="95"/>
        <v>0</v>
      </c>
      <c r="AH183" s="230">
        <f t="shared" si="95"/>
        <v>0</v>
      </c>
      <c r="AI183" s="230">
        <f t="shared" si="95"/>
        <v>0</v>
      </c>
      <c r="AJ183" s="230">
        <f t="shared" si="95"/>
        <v>0</v>
      </c>
      <c r="AK183" s="230">
        <f t="shared" si="95"/>
        <v>0</v>
      </c>
      <c r="AL183" s="230">
        <f t="shared" si="95"/>
        <v>0</v>
      </c>
      <c r="AM183" s="179">
        <f t="shared" si="87"/>
        <v>0</v>
      </c>
      <c r="AN183" s="179">
        <f t="shared" si="88"/>
        <v>0</v>
      </c>
      <c r="AO183" s="179">
        <f t="shared" si="89"/>
        <v>0</v>
      </c>
      <c r="AP183" s="230">
        <f t="shared" si="95"/>
        <v>0</v>
      </c>
      <c r="AQ183" s="230">
        <f t="shared" si="95"/>
        <v>0</v>
      </c>
      <c r="AR183" s="230">
        <f t="shared" si="95"/>
        <v>0</v>
      </c>
      <c r="AS183" s="230">
        <f t="shared" si="95"/>
        <v>0</v>
      </c>
      <c r="AT183" s="230">
        <f t="shared" si="95"/>
        <v>0</v>
      </c>
      <c r="AU183" s="230"/>
      <c r="AV183" s="227"/>
    </row>
    <row r="184" spans="1:48" customFormat="1" ht="18" customHeight="1" x14ac:dyDescent="0.25">
      <c r="A184" s="51"/>
      <c r="B184" s="405" t="str">
        <f>Base!A158</f>
        <v>Итого по вариативной части блока ДИСЦИПЛИНЫ (ВС)</v>
      </c>
      <c r="C184" s="405"/>
      <c r="D184" s="230">
        <f t="shared" si="96"/>
        <v>0</v>
      </c>
      <c r="E184" s="230">
        <f t="shared" si="95"/>
        <v>0</v>
      </c>
      <c r="F184" s="230">
        <f t="shared" si="95"/>
        <v>0</v>
      </c>
      <c r="G184" s="230">
        <f t="shared" si="95"/>
        <v>0</v>
      </c>
      <c r="H184" s="230">
        <f t="shared" si="95"/>
        <v>0</v>
      </c>
      <c r="I184" s="230">
        <f t="shared" si="95"/>
        <v>0</v>
      </c>
      <c r="J184" s="230">
        <f t="shared" si="95"/>
        <v>0</v>
      </c>
      <c r="K184" s="230">
        <f t="shared" si="95"/>
        <v>0</v>
      </c>
      <c r="L184" s="230">
        <f t="shared" si="95"/>
        <v>0</v>
      </c>
      <c r="M184" s="230">
        <f t="shared" si="95"/>
        <v>0</v>
      </c>
      <c r="N184" s="230">
        <f t="shared" si="95"/>
        <v>0</v>
      </c>
      <c r="O184" s="230">
        <f t="shared" si="95"/>
        <v>0</v>
      </c>
      <c r="P184" s="230">
        <f t="shared" si="95"/>
        <v>0</v>
      </c>
      <c r="Q184" s="230">
        <f t="shared" si="95"/>
        <v>0</v>
      </c>
      <c r="R184" s="230">
        <f t="shared" si="95"/>
        <v>0</v>
      </c>
      <c r="S184" s="230">
        <f t="shared" si="95"/>
        <v>0</v>
      </c>
      <c r="T184" s="230">
        <f t="shared" si="95"/>
        <v>0</v>
      </c>
      <c r="U184" s="230">
        <f t="shared" si="95"/>
        <v>0</v>
      </c>
      <c r="V184" s="230">
        <f t="shared" si="95"/>
        <v>0</v>
      </c>
      <c r="W184" s="230">
        <f t="shared" si="95"/>
        <v>0</v>
      </c>
      <c r="X184" s="230">
        <f t="shared" si="95"/>
        <v>0</v>
      </c>
      <c r="Y184" s="230">
        <f t="shared" si="95"/>
        <v>0</v>
      </c>
      <c r="Z184" s="230">
        <f t="shared" si="95"/>
        <v>0</v>
      </c>
      <c r="AA184" s="230">
        <f t="shared" si="95"/>
        <v>0</v>
      </c>
      <c r="AB184" s="230">
        <f t="shared" si="95"/>
        <v>0</v>
      </c>
      <c r="AC184" s="230">
        <f t="shared" si="95"/>
        <v>0</v>
      </c>
      <c r="AD184" s="230">
        <f t="shared" si="95"/>
        <v>0</v>
      </c>
      <c r="AE184" s="230">
        <f t="shared" si="95"/>
        <v>0</v>
      </c>
      <c r="AF184" s="230">
        <f t="shared" si="95"/>
        <v>0</v>
      </c>
      <c r="AG184" s="230">
        <f t="shared" si="95"/>
        <v>0</v>
      </c>
      <c r="AH184" s="230">
        <f t="shared" si="95"/>
        <v>0</v>
      </c>
      <c r="AI184" s="230">
        <f t="shared" si="95"/>
        <v>0</v>
      </c>
      <c r="AJ184" s="230">
        <f t="shared" si="95"/>
        <v>0</v>
      </c>
      <c r="AK184" s="230">
        <f t="shared" si="95"/>
        <v>0</v>
      </c>
      <c r="AL184" s="230">
        <f t="shared" si="95"/>
        <v>0</v>
      </c>
      <c r="AM184" s="179">
        <f t="shared" si="87"/>
        <v>0</v>
      </c>
      <c r="AN184" s="179">
        <f t="shared" si="88"/>
        <v>0</v>
      </c>
      <c r="AO184" s="179">
        <f t="shared" si="89"/>
        <v>0</v>
      </c>
      <c r="AP184" s="230">
        <f t="shared" si="95"/>
        <v>0</v>
      </c>
      <c r="AQ184" s="230">
        <f t="shared" si="95"/>
        <v>0</v>
      </c>
      <c r="AR184" s="230">
        <f t="shared" si="95"/>
        <v>0</v>
      </c>
      <c r="AS184" s="230">
        <f t="shared" si="95"/>
        <v>0</v>
      </c>
      <c r="AT184" s="230">
        <f t="shared" si="95"/>
        <v>0</v>
      </c>
      <c r="AU184" s="230"/>
      <c r="AV184" s="227"/>
    </row>
    <row r="185" spans="1:48" customFormat="1" ht="18" customHeight="1" x14ac:dyDescent="0.25">
      <c r="A185" s="51" t="s">
        <v>346</v>
      </c>
      <c r="B185" s="405" t="str">
        <f>B187</f>
        <v>Итого по вариативной части блока ДИСЦИПЛИНЫ</v>
      </c>
      <c r="C185" s="405"/>
      <c r="D185" s="230">
        <f>D179+D182</f>
        <v>0</v>
      </c>
      <c r="E185" s="230">
        <f t="shared" ref="E185:AT187" si="97">E179+E182</f>
        <v>0</v>
      </c>
      <c r="F185" s="230">
        <f t="shared" si="97"/>
        <v>0</v>
      </c>
      <c r="G185" s="230">
        <f t="shared" si="97"/>
        <v>0</v>
      </c>
      <c r="H185" s="230">
        <f t="shared" si="97"/>
        <v>0</v>
      </c>
      <c r="I185" s="230">
        <f t="shared" si="97"/>
        <v>0</v>
      </c>
      <c r="J185" s="230">
        <f t="shared" si="97"/>
        <v>0</v>
      </c>
      <c r="K185" s="230">
        <f t="shared" si="97"/>
        <v>0</v>
      </c>
      <c r="L185" s="230">
        <f t="shared" si="97"/>
        <v>0</v>
      </c>
      <c r="M185" s="230">
        <f t="shared" si="97"/>
        <v>0</v>
      </c>
      <c r="N185" s="230">
        <f t="shared" si="97"/>
        <v>0</v>
      </c>
      <c r="O185" s="230">
        <f t="shared" si="97"/>
        <v>0</v>
      </c>
      <c r="P185" s="230">
        <f t="shared" si="97"/>
        <v>0</v>
      </c>
      <c r="Q185" s="230">
        <f t="shared" si="97"/>
        <v>0</v>
      </c>
      <c r="R185" s="230">
        <f t="shared" si="97"/>
        <v>0</v>
      </c>
      <c r="S185" s="230">
        <f t="shared" si="97"/>
        <v>0</v>
      </c>
      <c r="T185" s="230">
        <f t="shared" si="97"/>
        <v>0</v>
      </c>
      <c r="U185" s="230">
        <f t="shared" si="97"/>
        <v>0</v>
      </c>
      <c r="V185" s="230">
        <f t="shared" si="97"/>
        <v>0</v>
      </c>
      <c r="W185" s="230">
        <f t="shared" si="97"/>
        <v>0</v>
      </c>
      <c r="X185" s="230">
        <f t="shared" si="97"/>
        <v>0</v>
      </c>
      <c r="Y185" s="230">
        <f t="shared" si="97"/>
        <v>0</v>
      </c>
      <c r="Z185" s="230">
        <f t="shared" si="97"/>
        <v>0</v>
      </c>
      <c r="AA185" s="230">
        <f t="shared" si="97"/>
        <v>0</v>
      </c>
      <c r="AB185" s="230">
        <f t="shared" si="97"/>
        <v>0</v>
      </c>
      <c r="AC185" s="230">
        <f t="shared" si="97"/>
        <v>0</v>
      </c>
      <c r="AD185" s="230">
        <f t="shared" si="97"/>
        <v>0</v>
      </c>
      <c r="AE185" s="230">
        <f t="shared" si="97"/>
        <v>0</v>
      </c>
      <c r="AF185" s="230">
        <f t="shared" si="97"/>
        <v>0</v>
      </c>
      <c r="AG185" s="230">
        <f t="shared" si="97"/>
        <v>0</v>
      </c>
      <c r="AH185" s="230">
        <f t="shared" si="97"/>
        <v>0</v>
      </c>
      <c r="AI185" s="230">
        <f t="shared" si="97"/>
        <v>0</v>
      </c>
      <c r="AJ185" s="230">
        <f t="shared" si="97"/>
        <v>0</v>
      </c>
      <c r="AK185" s="230">
        <f t="shared" si="97"/>
        <v>0</v>
      </c>
      <c r="AL185" s="230">
        <f t="shared" si="97"/>
        <v>0</v>
      </c>
      <c r="AM185" s="179">
        <f t="shared" si="87"/>
        <v>0</v>
      </c>
      <c r="AN185" s="179">
        <f t="shared" si="88"/>
        <v>0</v>
      </c>
      <c r="AO185" s="179">
        <f t="shared" si="89"/>
        <v>0</v>
      </c>
      <c r="AP185" s="230">
        <f t="shared" si="97"/>
        <v>0</v>
      </c>
      <c r="AQ185" s="230">
        <f t="shared" si="97"/>
        <v>0</v>
      </c>
      <c r="AR185" s="230">
        <f t="shared" si="97"/>
        <v>0</v>
      </c>
      <c r="AS185" s="230">
        <f t="shared" si="97"/>
        <v>0</v>
      </c>
      <c r="AT185" s="230">
        <f t="shared" si="97"/>
        <v>0</v>
      </c>
      <c r="AU185" s="230"/>
      <c r="AV185" s="227"/>
    </row>
    <row r="186" spans="1:48" customFormat="1" ht="18" customHeight="1" x14ac:dyDescent="0.25">
      <c r="A186" s="51" t="s">
        <v>347</v>
      </c>
      <c r="B186" s="405" t="str">
        <f>B187</f>
        <v>Итого по вариативной части блока ДИСЦИПЛИНЫ</v>
      </c>
      <c r="C186" s="405"/>
      <c r="D186" s="230">
        <f t="shared" ref="D186:S187" si="98">D180+D183</f>
        <v>0</v>
      </c>
      <c r="E186" s="230">
        <f t="shared" si="98"/>
        <v>0</v>
      </c>
      <c r="F186" s="230">
        <f t="shared" si="98"/>
        <v>0</v>
      </c>
      <c r="G186" s="230">
        <f t="shared" si="98"/>
        <v>0</v>
      </c>
      <c r="H186" s="230">
        <f t="shared" si="98"/>
        <v>0</v>
      </c>
      <c r="I186" s="230">
        <f t="shared" si="98"/>
        <v>0</v>
      </c>
      <c r="J186" s="230">
        <f t="shared" si="98"/>
        <v>0</v>
      </c>
      <c r="K186" s="230">
        <f t="shared" si="98"/>
        <v>0</v>
      </c>
      <c r="L186" s="230">
        <f t="shared" si="98"/>
        <v>0</v>
      </c>
      <c r="M186" s="230">
        <f t="shared" si="98"/>
        <v>0</v>
      </c>
      <c r="N186" s="230">
        <f t="shared" si="98"/>
        <v>0</v>
      </c>
      <c r="O186" s="230">
        <f t="shared" si="98"/>
        <v>0</v>
      </c>
      <c r="P186" s="230">
        <f t="shared" si="98"/>
        <v>0</v>
      </c>
      <c r="Q186" s="230">
        <f t="shared" si="98"/>
        <v>0</v>
      </c>
      <c r="R186" s="230">
        <f t="shared" si="98"/>
        <v>0</v>
      </c>
      <c r="S186" s="230">
        <f t="shared" si="98"/>
        <v>0</v>
      </c>
      <c r="T186" s="230">
        <f t="shared" si="97"/>
        <v>0</v>
      </c>
      <c r="U186" s="230">
        <f t="shared" si="97"/>
        <v>0</v>
      </c>
      <c r="V186" s="230">
        <f t="shared" si="97"/>
        <v>0</v>
      </c>
      <c r="W186" s="230">
        <f t="shared" si="97"/>
        <v>0</v>
      </c>
      <c r="X186" s="230">
        <f t="shared" si="97"/>
        <v>0</v>
      </c>
      <c r="Y186" s="230">
        <f t="shared" si="97"/>
        <v>0</v>
      </c>
      <c r="Z186" s="230">
        <f t="shared" si="97"/>
        <v>0</v>
      </c>
      <c r="AA186" s="230">
        <f t="shared" si="97"/>
        <v>0</v>
      </c>
      <c r="AB186" s="230">
        <f t="shared" si="97"/>
        <v>0</v>
      </c>
      <c r="AC186" s="230">
        <f t="shared" si="97"/>
        <v>0</v>
      </c>
      <c r="AD186" s="230">
        <f t="shared" si="97"/>
        <v>0</v>
      </c>
      <c r="AE186" s="230">
        <f t="shared" si="97"/>
        <v>0</v>
      </c>
      <c r="AF186" s="230">
        <f t="shared" si="97"/>
        <v>0</v>
      </c>
      <c r="AG186" s="230">
        <f t="shared" si="97"/>
        <v>0</v>
      </c>
      <c r="AH186" s="230">
        <f t="shared" si="97"/>
        <v>0</v>
      </c>
      <c r="AI186" s="230">
        <f t="shared" si="97"/>
        <v>0</v>
      </c>
      <c r="AJ186" s="230">
        <f t="shared" si="97"/>
        <v>0</v>
      </c>
      <c r="AK186" s="230">
        <f t="shared" si="97"/>
        <v>0</v>
      </c>
      <c r="AL186" s="230">
        <f t="shared" si="97"/>
        <v>0</v>
      </c>
      <c r="AM186" s="179">
        <f t="shared" si="87"/>
        <v>0</v>
      </c>
      <c r="AN186" s="179">
        <f t="shared" si="88"/>
        <v>0</v>
      </c>
      <c r="AO186" s="179">
        <f t="shared" si="89"/>
        <v>0</v>
      </c>
      <c r="AP186" s="230">
        <f t="shared" si="97"/>
        <v>0</v>
      </c>
      <c r="AQ186" s="230">
        <f t="shared" si="97"/>
        <v>0</v>
      </c>
      <c r="AR186" s="230">
        <f t="shared" si="97"/>
        <v>0</v>
      </c>
      <c r="AS186" s="230">
        <f t="shared" si="97"/>
        <v>0</v>
      </c>
      <c r="AT186" s="230">
        <f t="shared" si="97"/>
        <v>0</v>
      </c>
      <c r="AU186" s="230"/>
      <c r="AV186" s="227"/>
    </row>
    <row r="187" spans="1:48" customFormat="1" ht="18" customHeight="1" x14ac:dyDescent="0.25">
      <c r="A187" s="51"/>
      <c r="B187" s="405" t="str">
        <f>Base!A159</f>
        <v>Итого по вариативной части блока ДИСЦИПЛИНЫ</v>
      </c>
      <c r="C187" s="405"/>
      <c r="D187" s="230">
        <f t="shared" si="98"/>
        <v>0</v>
      </c>
      <c r="E187" s="230">
        <f t="shared" si="97"/>
        <v>0</v>
      </c>
      <c r="F187" s="230">
        <f t="shared" si="97"/>
        <v>0</v>
      </c>
      <c r="G187" s="230">
        <f t="shared" si="97"/>
        <v>0</v>
      </c>
      <c r="H187" s="230">
        <f t="shared" si="97"/>
        <v>0</v>
      </c>
      <c r="I187" s="230">
        <f t="shared" si="97"/>
        <v>0</v>
      </c>
      <c r="J187" s="230">
        <f t="shared" si="97"/>
        <v>0</v>
      </c>
      <c r="K187" s="230">
        <f t="shared" si="97"/>
        <v>0</v>
      </c>
      <c r="L187" s="230">
        <f t="shared" si="97"/>
        <v>0</v>
      </c>
      <c r="M187" s="230">
        <f t="shared" si="97"/>
        <v>0</v>
      </c>
      <c r="N187" s="230">
        <f t="shared" si="97"/>
        <v>0</v>
      </c>
      <c r="O187" s="230">
        <f t="shared" si="97"/>
        <v>0</v>
      </c>
      <c r="P187" s="230">
        <f t="shared" si="97"/>
        <v>0</v>
      </c>
      <c r="Q187" s="230">
        <f t="shared" si="97"/>
        <v>0</v>
      </c>
      <c r="R187" s="230">
        <f t="shared" si="97"/>
        <v>0</v>
      </c>
      <c r="S187" s="230">
        <f t="shared" si="97"/>
        <v>0</v>
      </c>
      <c r="T187" s="230">
        <f t="shared" si="97"/>
        <v>0</v>
      </c>
      <c r="U187" s="230">
        <f t="shared" si="97"/>
        <v>0</v>
      </c>
      <c r="V187" s="230">
        <f t="shared" si="97"/>
        <v>0</v>
      </c>
      <c r="W187" s="230">
        <f t="shared" si="97"/>
        <v>0</v>
      </c>
      <c r="X187" s="230">
        <f t="shared" si="97"/>
        <v>0</v>
      </c>
      <c r="Y187" s="230">
        <f t="shared" si="97"/>
        <v>0</v>
      </c>
      <c r="Z187" s="230">
        <f t="shared" si="97"/>
        <v>0</v>
      </c>
      <c r="AA187" s="230">
        <f t="shared" si="97"/>
        <v>0</v>
      </c>
      <c r="AB187" s="230">
        <f t="shared" si="97"/>
        <v>0</v>
      </c>
      <c r="AC187" s="230">
        <f t="shared" si="97"/>
        <v>0</v>
      </c>
      <c r="AD187" s="230">
        <f t="shared" si="97"/>
        <v>0</v>
      </c>
      <c r="AE187" s="230">
        <f t="shared" si="97"/>
        <v>0</v>
      </c>
      <c r="AF187" s="230">
        <f t="shared" si="97"/>
        <v>0</v>
      </c>
      <c r="AG187" s="230">
        <f t="shared" si="97"/>
        <v>0</v>
      </c>
      <c r="AH187" s="230">
        <f t="shared" si="97"/>
        <v>0</v>
      </c>
      <c r="AI187" s="230">
        <f t="shared" si="97"/>
        <v>0</v>
      </c>
      <c r="AJ187" s="230">
        <f t="shared" si="97"/>
        <v>0</v>
      </c>
      <c r="AK187" s="230">
        <f t="shared" si="97"/>
        <v>0</v>
      </c>
      <c r="AL187" s="230">
        <f t="shared" si="97"/>
        <v>0</v>
      </c>
      <c r="AM187" s="179">
        <f t="shared" si="87"/>
        <v>0</v>
      </c>
      <c r="AN187" s="179">
        <f t="shared" si="88"/>
        <v>0</v>
      </c>
      <c r="AO187" s="179">
        <f t="shared" si="89"/>
        <v>0</v>
      </c>
      <c r="AP187" s="230">
        <f t="shared" si="97"/>
        <v>0</v>
      </c>
      <c r="AQ187" s="230">
        <f t="shared" si="97"/>
        <v>0</v>
      </c>
      <c r="AR187" s="230">
        <f t="shared" si="97"/>
        <v>0</v>
      </c>
      <c r="AS187" s="230">
        <f t="shared" si="97"/>
        <v>0</v>
      </c>
      <c r="AT187" s="230">
        <f t="shared" si="97"/>
        <v>0</v>
      </c>
      <c r="AU187" s="230"/>
      <c r="AV187" s="227"/>
    </row>
    <row r="188" spans="1:48" customFormat="1" ht="18" customHeight="1" x14ac:dyDescent="0.25">
      <c r="A188" s="51" t="s">
        <v>346</v>
      </c>
      <c r="B188" s="405" t="str">
        <f>B190</f>
        <v>ВСЕГО по блоку ДИСЦИПЛИНЫ</v>
      </c>
      <c r="C188" s="405"/>
      <c r="D188" s="230">
        <f>D176+D185</f>
        <v>0</v>
      </c>
      <c r="E188" s="230">
        <f t="shared" ref="E188:AT190" si="99">E176+E185</f>
        <v>0</v>
      </c>
      <c r="F188" s="230">
        <f t="shared" si="99"/>
        <v>0</v>
      </c>
      <c r="G188" s="230">
        <f t="shared" si="99"/>
        <v>0</v>
      </c>
      <c r="H188" s="230">
        <f t="shared" si="99"/>
        <v>0</v>
      </c>
      <c r="I188" s="230">
        <f t="shared" si="99"/>
        <v>0</v>
      </c>
      <c r="J188" s="230">
        <f t="shared" si="99"/>
        <v>0</v>
      </c>
      <c r="K188" s="230">
        <f t="shared" si="99"/>
        <v>0</v>
      </c>
      <c r="L188" s="230">
        <f t="shared" si="99"/>
        <v>0</v>
      </c>
      <c r="M188" s="230">
        <f t="shared" si="99"/>
        <v>0</v>
      </c>
      <c r="N188" s="230">
        <f t="shared" si="99"/>
        <v>0</v>
      </c>
      <c r="O188" s="230">
        <f t="shared" si="99"/>
        <v>0</v>
      </c>
      <c r="P188" s="230">
        <f t="shared" si="99"/>
        <v>0</v>
      </c>
      <c r="Q188" s="230">
        <f t="shared" si="99"/>
        <v>0</v>
      </c>
      <c r="R188" s="230">
        <f t="shared" si="99"/>
        <v>0</v>
      </c>
      <c r="S188" s="230">
        <f t="shared" si="99"/>
        <v>0</v>
      </c>
      <c r="T188" s="230">
        <f t="shared" si="99"/>
        <v>0</v>
      </c>
      <c r="U188" s="230">
        <f t="shared" si="99"/>
        <v>0</v>
      </c>
      <c r="V188" s="230">
        <f t="shared" si="99"/>
        <v>0</v>
      </c>
      <c r="W188" s="230">
        <f t="shared" si="99"/>
        <v>0</v>
      </c>
      <c r="X188" s="230">
        <f t="shared" si="99"/>
        <v>0</v>
      </c>
      <c r="Y188" s="230">
        <f t="shared" si="99"/>
        <v>0</v>
      </c>
      <c r="Z188" s="230">
        <f t="shared" si="99"/>
        <v>0</v>
      </c>
      <c r="AA188" s="230">
        <f t="shared" si="99"/>
        <v>0</v>
      </c>
      <c r="AB188" s="230">
        <f t="shared" si="99"/>
        <v>0</v>
      </c>
      <c r="AC188" s="230">
        <f t="shared" si="99"/>
        <v>0</v>
      </c>
      <c r="AD188" s="230">
        <f t="shared" si="99"/>
        <v>0</v>
      </c>
      <c r="AE188" s="230">
        <f t="shared" si="99"/>
        <v>0</v>
      </c>
      <c r="AF188" s="230">
        <f t="shared" si="99"/>
        <v>0</v>
      </c>
      <c r="AG188" s="230">
        <f t="shared" si="99"/>
        <v>0</v>
      </c>
      <c r="AH188" s="230">
        <f t="shared" si="99"/>
        <v>0</v>
      </c>
      <c r="AI188" s="230">
        <f t="shared" si="99"/>
        <v>0</v>
      </c>
      <c r="AJ188" s="230">
        <f t="shared" si="99"/>
        <v>0</v>
      </c>
      <c r="AK188" s="230">
        <f t="shared" si="99"/>
        <v>0</v>
      </c>
      <c r="AL188" s="230">
        <f t="shared" si="99"/>
        <v>0</v>
      </c>
      <c r="AM188" s="179">
        <f t="shared" si="87"/>
        <v>0</v>
      </c>
      <c r="AN188" s="179">
        <f t="shared" si="88"/>
        <v>0</v>
      </c>
      <c r="AO188" s="179">
        <f t="shared" si="89"/>
        <v>0</v>
      </c>
      <c r="AP188" s="230">
        <f t="shared" si="99"/>
        <v>0</v>
      </c>
      <c r="AQ188" s="230">
        <f t="shared" si="99"/>
        <v>0</v>
      </c>
      <c r="AR188" s="230">
        <f t="shared" si="99"/>
        <v>0</v>
      </c>
      <c r="AS188" s="230">
        <f t="shared" si="99"/>
        <v>0</v>
      </c>
      <c r="AT188" s="230">
        <f t="shared" si="99"/>
        <v>0</v>
      </c>
      <c r="AU188" s="230"/>
      <c r="AV188" s="227"/>
    </row>
    <row r="189" spans="1:48" customFormat="1" ht="18" customHeight="1" x14ac:dyDescent="0.25">
      <c r="A189" s="51" t="s">
        <v>347</v>
      </c>
      <c r="B189" s="405" t="str">
        <f>B190</f>
        <v>ВСЕГО по блоку ДИСЦИПЛИНЫ</v>
      </c>
      <c r="C189" s="405"/>
      <c r="D189" s="230">
        <f t="shared" ref="D189:S190" si="100">D177+D186</f>
        <v>0</v>
      </c>
      <c r="E189" s="230">
        <f t="shared" si="100"/>
        <v>0</v>
      </c>
      <c r="F189" s="230">
        <f t="shared" si="100"/>
        <v>0</v>
      </c>
      <c r="G189" s="230">
        <f t="shared" si="100"/>
        <v>0</v>
      </c>
      <c r="H189" s="230">
        <f t="shared" si="100"/>
        <v>0</v>
      </c>
      <c r="I189" s="230">
        <f t="shared" si="100"/>
        <v>0</v>
      </c>
      <c r="J189" s="230">
        <f t="shared" si="100"/>
        <v>0</v>
      </c>
      <c r="K189" s="230">
        <f t="shared" si="100"/>
        <v>0</v>
      </c>
      <c r="L189" s="230">
        <f t="shared" si="100"/>
        <v>0</v>
      </c>
      <c r="M189" s="230">
        <f t="shared" si="100"/>
        <v>0</v>
      </c>
      <c r="N189" s="230">
        <f t="shared" si="100"/>
        <v>0</v>
      </c>
      <c r="O189" s="230">
        <f t="shared" si="100"/>
        <v>0</v>
      </c>
      <c r="P189" s="230">
        <f t="shared" si="100"/>
        <v>0</v>
      </c>
      <c r="Q189" s="230">
        <f t="shared" si="100"/>
        <v>0</v>
      </c>
      <c r="R189" s="230">
        <f t="shared" si="100"/>
        <v>0</v>
      </c>
      <c r="S189" s="230">
        <f t="shared" si="100"/>
        <v>0</v>
      </c>
      <c r="T189" s="230">
        <f t="shared" si="99"/>
        <v>0</v>
      </c>
      <c r="U189" s="230">
        <f t="shared" si="99"/>
        <v>0</v>
      </c>
      <c r="V189" s="230">
        <f t="shared" si="99"/>
        <v>0</v>
      </c>
      <c r="W189" s="230">
        <f t="shared" si="99"/>
        <v>0</v>
      </c>
      <c r="X189" s="230">
        <f t="shared" si="99"/>
        <v>0</v>
      </c>
      <c r="Y189" s="230">
        <f t="shared" si="99"/>
        <v>0</v>
      </c>
      <c r="Z189" s="230">
        <f t="shared" si="99"/>
        <v>0</v>
      </c>
      <c r="AA189" s="230">
        <f t="shared" si="99"/>
        <v>0</v>
      </c>
      <c r="AB189" s="230">
        <f t="shared" si="99"/>
        <v>0</v>
      </c>
      <c r="AC189" s="230">
        <f t="shared" si="99"/>
        <v>0</v>
      </c>
      <c r="AD189" s="230">
        <f t="shared" si="99"/>
        <v>0</v>
      </c>
      <c r="AE189" s="230">
        <f t="shared" si="99"/>
        <v>0</v>
      </c>
      <c r="AF189" s="230">
        <f t="shared" si="99"/>
        <v>0</v>
      </c>
      <c r="AG189" s="230">
        <f t="shared" si="99"/>
        <v>0</v>
      </c>
      <c r="AH189" s="230">
        <f t="shared" si="99"/>
        <v>0</v>
      </c>
      <c r="AI189" s="230">
        <f t="shared" si="99"/>
        <v>0</v>
      </c>
      <c r="AJ189" s="230">
        <f t="shared" si="99"/>
        <v>0</v>
      </c>
      <c r="AK189" s="230">
        <f t="shared" si="99"/>
        <v>0</v>
      </c>
      <c r="AL189" s="230">
        <f t="shared" si="99"/>
        <v>0</v>
      </c>
      <c r="AM189" s="179">
        <f t="shared" si="87"/>
        <v>0</v>
      </c>
      <c r="AN189" s="179">
        <f t="shared" si="88"/>
        <v>0</v>
      </c>
      <c r="AO189" s="179">
        <f t="shared" si="89"/>
        <v>0</v>
      </c>
      <c r="AP189" s="230">
        <f t="shared" si="99"/>
        <v>0</v>
      </c>
      <c r="AQ189" s="230">
        <f t="shared" si="99"/>
        <v>0</v>
      </c>
      <c r="AR189" s="230">
        <f t="shared" si="99"/>
        <v>0</v>
      </c>
      <c r="AS189" s="230">
        <f t="shared" si="99"/>
        <v>0</v>
      </c>
      <c r="AT189" s="230">
        <f t="shared" si="99"/>
        <v>0</v>
      </c>
      <c r="AU189" s="230"/>
      <c r="AV189" s="227"/>
    </row>
    <row r="190" spans="1:48" customFormat="1" ht="18" customHeight="1" x14ac:dyDescent="0.25">
      <c r="A190" s="51"/>
      <c r="B190" s="405" t="str">
        <f>Base!A160</f>
        <v>ВСЕГО по блоку ДИСЦИПЛИНЫ</v>
      </c>
      <c r="C190" s="405"/>
      <c r="D190" s="230">
        <f t="shared" si="100"/>
        <v>0</v>
      </c>
      <c r="E190" s="230">
        <f t="shared" si="99"/>
        <v>0</v>
      </c>
      <c r="F190" s="230">
        <f t="shared" si="99"/>
        <v>0</v>
      </c>
      <c r="G190" s="230">
        <f t="shared" si="99"/>
        <v>0</v>
      </c>
      <c r="H190" s="230">
        <f t="shared" si="99"/>
        <v>0</v>
      </c>
      <c r="I190" s="230">
        <f t="shared" si="99"/>
        <v>0</v>
      </c>
      <c r="J190" s="230">
        <f t="shared" si="99"/>
        <v>0</v>
      </c>
      <c r="K190" s="230">
        <f t="shared" si="99"/>
        <v>0</v>
      </c>
      <c r="L190" s="230">
        <f t="shared" si="99"/>
        <v>0</v>
      </c>
      <c r="M190" s="230">
        <f t="shared" si="99"/>
        <v>0</v>
      </c>
      <c r="N190" s="230">
        <f t="shared" si="99"/>
        <v>0</v>
      </c>
      <c r="O190" s="230">
        <f t="shared" si="99"/>
        <v>0</v>
      </c>
      <c r="P190" s="230">
        <f t="shared" si="99"/>
        <v>0</v>
      </c>
      <c r="Q190" s="230">
        <f t="shared" si="99"/>
        <v>0</v>
      </c>
      <c r="R190" s="230">
        <f t="shared" si="99"/>
        <v>0</v>
      </c>
      <c r="S190" s="230">
        <f t="shared" si="99"/>
        <v>0</v>
      </c>
      <c r="T190" s="230">
        <f t="shared" si="99"/>
        <v>0</v>
      </c>
      <c r="U190" s="230">
        <f t="shared" si="99"/>
        <v>0</v>
      </c>
      <c r="V190" s="230">
        <f t="shared" si="99"/>
        <v>0</v>
      </c>
      <c r="W190" s="230">
        <f t="shared" si="99"/>
        <v>0</v>
      </c>
      <c r="X190" s="230">
        <f t="shared" si="99"/>
        <v>0</v>
      </c>
      <c r="Y190" s="230">
        <f t="shared" si="99"/>
        <v>0</v>
      </c>
      <c r="Z190" s="230">
        <f t="shared" si="99"/>
        <v>0</v>
      </c>
      <c r="AA190" s="230">
        <f t="shared" si="99"/>
        <v>0</v>
      </c>
      <c r="AB190" s="230">
        <f t="shared" si="99"/>
        <v>0</v>
      </c>
      <c r="AC190" s="230">
        <f t="shared" si="99"/>
        <v>0</v>
      </c>
      <c r="AD190" s="230">
        <f t="shared" si="99"/>
        <v>0</v>
      </c>
      <c r="AE190" s="230">
        <f t="shared" si="99"/>
        <v>0</v>
      </c>
      <c r="AF190" s="230">
        <f t="shared" si="99"/>
        <v>0</v>
      </c>
      <c r="AG190" s="230">
        <f t="shared" si="99"/>
        <v>0</v>
      </c>
      <c r="AH190" s="230">
        <f t="shared" si="99"/>
        <v>0</v>
      </c>
      <c r="AI190" s="230">
        <f t="shared" si="99"/>
        <v>0</v>
      </c>
      <c r="AJ190" s="230">
        <f t="shared" si="99"/>
        <v>0</v>
      </c>
      <c r="AK190" s="230">
        <f t="shared" si="99"/>
        <v>0</v>
      </c>
      <c r="AL190" s="230">
        <f t="shared" si="99"/>
        <v>0</v>
      </c>
      <c r="AM190" s="179">
        <f t="shared" si="87"/>
        <v>0</v>
      </c>
      <c r="AN190" s="179">
        <f t="shared" si="88"/>
        <v>0</v>
      </c>
      <c r="AO190" s="179">
        <f t="shared" si="89"/>
        <v>0</v>
      </c>
      <c r="AP190" s="230">
        <f t="shared" si="99"/>
        <v>0</v>
      </c>
      <c r="AQ190" s="230">
        <f t="shared" si="99"/>
        <v>0</v>
      </c>
      <c r="AR190" s="230">
        <f t="shared" si="99"/>
        <v>0</v>
      </c>
      <c r="AS190" s="230">
        <f t="shared" si="99"/>
        <v>0</v>
      </c>
      <c r="AT190" s="230">
        <f t="shared" si="99"/>
        <v>0</v>
      </c>
      <c r="AU190" s="230"/>
      <c r="AV190" s="227"/>
    </row>
    <row r="191" spans="1:48" x14ac:dyDescent="0.25">
      <c r="B191" s="425" t="str">
        <f>Base!A161</f>
        <v>ПРАКТИКИ</v>
      </c>
      <c r="C191" s="425"/>
      <c r="D191" s="425"/>
      <c r="E191" s="425"/>
      <c r="F191" s="425"/>
      <c r="G191" s="425"/>
      <c r="H191" s="425"/>
      <c r="I191" s="425"/>
      <c r="J191" s="425"/>
      <c r="K191" s="425"/>
      <c r="L191" s="425"/>
      <c r="M191" s="425"/>
      <c r="N191" s="425"/>
      <c r="O191" s="425"/>
      <c r="P191" s="425"/>
      <c r="Q191" s="425"/>
      <c r="R191" s="425"/>
      <c r="S191" s="425"/>
      <c r="T191" s="425"/>
      <c r="U191" s="425"/>
      <c r="V191" s="425"/>
      <c r="W191" s="425"/>
      <c r="X191" s="425"/>
      <c r="Y191" s="425"/>
      <c r="Z191" s="425"/>
      <c r="AA191" s="425"/>
      <c r="AB191" s="167"/>
      <c r="AC191" s="167"/>
      <c r="AD191" s="167"/>
      <c r="AE191" s="167"/>
      <c r="AF191" s="167"/>
      <c r="AG191" s="167"/>
      <c r="AH191" s="167"/>
      <c r="AI191" s="167"/>
      <c r="AJ191" s="179"/>
      <c r="AK191" s="228"/>
      <c r="AL191" s="163"/>
      <c r="AM191" s="179">
        <f t="shared" si="74"/>
        <v>0</v>
      </c>
      <c r="AN191" s="179">
        <f t="shared" si="75"/>
        <v>0</v>
      </c>
      <c r="AO191" s="179">
        <f t="shared" si="76"/>
        <v>0</v>
      </c>
    </row>
    <row r="192" spans="1:48" x14ac:dyDescent="0.25">
      <c r="A192" s="268">
        <f>ПланСокрОО!A192</f>
        <v>0</v>
      </c>
      <c r="B192" s="243" t="str">
        <f>ПланСокрОО!B192</f>
        <v>ПР.1</v>
      </c>
      <c r="C192" s="180" t="str">
        <f>ПланСокрОО!C192</f>
        <v>Учебная практика</v>
      </c>
      <c r="D192" s="106"/>
      <c r="E192" s="106"/>
      <c r="F192" s="106"/>
      <c r="G192" s="167">
        <f>T192+X192+AB192+AF192</f>
        <v>0</v>
      </c>
      <c r="H192" s="179">
        <f>ПланСокрОО!I192</f>
        <v>0</v>
      </c>
      <c r="I192" s="179">
        <f>ПланСокрОО!J192</f>
        <v>0</v>
      </c>
      <c r="J192" s="179">
        <f>ПланСокрОО!K192</f>
        <v>0</v>
      </c>
      <c r="K192" s="179">
        <f>ПланСокрОО!L192</f>
        <v>0</v>
      </c>
      <c r="L192" s="179">
        <f>ПланСокрОО!M192</f>
        <v>0</v>
      </c>
      <c r="M192" s="179">
        <f>ПланСокрОО!N192</f>
        <v>0</v>
      </c>
      <c r="N192" s="179">
        <f>H192</f>
        <v>0</v>
      </c>
      <c r="O192" s="179">
        <f>SUM(P192:R192)</f>
        <v>0</v>
      </c>
      <c r="P192" s="179">
        <f>U192+Y192+AC192+AG192</f>
        <v>0</v>
      </c>
      <c r="Q192" s="179">
        <f>V192+Z192+AD192+AH192</f>
        <v>0</v>
      </c>
      <c r="R192" s="179">
        <f>W192+AA192+AE192+AI192</f>
        <v>0</v>
      </c>
      <c r="S192" s="179">
        <f>N192-O192</f>
        <v>0</v>
      </c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79"/>
      <c r="AK192" s="228" t="str">
        <f>ПланСокрОО!AZ192</f>
        <v/>
      </c>
      <c r="AL192" s="163"/>
      <c r="AM192" s="179">
        <f t="shared" si="74"/>
        <v>0</v>
      </c>
      <c r="AN192" s="179">
        <f t="shared" si="75"/>
        <v>0</v>
      </c>
      <c r="AO192" s="179">
        <f t="shared" si="76"/>
        <v>0</v>
      </c>
    </row>
    <row r="193" spans="1:48" x14ac:dyDescent="0.25">
      <c r="A193" s="268">
        <f>ПланСокрОО!A193</f>
        <v>0</v>
      </c>
      <c r="B193" s="243" t="str">
        <f>ПланСокрОО!B193</f>
        <v>ПР.2</v>
      </c>
      <c r="C193" s="180">
        <f>ПланСокрОО!C193</f>
        <v>0</v>
      </c>
      <c r="D193" s="106"/>
      <c r="E193" s="106"/>
      <c r="F193" s="106"/>
      <c r="G193" s="167">
        <f t="shared" ref="G193:G200" si="101">T193+X193+AB193+AF193</f>
        <v>0</v>
      </c>
      <c r="H193" s="179">
        <f>ПланСокрОО!I193</f>
        <v>0</v>
      </c>
      <c r="I193" s="179">
        <f>ПланСокрОО!J193</f>
        <v>0</v>
      </c>
      <c r="J193" s="179">
        <f>ПланСокрОО!K193</f>
        <v>0</v>
      </c>
      <c r="K193" s="179">
        <f>ПланСокрОО!L193</f>
        <v>0</v>
      </c>
      <c r="L193" s="179">
        <f>ПланСокрОО!M193</f>
        <v>0</v>
      </c>
      <c r="M193" s="179">
        <f>ПланСокрОО!N193</f>
        <v>0</v>
      </c>
      <c r="N193" s="179">
        <f t="shared" ref="N193:N200" si="102">H193</f>
        <v>0</v>
      </c>
      <c r="O193" s="179">
        <f t="shared" ref="O193:O200" si="103">SUM(P193:R193)</f>
        <v>0</v>
      </c>
      <c r="P193" s="179">
        <f t="shared" ref="P193:P200" si="104">U193+Y193+AC193+AG193</f>
        <v>0</v>
      </c>
      <c r="Q193" s="179">
        <f t="shared" ref="Q193:Q200" si="105">V193+Z193+AD193+AH193</f>
        <v>0</v>
      </c>
      <c r="R193" s="179">
        <f t="shared" ref="R193:R200" si="106">W193+AA193+AE193+AI193</f>
        <v>0</v>
      </c>
      <c r="S193" s="179">
        <f t="shared" ref="S193:S200" si="107">N193-O193</f>
        <v>0</v>
      </c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  <c r="AD193" s="106"/>
      <c r="AE193" s="106"/>
      <c r="AF193" s="106"/>
      <c r="AG193" s="106"/>
      <c r="AH193" s="106"/>
      <c r="AI193" s="106"/>
      <c r="AJ193" s="179"/>
      <c r="AK193" s="228" t="str">
        <f>ПланСокрОО!AZ193</f>
        <v/>
      </c>
      <c r="AL193" s="163"/>
      <c r="AM193" s="179">
        <f t="shared" si="74"/>
        <v>0</v>
      </c>
      <c r="AN193" s="179">
        <f t="shared" si="75"/>
        <v>0</v>
      </c>
      <c r="AO193" s="179">
        <f t="shared" si="76"/>
        <v>0</v>
      </c>
    </row>
    <row r="194" spans="1:48" x14ac:dyDescent="0.25">
      <c r="A194" s="268">
        <f>ПланСокрОО!A194</f>
        <v>0</v>
      </c>
      <c r="B194" s="243" t="str">
        <f>ПланСокрОО!B194</f>
        <v>ПР.3</v>
      </c>
      <c r="C194" s="180">
        <f>ПланСокрОО!C194</f>
        <v>0</v>
      </c>
      <c r="D194" s="106"/>
      <c r="E194" s="106"/>
      <c r="F194" s="106"/>
      <c r="G194" s="167">
        <f t="shared" si="101"/>
        <v>0</v>
      </c>
      <c r="H194" s="179">
        <f>ПланСокрОО!I194</f>
        <v>0</v>
      </c>
      <c r="I194" s="179">
        <f>ПланСокрОО!J194</f>
        <v>0</v>
      </c>
      <c r="J194" s="179">
        <f>ПланСокрОО!K194</f>
        <v>0</v>
      </c>
      <c r="K194" s="179">
        <f>ПланСокрОО!L194</f>
        <v>0</v>
      </c>
      <c r="L194" s="179">
        <f>ПланСокрОО!M194</f>
        <v>0</v>
      </c>
      <c r="M194" s="179">
        <f>ПланСокрОО!N194</f>
        <v>0</v>
      </c>
      <c r="N194" s="179">
        <f t="shared" si="102"/>
        <v>0</v>
      </c>
      <c r="O194" s="179">
        <f t="shared" si="103"/>
        <v>0</v>
      </c>
      <c r="P194" s="179">
        <f t="shared" si="104"/>
        <v>0</v>
      </c>
      <c r="Q194" s="179">
        <f t="shared" si="105"/>
        <v>0</v>
      </c>
      <c r="R194" s="179">
        <f t="shared" si="106"/>
        <v>0</v>
      </c>
      <c r="S194" s="179">
        <f t="shared" si="107"/>
        <v>0</v>
      </c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  <c r="AD194" s="106"/>
      <c r="AE194" s="106"/>
      <c r="AF194" s="106"/>
      <c r="AG194" s="106"/>
      <c r="AH194" s="106"/>
      <c r="AI194" s="106"/>
      <c r="AJ194" s="179"/>
      <c r="AK194" s="228" t="str">
        <f>ПланСокрОО!AZ194</f>
        <v/>
      </c>
      <c r="AL194" s="163"/>
      <c r="AM194" s="179">
        <f t="shared" si="74"/>
        <v>0</v>
      </c>
      <c r="AN194" s="179">
        <f t="shared" si="75"/>
        <v>0</v>
      </c>
      <c r="AO194" s="179">
        <f t="shared" si="76"/>
        <v>0</v>
      </c>
    </row>
    <row r="195" spans="1:48" x14ac:dyDescent="0.25">
      <c r="A195" s="268">
        <f>ПланСокрОО!A195</f>
        <v>0</v>
      </c>
      <c r="B195" s="243" t="str">
        <f>ПланСокрОО!B195</f>
        <v>ПР.4</v>
      </c>
      <c r="C195" s="180">
        <f>ПланСокрОО!C195</f>
        <v>0</v>
      </c>
      <c r="D195" s="106"/>
      <c r="E195" s="106"/>
      <c r="F195" s="106"/>
      <c r="G195" s="167">
        <f t="shared" si="101"/>
        <v>0</v>
      </c>
      <c r="H195" s="179">
        <f>ПланСокрОО!I195</f>
        <v>0</v>
      </c>
      <c r="I195" s="179">
        <f>ПланСокрОО!J195</f>
        <v>0</v>
      </c>
      <c r="J195" s="179">
        <f>ПланСокрОО!K195</f>
        <v>0</v>
      </c>
      <c r="K195" s="179">
        <f>ПланСокрОО!L195</f>
        <v>0</v>
      </c>
      <c r="L195" s="179">
        <f>ПланСокрОО!M195</f>
        <v>0</v>
      </c>
      <c r="M195" s="179">
        <f>ПланСокрОО!N195</f>
        <v>0</v>
      </c>
      <c r="N195" s="179">
        <f t="shared" si="102"/>
        <v>0</v>
      </c>
      <c r="O195" s="179">
        <f t="shared" si="103"/>
        <v>0</v>
      </c>
      <c r="P195" s="179">
        <f t="shared" si="104"/>
        <v>0</v>
      </c>
      <c r="Q195" s="179">
        <f t="shared" si="105"/>
        <v>0</v>
      </c>
      <c r="R195" s="179">
        <f t="shared" si="106"/>
        <v>0</v>
      </c>
      <c r="S195" s="179">
        <f t="shared" si="107"/>
        <v>0</v>
      </c>
      <c r="T195" s="106"/>
      <c r="U195" s="106"/>
      <c r="V195" s="106"/>
      <c r="W195" s="106"/>
      <c r="X195" s="106"/>
      <c r="Y195" s="106"/>
      <c r="Z195" s="106"/>
      <c r="AA195" s="106"/>
      <c r="AB195" s="106"/>
      <c r="AC195" s="106"/>
      <c r="AD195" s="106"/>
      <c r="AE195" s="106"/>
      <c r="AF195" s="106"/>
      <c r="AG195" s="106"/>
      <c r="AH195" s="106"/>
      <c r="AI195" s="106"/>
      <c r="AJ195" s="179"/>
      <c r="AK195" s="228" t="str">
        <f>ПланСокрОО!AZ195</f>
        <v/>
      </c>
      <c r="AL195" s="163"/>
      <c r="AM195" s="179">
        <f t="shared" si="74"/>
        <v>0</v>
      </c>
      <c r="AN195" s="179">
        <f t="shared" si="75"/>
        <v>0</v>
      </c>
      <c r="AO195" s="179">
        <f t="shared" si="76"/>
        <v>0</v>
      </c>
    </row>
    <row r="196" spans="1:48" x14ac:dyDescent="0.25">
      <c r="A196" s="268">
        <f>ПланСокрОО!A196</f>
        <v>0</v>
      </c>
      <c r="B196" s="243" t="str">
        <f>ПланСокрОО!B196</f>
        <v>ПР.5</v>
      </c>
      <c r="C196" s="180">
        <f>ПланСокрОО!C196</f>
        <v>0</v>
      </c>
      <c r="D196" s="106"/>
      <c r="E196" s="106"/>
      <c r="F196" s="106"/>
      <c r="G196" s="167">
        <f t="shared" si="101"/>
        <v>0</v>
      </c>
      <c r="H196" s="179">
        <f>ПланСокрОО!I196</f>
        <v>0</v>
      </c>
      <c r="I196" s="179">
        <f>ПланСокрОО!J196</f>
        <v>0</v>
      </c>
      <c r="J196" s="179">
        <f>ПланСокрОО!K196</f>
        <v>0</v>
      </c>
      <c r="K196" s="179">
        <f>ПланСокрОО!L196</f>
        <v>0</v>
      </c>
      <c r="L196" s="179">
        <f>ПланСокрОО!M196</f>
        <v>0</v>
      </c>
      <c r="M196" s="179">
        <f>ПланСокрОО!N196</f>
        <v>0</v>
      </c>
      <c r="N196" s="179">
        <f t="shared" si="102"/>
        <v>0</v>
      </c>
      <c r="O196" s="179">
        <f t="shared" si="103"/>
        <v>0</v>
      </c>
      <c r="P196" s="179">
        <f t="shared" si="104"/>
        <v>0</v>
      </c>
      <c r="Q196" s="179">
        <f t="shared" si="105"/>
        <v>0</v>
      </c>
      <c r="R196" s="179">
        <f t="shared" si="106"/>
        <v>0</v>
      </c>
      <c r="S196" s="179">
        <f t="shared" si="107"/>
        <v>0</v>
      </c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79"/>
      <c r="AK196" s="228" t="str">
        <f>ПланСокрОО!AZ196</f>
        <v/>
      </c>
      <c r="AL196" s="163"/>
      <c r="AM196" s="179">
        <f t="shared" si="74"/>
        <v>0</v>
      </c>
      <c r="AN196" s="179">
        <f t="shared" si="75"/>
        <v>0</v>
      </c>
      <c r="AO196" s="179">
        <f t="shared" si="76"/>
        <v>0</v>
      </c>
    </row>
    <row r="197" spans="1:48" x14ac:dyDescent="0.25">
      <c r="A197" s="268">
        <f>ПланСокрОО!A197</f>
        <v>0</v>
      </c>
      <c r="B197" s="243" t="str">
        <f>ПланСокрОО!B197</f>
        <v>ПР.6</v>
      </c>
      <c r="C197" s="180">
        <f>ПланСокрОО!C197</f>
        <v>0</v>
      </c>
      <c r="D197" s="106"/>
      <c r="E197" s="106"/>
      <c r="F197" s="106"/>
      <c r="G197" s="167">
        <f t="shared" si="101"/>
        <v>0</v>
      </c>
      <c r="H197" s="179">
        <f>ПланСокрОО!I197</f>
        <v>0</v>
      </c>
      <c r="I197" s="179">
        <f>ПланСокрОО!J197</f>
        <v>0</v>
      </c>
      <c r="J197" s="179">
        <f>ПланСокрОО!K197</f>
        <v>0</v>
      </c>
      <c r="K197" s="179">
        <f>ПланСокрОО!L197</f>
        <v>0</v>
      </c>
      <c r="L197" s="179">
        <f>ПланСокрОО!M197</f>
        <v>0</v>
      </c>
      <c r="M197" s="179">
        <f>ПланСокрОО!N197</f>
        <v>0</v>
      </c>
      <c r="N197" s="179">
        <f t="shared" si="102"/>
        <v>0</v>
      </c>
      <c r="O197" s="179">
        <f t="shared" si="103"/>
        <v>0</v>
      </c>
      <c r="P197" s="179">
        <f t="shared" si="104"/>
        <v>0</v>
      </c>
      <c r="Q197" s="179">
        <f t="shared" si="105"/>
        <v>0</v>
      </c>
      <c r="R197" s="179">
        <f t="shared" si="106"/>
        <v>0</v>
      </c>
      <c r="S197" s="179">
        <f t="shared" si="107"/>
        <v>0</v>
      </c>
      <c r="T197" s="106"/>
      <c r="U197" s="106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79"/>
      <c r="AK197" s="228" t="str">
        <f>ПланСокрОО!AZ197</f>
        <v/>
      </c>
      <c r="AL197" s="163"/>
      <c r="AM197" s="179">
        <f t="shared" ref="AM197:AM217" si="108">J197*$AO$2</f>
        <v>0</v>
      </c>
      <c r="AN197" s="179">
        <f t="shared" ref="AN197:AN217" si="109">(K197+L197)*$AO$2</f>
        <v>0</v>
      </c>
      <c r="AO197" s="179">
        <f t="shared" ref="AO197:AO217" si="110">I197*$AO$2</f>
        <v>0</v>
      </c>
    </row>
    <row r="198" spans="1:48" x14ac:dyDescent="0.25">
      <c r="A198" s="268">
        <f>ПланСокрОО!A198</f>
        <v>0</v>
      </c>
      <c r="B198" s="243" t="str">
        <f>ПланСокрОО!B198</f>
        <v>ПР.7</v>
      </c>
      <c r="C198" s="180">
        <f>ПланСокрОО!C198</f>
        <v>0</v>
      </c>
      <c r="D198" s="106"/>
      <c r="E198" s="106"/>
      <c r="F198" s="106"/>
      <c r="G198" s="167">
        <f t="shared" si="101"/>
        <v>0</v>
      </c>
      <c r="H198" s="179">
        <f>ПланСокрОО!I198</f>
        <v>0</v>
      </c>
      <c r="I198" s="179">
        <f>ПланСокрОО!J198</f>
        <v>0</v>
      </c>
      <c r="J198" s="179">
        <f>ПланСокрОО!K198</f>
        <v>0</v>
      </c>
      <c r="K198" s="179">
        <f>ПланСокрОО!L198</f>
        <v>0</v>
      </c>
      <c r="L198" s="179">
        <f>ПланСокрОО!M198</f>
        <v>0</v>
      </c>
      <c r="M198" s="179">
        <f>ПланСокрОО!N198</f>
        <v>0</v>
      </c>
      <c r="N198" s="179">
        <f t="shared" si="102"/>
        <v>0</v>
      </c>
      <c r="O198" s="179">
        <f t="shared" si="103"/>
        <v>0</v>
      </c>
      <c r="P198" s="179">
        <f t="shared" si="104"/>
        <v>0</v>
      </c>
      <c r="Q198" s="179">
        <f t="shared" si="105"/>
        <v>0</v>
      </c>
      <c r="R198" s="179">
        <f t="shared" si="106"/>
        <v>0</v>
      </c>
      <c r="S198" s="179">
        <f t="shared" si="107"/>
        <v>0</v>
      </c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  <c r="AD198" s="106"/>
      <c r="AE198" s="106"/>
      <c r="AF198" s="106"/>
      <c r="AG198" s="106"/>
      <c r="AH198" s="106"/>
      <c r="AI198" s="106"/>
      <c r="AJ198" s="179"/>
      <c r="AK198" s="228" t="str">
        <f>ПланСокрОО!AZ198</f>
        <v/>
      </c>
      <c r="AL198" s="163"/>
      <c r="AM198" s="179">
        <f t="shared" si="108"/>
        <v>0</v>
      </c>
      <c r="AN198" s="179">
        <f t="shared" si="109"/>
        <v>0</v>
      </c>
      <c r="AO198" s="179">
        <f t="shared" si="110"/>
        <v>0</v>
      </c>
    </row>
    <row r="199" spans="1:48" x14ac:dyDescent="0.25">
      <c r="A199" s="268">
        <f>ПланСокрОО!A199</f>
        <v>0</v>
      </c>
      <c r="B199" s="243" t="str">
        <f>ПланСокрОО!B199</f>
        <v>ПР.8</v>
      </c>
      <c r="C199" s="180">
        <f>ПланСокрОО!C199</f>
        <v>0</v>
      </c>
      <c r="D199" s="106"/>
      <c r="E199" s="106"/>
      <c r="F199" s="106"/>
      <c r="G199" s="167">
        <f t="shared" si="101"/>
        <v>0</v>
      </c>
      <c r="H199" s="179">
        <f>ПланСокрОО!I199</f>
        <v>0</v>
      </c>
      <c r="I199" s="179">
        <f>ПланСокрОО!J199</f>
        <v>0</v>
      </c>
      <c r="J199" s="179">
        <f>ПланСокрОО!K199</f>
        <v>0</v>
      </c>
      <c r="K199" s="179">
        <f>ПланСокрОО!L199</f>
        <v>0</v>
      </c>
      <c r="L199" s="179">
        <f>ПланСокрОО!M199</f>
        <v>0</v>
      </c>
      <c r="M199" s="179">
        <f>ПланСокрОО!N199</f>
        <v>0</v>
      </c>
      <c r="N199" s="179">
        <f t="shared" si="102"/>
        <v>0</v>
      </c>
      <c r="O199" s="179">
        <f t="shared" si="103"/>
        <v>0</v>
      </c>
      <c r="P199" s="179">
        <f t="shared" si="104"/>
        <v>0</v>
      </c>
      <c r="Q199" s="179">
        <f t="shared" si="105"/>
        <v>0</v>
      </c>
      <c r="R199" s="179">
        <f t="shared" si="106"/>
        <v>0</v>
      </c>
      <c r="S199" s="179">
        <f t="shared" si="107"/>
        <v>0</v>
      </c>
      <c r="T199" s="106"/>
      <c r="U199" s="106"/>
      <c r="V199" s="106"/>
      <c r="W199" s="106"/>
      <c r="X199" s="106"/>
      <c r="Y199" s="106"/>
      <c r="Z199" s="106"/>
      <c r="AA199" s="106"/>
      <c r="AB199" s="106"/>
      <c r="AC199" s="106"/>
      <c r="AD199" s="106"/>
      <c r="AE199" s="106"/>
      <c r="AF199" s="106"/>
      <c r="AG199" s="106"/>
      <c r="AH199" s="106"/>
      <c r="AI199" s="106"/>
      <c r="AJ199" s="179"/>
      <c r="AK199" s="228" t="str">
        <f>ПланСокрОО!AZ199</f>
        <v/>
      </c>
      <c r="AL199" s="163"/>
      <c r="AM199" s="179">
        <f t="shared" si="108"/>
        <v>0</v>
      </c>
      <c r="AN199" s="179">
        <f t="shared" si="109"/>
        <v>0</v>
      </c>
      <c r="AO199" s="179">
        <f t="shared" si="110"/>
        <v>0</v>
      </c>
    </row>
    <row r="200" spans="1:48" ht="22.5" x14ac:dyDescent="0.25">
      <c r="A200" s="268">
        <f>ПланСокрОО!A200</f>
        <v>0</v>
      </c>
      <c r="B200" s="243" t="str">
        <f>ПланСокрОО!B200</f>
        <v>ПР.2</v>
      </c>
      <c r="C200" s="180" t="str">
        <f>ПланСокрОО!C200</f>
        <v>Производственная (преддипломная, подготовка ВКР: дипломной работы)</v>
      </c>
      <c r="D200" s="106"/>
      <c r="E200" s="106"/>
      <c r="F200" s="106"/>
      <c r="G200" s="167">
        <f t="shared" si="101"/>
        <v>0</v>
      </c>
      <c r="H200" s="179">
        <f>ПланСокрОО!I200</f>
        <v>0</v>
      </c>
      <c r="I200" s="179">
        <f>ПланСокрОО!J200</f>
        <v>0</v>
      </c>
      <c r="J200" s="179">
        <f>ПланСокрОО!K200</f>
        <v>0</v>
      </c>
      <c r="K200" s="179">
        <f>ПланСокрОО!L200</f>
        <v>0</v>
      </c>
      <c r="L200" s="179">
        <f>ПланСокрОО!M200</f>
        <v>0</v>
      </c>
      <c r="M200" s="179">
        <f>ПланСокрОО!N200</f>
        <v>0</v>
      </c>
      <c r="N200" s="179">
        <f t="shared" si="102"/>
        <v>0</v>
      </c>
      <c r="O200" s="179">
        <f t="shared" si="103"/>
        <v>0</v>
      </c>
      <c r="P200" s="179">
        <f t="shared" si="104"/>
        <v>0</v>
      </c>
      <c r="Q200" s="179">
        <f t="shared" si="105"/>
        <v>0</v>
      </c>
      <c r="R200" s="179">
        <f t="shared" si="106"/>
        <v>0</v>
      </c>
      <c r="S200" s="179">
        <f t="shared" si="107"/>
        <v>0</v>
      </c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  <c r="AD200" s="106"/>
      <c r="AE200" s="106"/>
      <c r="AF200" s="106"/>
      <c r="AG200" s="106"/>
      <c r="AH200" s="106"/>
      <c r="AI200" s="106"/>
      <c r="AJ200" s="179"/>
      <c r="AK200" s="228" t="str">
        <f>ПланСокрОО!AZ200</f>
        <v/>
      </c>
      <c r="AL200" s="163"/>
      <c r="AM200" s="179">
        <f t="shared" si="108"/>
        <v>0</v>
      </c>
      <c r="AN200" s="179">
        <f t="shared" si="109"/>
        <v>0</v>
      </c>
      <c r="AO200" s="179">
        <f t="shared" si="110"/>
        <v>0</v>
      </c>
    </row>
    <row r="201" spans="1:48" x14ac:dyDescent="0.25">
      <c r="A201" s="163" t="s">
        <v>346</v>
      </c>
      <c r="B201" s="425" t="str">
        <f>B203</f>
        <v>ВСЕГО ПО  ПРАКТИКАМ</v>
      </c>
      <c r="C201" s="425"/>
      <c r="D201" s="165"/>
      <c r="E201" s="165"/>
      <c r="F201" s="165"/>
      <c r="G201" s="181">
        <f>SUMIF($A$192:$A$200,$A201,G$192:G$200)</f>
        <v>0</v>
      </c>
      <c r="H201" s="181">
        <f t="shared" ref="H201:AI202" si="111">SUMIF($A$192:$A$200,$A201,H$192:H$200)</f>
        <v>0</v>
      </c>
      <c r="I201" s="181">
        <f t="shared" si="111"/>
        <v>0</v>
      </c>
      <c r="J201" s="181">
        <f t="shared" si="111"/>
        <v>0</v>
      </c>
      <c r="K201" s="181">
        <f t="shared" si="111"/>
        <v>0</v>
      </c>
      <c r="L201" s="181">
        <f t="shared" si="111"/>
        <v>0</v>
      </c>
      <c r="M201" s="181">
        <f t="shared" si="111"/>
        <v>0</v>
      </c>
      <c r="N201" s="181">
        <f t="shared" si="111"/>
        <v>0</v>
      </c>
      <c r="O201" s="181">
        <f t="shared" si="111"/>
        <v>0</v>
      </c>
      <c r="P201" s="181">
        <f t="shared" si="111"/>
        <v>0</v>
      </c>
      <c r="Q201" s="181">
        <f t="shared" si="111"/>
        <v>0</v>
      </c>
      <c r="R201" s="181">
        <f t="shared" si="111"/>
        <v>0</v>
      </c>
      <c r="S201" s="181">
        <f t="shared" si="111"/>
        <v>0</v>
      </c>
      <c r="T201" s="181">
        <f t="shared" si="111"/>
        <v>0</v>
      </c>
      <c r="U201" s="181">
        <f t="shared" si="111"/>
        <v>0</v>
      </c>
      <c r="V201" s="181">
        <f t="shared" si="111"/>
        <v>0</v>
      </c>
      <c r="W201" s="181">
        <f t="shared" si="111"/>
        <v>0</v>
      </c>
      <c r="X201" s="181">
        <f t="shared" si="111"/>
        <v>0</v>
      </c>
      <c r="Y201" s="181">
        <f t="shared" si="111"/>
        <v>0</v>
      </c>
      <c r="Z201" s="181">
        <f t="shared" si="111"/>
        <v>0</v>
      </c>
      <c r="AA201" s="181">
        <f t="shared" si="111"/>
        <v>0</v>
      </c>
      <c r="AB201" s="181">
        <f t="shared" si="111"/>
        <v>0</v>
      </c>
      <c r="AC201" s="181">
        <f t="shared" si="111"/>
        <v>0</v>
      </c>
      <c r="AD201" s="181">
        <f t="shared" si="111"/>
        <v>0</v>
      </c>
      <c r="AE201" s="181">
        <f t="shared" si="111"/>
        <v>0</v>
      </c>
      <c r="AF201" s="181">
        <f t="shared" si="111"/>
        <v>0</v>
      </c>
      <c r="AG201" s="181">
        <f t="shared" si="111"/>
        <v>0</v>
      </c>
      <c r="AH201" s="181">
        <f t="shared" si="111"/>
        <v>0</v>
      </c>
      <c r="AI201" s="181">
        <f t="shared" si="111"/>
        <v>0</v>
      </c>
      <c r="AJ201" s="181"/>
      <c r="AK201" s="228"/>
      <c r="AL201" s="181"/>
      <c r="AM201" s="179">
        <f t="shared" si="108"/>
        <v>0</v>
      </c>
      <c r="AN201" s="179">
        <f t="shared" si="109"/>
        <v>0</v>
      </c>
      <c r="AO201" s="179">
        <f t="shared" si="110"/>
        <v>0</v>
      </c>
      <c r="AP201" s="181"/>
      <c r="AQ201" s="181"/>
      <c r="AR201" s="181"/>
      <c r="AS201" s="181"/>
      <c r="AT201" s="181"/>
      <c r="AU201" s="183"/>
      <c r="AV201" s="184"/>
    </row>
    <row r="202" spans="1:48" x14ac:dyDescent="0.25">
      <c r="A202" s="163" t="s">
        <v>347</v>
      </c>
      <c r="B202" s="425" t="str">
        <f>B203</f>
        <v>ВСЕГО ПО  ПРАКТИКАМ</v>
      </c>
      <c r="C202" s="425"/>
      <c r="D202" s="165"/>
      <c r="E202" s="165"/>
      <c r="F202" s="165"/>
      <c r="G202" s="181">
        <f>SUMIF($A$192:$A$200,$A202,G$192:G$200)</f>
        <v>0</v>
      </c>
      <c r="H202" s="181">
        <f t="shared" si="111"/>
        <v>0</v>
      </c>
      <c r="I202" s="181">
        <f t="shared" si="111"/>
        <v>0</v>
      </c>
      <c r="J202" s="181">
        <f t="shared" si="111"/>
        <v>0</v>
      </c>
      <c r="K202" s="181">
        <f t="shared" si="111"/>
        <v>0</v>
      </c>
      <c r="L202" s="181">
        <f t="shared" si="111"/>
        <v>0</v>
      </c>
      <c r="M202" s="181">
        <f t="shared" si="111"/>
        <v>0</v>
      </c>
      <c r="N202" s="181">
        <f t="shared" si="111"/>
        <v>0</v>
      </c>
      <c r="O202" s="181">
        <f t="shared" si="111"/>
        <v>0</v>
      </c>
      <c r="P202" s="181">
        <f t="shared" si="111"/>
        <v>0</v>
      </c>
      <c r="Q202" s="181">
        <f t="shared" si="111"/>
        <v>0</v>
      </c>
      <c r="R202" s="181">
        <f t="shared" si="111"/>
        <v>0</v>
      </c>
      <c r="S202" s="181">
        <f t="shared" si="111"/>
        <v>0</v>
      </c>
      <c r="T202" s="181">
        <f t="shared" si="111"/>
        <v>0</v>
      </c>
      <c r="U202" s="181">
        <f t="shared" si="111"/>
        <v>0</v>
      </c>
      <c r="V202" s="181">
        <f t="shared" si="111"/>
        <v>0</v>
      </c>
      <c r="W202" s="181">
        <f t="shared" si="111"/>
        <v>0</v>
      </c>
      <c r="X202" s="181">
        <f t="shared" si="111"/>
        <v>0</v>
      </c>
      <c r="Y202" s="181">
        <f t="shared" si="111"/>
        <v>0</v>
      </c>
      <c r="Z202" s="181">
        <f t="shared" si="111"/>
        <v>0</v>
      </c>
      <c r="AA202" s="181">
        <f t="shared" si="111"/>
        <v>0</v>
      </c>
      <c r="AB202" s="181">
        <f t="shared" si="111"/>
        <v>0</v>
      </c>
      <c r="AC202" s="181">
        <f t="shared" si="111"/>
        <v>0</v>
      </c>
      <c r="AD202" s="181">
        <f t="shared" si="111"/>
        <v>0</v>
      </c>
      <c r="AE202" s="181">
        <f t="shared" si="111"/>
        <v>0</v>
      </c>
      <c r="AF202" s="181">
        <f t="shared" si="111"/>
        <v>0</v>
      </c>
      <c r="AG202" s="181">
        <f t="shared" si="111"/>
        <v>0</v>
      </c>
      <c r="AH202" s="181">
        <f t="shared" si="111"/>
        <v>0</v>
      </c>
      <c r="AI202" s="181">
        <f t="shared" si="111"/>
        <v>0</v>
      </c>
      <c r="AJ202" s="181"/>
      <c r="AK202" s="228"/>
      <c r="AL202" s="181"/>
      <c r="AM202" s="179">
        <f t="shared" si="108"/>
        <v>0</v>
      </c>
      <c r="AN202" s="179">
        <f t="shared" si="109"/>
        <v>0</v>
      </c>
      <c r="AO202" s="179">
        <f t="shared" si="110"/>
        <v>0</v>
      </c>
      <c r="AP202" s="181"/>
      <c r="AQ202" s="181"/>
      <c r="AR202" s="181"/>
      <c r="AS202" s="181"/>
      <c r="AT202" s="181"/>
      <c r="AU202" s="183"/>
      <c r="AV202" s="184"/>
    </row>
    <row r="203" spans="1:48" x14ac:dyDescent="0.25">
      <c r="B203" s="414" t="str">
        <f>Base!A171</f>
        <v>ВСЕГО ПО  ПРАКТИКАМ</v>
      </c>
      <c r="C203" s="414"/>
      <c r="D203" s="167">
        <f>SUM(D201:D202)</f>
        <v>0</v>
      </c>
      <c r="E203" s="167">
        <f>SUM(E201:E202)</f>
        <v>0</v>
      </c>
      <c r="F203" s="167">
        <f>SUM(F201:F202)</f>
        <v>0</v>
      </c>
      <c r="G203" s="167">
        <f>SUM(G201:G202)</f>
        <v>0</v>
      </c>
      <c r="H203" s="167">
        <f t="shared" ref="H203:AI203" si="112">SUM(H201:H202)</f>
        <v>0</v>
      </c>
      <c r="I203" s="167">
        <f t="shared" si="112"/>
        <v>0</v>
      </c>
      <c r="J203" s="167">
        <f t="shared" si="112"/>
        <v>0</v>
      </c>
      <c r="K203" s="167">
        <f t="shared" si="112"/>
        <v>0</v>
      </c>
      <c r="L203" s="167">
        <f t="shared" si="112"/>
        <v>0</v>
      </c>
      <c r="M203" s="167">
        <f t="shared" si="112"/>
        <v>0</v>
      </c>
      <c r="N203" s="167">
        <f t="shared" si="112"/>
        <v>0</v>
      </c>
      <c r="O203" s="167">
        <f t="shared" si="112"/>
        <v>0</v>
      </c>
      <c r="P203" s="167">
        <f t="shared" si="112"/>
        <v>0</v>
      </c>
      <c r="Q203" s="167">
        <f t="shared" si="112"/>
        <v>0</v>
      </c>
      <c r="R203" s="167">
        <f t="shared" si="112"/>
        <v>0</v>
      </c>
      <c r="S203" s="167">
        <f t="shared" si="112"/>
        <v>0</v>
      </c>
      <c r="T203" s="167">
        <f t="shared" si="112"/>
        <v>0</v>
      </c>
      <c r="U203" s="167">
        <f t="shared" si="112"/>
        <v>0</v>
      </c>
      <c r="V203" s="167">
        <f t="shared" si="112"/>
        <v>0</v>
      </c>
      <c r="W203" s="167">
        <f t="shared" si="112"/>
        <v>0</v>
      </c>
      <c r="X203" s="167">
        <f t="shared" si="112"/>
        <v>0</v>
      </c>
      <c r="Y203" s="167">
        <f t="shared" si="112"/>
        <v>0</v>
      </c>
      <c r="Z203" s="167">
        <f t="shared" si="112"/>
        <v>0</v>
      </c>
      <c r="AA203" s="167">
        <f t="shared" si="112"/>
        <v>0</v>
      </c>
      <c r="AB203" s="167">
        <f t="shared" si="112"/>
        <v>0</v>
      </c>
      <c r="AC203" s="167">
        <f t="shared" si="112"/>
        <v>0</v>
      </c>
      <c r="AD203" s="167">
        <f t="shared" si="112"/>
        <v>0</v>
      </c>
      <c r="AE203" s="167">
        <f t="shared" si="112"/>
        <v>0</v>
      </c>
      <c r="AF203" s="167">
        <f t="shared" si="112"/>
        <v>0</v>
      </c>
      <c r="AG203" s="167">
        <f t="shared" si="112"/>
        <v>0</v>
      </c>
      <c r="AH203" s="167">
        <f t="shared" si="112"/>
        <v>0</v>
      </c>
      <c r="AI203" s="167">
        <f t="shared" si="112"/>
        <v>0</v>
      </c>
      <c r="AJ203" s="179"/>
      <c r="AK203" s="228"/>
      <c r="AL203" s="163"/>
      <c r="AM203" s="179">
        <f t="shared" si="108"/>
        <v>0</v>
      </c>
      <c r="AN203" s="179">
        <f t="shared" si="109"/>
        <v>0</v>
      </c>
      <c r="AO203" s="179">
        <f t="shared" si="110"/>
        <v>0</v>
      </c>
    </row>
    <row r="204" spans="1:48" x14ac:dyDescent="0.25">
      <c r="B204" s="425" t="str">
        <f>Base!A172</f>
        <v>ГОСУДАРСТВЕННАЯ ИТОГОВАЯ АТТЕСТАЦИЯ (ГИА)</v>
      </c>
      <c r="C204" s="425"/>
      <c r="D204" s="425"/>
      <c r="E204" s="425"/>
      <c r="F204" s="425"/>
      <c r="G204" s="425"/>
      <c r="H204" s="425"/>
      <c r="I204" s="425"/>
      <c r="J204" s="425"/>
      <c r="K204" s="425"/>
      <c r="L204" s="425"/>
      <c r="M204" s="425"/>
      <c r="N204" s="425"/>
      <c r="O204" s="425"/>
      <c r="P204" s="425"/>
      <c r="Q204" s="425"/>
      <c r="R204" s="425"/>
      <c r="S204" s="425"/>
      <c r="T204" s="425"/>
      <c r="U204" s="425"/>
      <c r="V204" s="425"/>
      <c r="W204" s="425"/>
      <c r="X204" s="425"/>
      <c r="Y204" s="425"/>
      <c r="Z204" s="425"/>
      <c r="AA204" s="425"/>
      <c r="AB204" s="167"/>
      <c r="AC204" s="167"/>
      <c r="AD204" s="167"/>
      <c r="AE204" s="167"/>
      <c r="AF204" s="167"/>
      <c r="AG204" s="167"/>
      <c r="AH204" s="167"/>
      <c r="AI204" s="167"/>
      <c r="AJ204" s="179"/>
      <c r="AK204" s="228"/>
      <c r="AL204" s="163"/>
      <c r="AM204" s="179">
        <f t="shared" si="108"/>
        <v>0</v>
      </c>
      <c r="AN204" s="179">
        <f t="shared" si="109"/>
        <v>0</v>
      </c>
      <c r="AO204" s="179">
        <f t="shared" si="110"/>
        <v>0</v>
      </c>
    </row>
    <row r="205" spans="1:48" x14ac:dyDescent="0.25">
      <c r="A205" s="268">
        <f>ПланСокрОО!A205</f>
        <v>0</v>
      </c>
      <c r="B205" s="243" t="str">
        <f>ПланСокрОО!B205</f>
        <v>ГИА.1</v>
      </c>
      <c r="C205" s="180" t="str">
        <f>ПланСокрОО!C205</f>
        <v xml:space="preserve">Комплексный государственный экзамен </v>
      </c>
      <c r="D205" s="106"/>
      <c r="E205" s="106"/>
      <c r="F205" s="106"/>
      <c r="G205" s="167">
        <f>T205+X205+AB205+AF205</f>
        <v>0</v>
      </c>
      <c r="H205" s="179">
        <f>ПланСокрОО!I205</f>
        <v>0</v>
      </c>
      <c r="I205" s="179">
        <f>ПланСокрОО!J205</f>
        <v>0</v>
      </c>
      <c r="J205" s="179">
        <f>ПланСокрОО!K205</f>
        <v>0</v>
      </c>
      <c r="K205" s="179">
        <f>ПланСокрОО!L205</f>
        <v>0</v>
      </c>
      <c r="L205" s="179">
        <f>ПланСокрОО!M205</f>
        <v>0</v>
      </c>
      <c r="M205" s="179">
        <f>ПланСокрОО!N205</f>
        <v>0</v>
      </c>
      <c r="N205" s="179">
        <f>H205</f>
        <v>0</v>
      </c>
      <c r="O205" s="179">
        <f>SUM(P205:R205)</f>
        <v>0</v>
      </c>
      <c r="P205" s="179">
        <f t="shared" ref="P205:R208" si="113">U205+Y205+AC205+AG205</f>
        <v>0</v>
      </c>
      <c r="Q205" s="179">
        <f t="shared" si="113"/>
        <v>0</v>
      </c>
      <c r="R205" s="179">
        <f t="shared" si="113"/>
        <v>0</v>
      </c>
      <c r="S205" s="179">
        <f>N205-O205</f>
        <v>0</v>
      </c>
      <c r="T205" s="106"/>
      <c r="U205" s="106"/>
      <c r="V205" s="106"/>
      <c r="W205" s="106"/>
      <c r="X205" s="106"/>
      <c r="Y205" s="106"/>
      <c r="Z205" s="106"/>
      <c r="AA205" s="106"/>
      <c r="AB205" s="106"/>
      <c r="AC205" s="106"/>
      <c r="AD205" s="106"/>
      <c r="AE205" s="106"/>
      <c r="AF205" s="106"/>
      <c r="AG205" s="106"/>
      <c r="AH205" s="106"/>
      <c r="AI205" s="106"/>
      <c r="AJ205" s="179"/>
      <c r="AK205" s="228" t="str">
        <f>ПланСокрОО!AZ205</f>
        <v/>
      </c>
      <c r="AL205" s="163"/>
      <c r="AM205" s="179">
        <f t="shared" si="108"/>
        <v>0</v>
      </c>
      <c r="AN205" s="179">
        <f t="shared" si="109"/>
        <v>0</v>
      </c>
      <c r="AO205" s="179">
        <f t="shared" si="110"/>
        <v>0</v>
      </c>
    </row>
    <row r="206" spans="1:48" x14ac:dyDescent="0.25">
      <c r="A206" s="268">
        <f>ПланСокрОО!A206</f>
        <v>0</v>
      </c>
      <c r="B206" s="243" t="str">
        <f>ПланСокрОО!B206</f>
        <v>ГИА.2</v>
      </c>
      <c r="C206" s="180" t="str">
        <f>ПланСокрОО!C206</f>
        <v>Защита ВКР: дипломной работы</v>
      </c>
      <c r="D206" s="106"/>
      <c r="E206" s="106"/>
      <c r="F206" s="106"/>
      <c r="G206" s="167">
        <f>T206+X206+AB206+AF206</f>
        <v>0</v>
      </c>
      <c r="H206" s="179">
        <f>ПланСокрОО!I206</f>
        <v>0</v>
      </c>
      <c r="I206" s="179">
        <f>ПланСокрОО!J206</f>
        <v>0</v>
      </c>
      <c r="J206" s="179">
        <f>ПланСокрОО!K206</f>
        <v>0</v>
      </c>
      <c r="K206" s="179">
        <f>ПланСокрОО!L206</f>
        <v>0</v>
      </c>
      <c r="L206" s="179">
        <f>ПланСокрОО!M206</f>
        <v>0</v>
      </c>
      <c r="M206" s="179">
        <f>ПланСокрОО!N206</f>
        <v>0</v>
      </c>
      <c r="N206" s="179">
        <f>H206</f>
        <v>0</v>
      </c>
      <c r="O206" s="179">
        <f>SUM(P206:R206)</f>
        <v>0</v>
      </c>
      <c r="P206" s="179">
        <f t="shared" si="113"/>
        <v>0</v>
      </c>
      <c r="Q206" s="179">
        <f t="shared" si="113"/>
        <v>0</v>
      </c>
      <c r="R206" s="179">
        <f t="shared" si="113"/>
        <v>0</v>
      </c>
      <c r="S206" s="179">
        <f>N206-O206</f>
        <v>0</v>
      </c>
      <c r="T206" s="106"/>
      <c r="U206" s="106"/>
      <c r="V206" s="106"/>
      <c r="W206" s="106"/>
      <c r="X206" s="106"/>
      <c r="Y206" s="106"/>
      <c r="Z206" s="106"/>
      <c r="AA206" s="106"/>
      <c r="AB206" s="106"/>
      <c r="AC206" s="106"/>
      <c r="AD206" s="106"/>
      <c r="AE206" s="106"/>
      <c r="AF206" s="106"/>
      <c r="AG206" s="106"/>
      <c r="AH206" s="106"/>
      <c r="AI206" s="106"/>
      <c r="AJ206" s="179"/>
      <c r="AK206" s="228" t="str">
        <f>ПланСокрОО!AZ206</f>
        <v/>
      </c>
      <c r="AL206" s="163"/>
      <c r="AM206" s="179">
        <f t="shared" si="108"/>
        <v>0</v>
      </c>
      <c r="AN206" s="179">
        <f t="shared" si="109"/>
        <v>0</v>
      </c>
      <c r="AO206" s="179">
        <f t="shared" si="110"/>
        <v>0</v>
      </c>
    </row>
    <row r="207" spans="1:48" x14ac:dyDescent="0.25">
      <c r="A207" s="268">
        <f>ПланСокрОО!A207</f>
        <v>0</v>
      </c>
      <c r="B207" s="243" t="str">
        <f>ПланСокрОО!B207</f>
        <v>ГИА.3</v>
      </c>
      <c r="C207" s="180">
        <f>ПланСокрОО!C207</f>
        <v>0</v>
      </c>
      <c r="D207" s="106"/>
      <c r="E207" s="106"/>
      <c r="F207" s="106"/>
      <c r="G207" s="167">
        <f>T207+X207+AB207+AF207</f>
        <v>0</v>
      </c>
      <c r="H207" s="179">
        <f>ПланСокрОО!I207</f>
        <v>0</v>
      </c>
      <c r="I207" s="179">
        <f>ПланСокрОО!J207</f>
        <v>0</v>
      </c>
      <c r="J207" s="179">
        <f>ПланСокрОО!K207</f>
        <v>0</v>
      </c>
      <c r="K207" s="179">
        <f>ПланСокрОО!L207</f>
        <v>0</v>
      </c>
      <c r="L207" s="179">
        <f>ПланСокрОО!M207</f>
        <v>0</v>
      </c>
      <c r="M207" s="179">
        <f>ПланСокрОО!N207</f>
        <v>0</v>
      </c>
      <c r="N207" s="179">
        <f>H207</f>
        <v>0</v>
      </c>
      <c r="O207" s="179">
        <f>SUM(P207:R207)</f>
        <v>0</v>
      </c>
      <c r="P207" s="179">
        <f t="shared" si="113"/>
        <v>0</v>
      </c>
      <c r="Q207" s="179">
        <f t="shared" si="113"/>
        <v>0</v>
      </c>
      <c r="R207" s="179">
        <f t="shared" si="113"/>
        <v>0</v>
      </c>
      <c r="S207" s="179">
        <f>N207-O207</f>
        <v>0</v>
      </c>
      <c r="T207" s="106"/>
      <c r="U207" s="106"/>
      <c r="V207" s="106"/>
      <c r="W207" s="106"/>
      <c r="X207" s="106"/>
      <c r="Y207" s="106"/>
      <c r="Z207" s="106"/>
      <c r="AA207" s="106"/>
      <c r="AB207" s="106"/>
      <c r="AC207" s="106"/>
      <c r="AD207" s="106"/>
      <c r="AE207" s="106"/>
      <c r="AF207" s="106"/>
      <c r="AG207" s="106"/>
      <c r="AH207" s="106"/>
      <c r="AI207" s="106"/>
      <c r="AJ207" s="179"/>
      <c r="AK207" s="228" t="str">
        <f>ПланСокрОО!AZ207</f>
        <v/>
      </c>
      <c r="AL207" s="163"/>
      <c r="AM207" s="179">
        <f t="shared" si="108"/>
        <v>0</v>
      </c>
      <c r="AN207" s="179">
        <f t="shared" si="109"/>
        <v>0</v>
      </c>
      <c r="AO207" s="179">
        <f t="shared" si="110"/>
        <v>0</v>
      </c>
    </row>
    <row r="208" spans="1:48" x14ac:dyDescent="0.25">
      <c r="A208" s="268">
        <f>ПланСокрОО!A208</f>
        <v>0</v>
      </c>
      <c r="B208" s="243" t="str">
        <f>ПланСокрОО!B208</f>
        <v>ГИА.4</v>
      </c>
      <c r="C208" s="180">
        <f>ПланСокрОО!C208</f>
        <v>0</v>
      </c>
      <c r="D208" s="106"/>
      <c r="E208" s="106"/>
      <c r="F208" s="106"/>
      <c r="G208" s="167">
        <f>T208+X208+AB208+AF208</f>
        <v>0</v>
      </c>
      <c r="H208" s="179">
        <f>ПланСокрОО!I208</f>
        <v>0</v>
      </c>
      <c r="I208" s="179">
        <f>ПланСокрОО!J208</f>
        <v>0</v>
      </c>
      <c r="J208" s="179">
        <f>ПланСокрОО!K208</f>
        <v>0</v>
      </c>
      <c r="K208" s="179">
        <f>ПланСокрОО!L208</f>
        <v>0</v>
      </c>
      <c r="L208" s="179">
        <f>ПланСокрОО!M208</f>
        <v>0</v>
      </c>
      <c r="M208" s="179">
        <f>ПланСокрОО!N208</f>
        <v>0</v>
      </c>
      <c r="N208" s="179">
        <f>H208</f>
        <v>0</v>
      </c>
      <c r="O208" s="179">
        <f>SUM(P208:R208)</f>
        <v>0</v>
      </c>
      <c r="P208" s="179">
        <f t="shared" si="113"/>
        <v>0</v>
      </c>
      <c r="Q208" s="179">
        <f t="shared" si="113"/>
        <v>0</v>
      </c>
      <c r="R208" s="179">
        <f t="shared" si="113"/>
        <v>0</v>
      </c>
      <c r="S208" s="179">
        <f>N208-O208</f>
        <v>0</v>
      </c>
      <c r="T208" s="106"/>
      <c r="U208" s="106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79"/>
      <c r="AK208" s="228" t="str">
        <f>ПланСокрОО!AZ208</f>
        <v/>
      </c>
      <c r="AL208" s="163"/>
      <c r="AM208" s="179">
        <f t="shared" si="108"/>
        <v>0</v>
      </c>
      <c r="AN208" s="179">
        <f t="shared" si="109"/>
        <v>0</v>
      </c>
      <c r="AO208" s="179">
        <f t="shared" si="110"/>
        <v>0</v>
      </c>
    </row>
    <row r="209" spans="1:48" x14ac:dyDescent="0.25">
      <c r="A209" s="163" t="s">
        <v>346</v>
      </c>
      <c r="B209" s="425" t="str">
        <f>B211</f>
        <v>ВСЕГО ПО ГИА</v>
      </c>
      <c r="C209" s="425"/>
      <c r="D209" s="165"/>
      <c r="E209" s="165"/>
      <c r="F209" s="165"/>
      <c r="G209" s="181">
        <f>SUMIF($A$205:$A$208,$A209,G$205:G$208)</f>
        <v>0</v>
      </c>
      <c r="H209" s="181">
        <f t="shared" ref="H209:AI210" si="114">SUMIF($A$205:$A$208,$A209,H$205:H$208)</f>
        <v>0</v>
      </c>
      <c r="I209" s="181">
        <f t="shared" si="114"/>
        <v>0</v>
      </c>
      <c r="J209" s="181">
        <f t="shared" si="114"/>
        <v>0</v>
      </c>
      <c r="K209" s="181">
        <f t="shared" si="114"/>
        <v>0</v>
      </c>
      <c r="L209" s="181">
        <f t="shared" si="114"/>
        <v>0</v>
      </c>
      <c r="M209" s="181">
        <f t="shared" si="114"/>
        <v>0</v>
      </c>
      <c r="N209" s="181">
        <f t="shared" si="114"/>
        <v>0</v>
      </c>
      <c r="O209" s="181">
        <f t="shared" si="114"/>
        <v>0</v>
      </c>
      <c r="P209" s="181">
        <f t="shared" si="114"/>
        <v>0</v>
      </c>
      <c r="Q209" s="181">
        <f t="shared" si="114"/>
        <v>0</v>
      </c>
      <c r="R209" s="181">
        <f t="shared" si="114"/>
        <v>0</v>
      </c>
      <c r="S209" s="181">
        <f t="shared" si="114"/>
        <v>0</v>
      </c>
      <c r="T209" s="181">
        <f t="shared" si="114"/>
        <v>0</v>
      </c>
      <c r="U209" s="181">
        <f t="shared" si="114"/>
        <v>0</v>
      </c>
      <c r="V209" s="181">
        <f t="shared" si="114"/>
        <v>0</v>
      </c>
      <c r="W209" s="181">
        <f t="shared" si="114"/>
        <v>0</v>
      </c>
      <c r="X209" s="181">
        <f t="shared" si="114"/>
        <v>0</v>
      </c>
      <c r="Y209" s="181">
        <f t="shared" si="114"/>
        <v>0</v>
      </c>
      <c r="Z209" s="181">
        <f t="shared" si="114"/>
        <v>0</v>
      </c>
      <c r="AA209" s="181">
        <f t="shared" si="114"/>
        <v>0</v>
      </c>
      <c r="AB209" s="181">
        <f t="shared" si="114"/>
        <v>0</v>
      </c>
      <c r="AC209" s="181">
        <f t="shared" si="114"/>
        <v>0</v>
      </c>
      <c r="AD209" s="181">
        <f t="shared" si="114"/>
        <v>0</v>
      </c>
      <c r="AE209" s="181">
        <f t="shared" si="114"/>
        <v>0</v>
      </c>
      <c r="AF209" s="181">
        <f t="shared" si="114"/>
        <v>0</v>
      </c>
      <c r="AG209" s="181">
        <f t="shared" si="114"/>
        <v>0</v>
      </c>
      <c r="AH209" s="181">
        <f t="shared" si="114"/>
        <v>0</v>
      </c>
      <c r="AI209" s="181">
        <f t="shared" si="114"/>
        <v>0</v>
      </c>
      <c r="AJ209" s="181"/>
      <c r="AK209" s="228"/>
      <c r="AL209" s="181"/>
      <c r="AM209" s="179">
        <f t="shared" si="108"/>
        <v>0</v>
      </c>
      <c r="AN209" s="179">
        <f t="shared" si="109"/>
        <v>0</v>
      </c>
      <c r="AO209" s="179">
        <f t="shared" si="110"/>
        <v>0</v>
      </c>
      <c r="AP209" s="181"/>
      <c r="AQ209" s="181"/>
      <c r="AR209" s="181"/>
      <c r="AS209" s="181"/>
      <c r="AT209" s="181"/>
      <c r="AU209" s="183"/>
      <c r="AV209" s="184"/>
    </row>
    <row r="210" spans="1:48" x14ac:dyDescent="0.25">
      <c r="A210" s="163" t="s">
        <v>347</v>
      </c>
      <c r="B210" s="425" t="str">
        <f>B211</f>
        <v>ВСЕГО ПО ГИА</v>
      </c>
      <c r="C210" s="425"/>
      <c r="D210" s="165"/>
      <c r="E210" s="165"/>
      <c r="F210" s="165"/>
      <c r="G210" s="181">
        <f>SUMIF($A$205:$A$208,$A210,G$205:G$208)</f>
        <v>0</v>
      </c>
      <c r="H210" s="181">
        <f t="shared" si="114"/>
        <v>0</v>
      </c>
      <c r="I210" s="181">
        <f t="shared" si="114"/>
        <v>0</v>
      </c>
      <c r="J210" s="181">
        <f t="shared" si="114"/>
        <v>0</v>
      </c>
      <c r="K210" s="181">
        <f t="shared" si="114"/>
        <v>0</v>
      </c>
      <c r="L210" s="181">
        <f t="shared" si="114"/>
        <v>0</v>
      </c>
      <c r="M210" s="181">
        <f t="shared" si="114"/>
        <v>0</v>
      </c>
      <c r="N210" s="181">
        <f t="shared" si="114"/>
        <v>0</v>
      </c>
      <c r="O210" s="181">
        <f t="shared" si="114"/>
        <v>0</v>
      </c>
      <c r="P210" s="181">
        <f t="shared" si="114"/>
        <v>0</v>
      </c>
      <c r="Q210" s="181">
        <f t="shared" si="114"/>
        <v>0</v>
      </c>
      <c r="R210" s="181">
        <f t="shared" si="114"/>
        <v>0</v>
      </c>
      <c r="S210" s="181">
        <f t="shared" si="114"/>
        <v>0</v>
      </c>
      <c r="T210" s="181">
        <f t="shared" si="114"/>
        <v>0</v>
      </c>
      <c r="U210" s="181">
        <f t="shared" si="114"/>
        <v>0</v>
      </c>
      <c r="V210" s="181">
        <f t="shared" si="114"/>
        <v>0</v>
      </c>
      <c r="W210" s="181">
        <f t="shared" si="114"/>
        <v>0</v>
      </c>
      <c r="X210" s="181">
        <f t="shared" si="114"/>
        <v>0</v>
      </c>
      <c r="Y210" s="181">
        <f t="shared" si="114"/>
        <v>0</v>
      </c>
      <c r="Z210" s="181">
        <f t="shared" si="114"/>
        <v>0</v>
      </c>
      <c r="AA210" s="181">
        <f t="shared" si="114"/>
        <v>0</v>
      </c>
      <c r="AB210" s="181">
        <f t="shared" si="114"/>
        <v>0</v>
      </c>
      <c r="AC210" s="181">
        <f t="shared" si="114"/>
        <v>0</v>
      </c>
      <c r="AD210" s="181">
        <f t="shared" si="114"/>
        <v>0</v>
      </c>
      <c r="AE210" s="181">
        <f t="shared" si="114"/>
        <v>0</v>
      </c>
      <c r="AF210" s="181">
        <f t="shared" si="114"/>
        <v>0</v>
      </c>
      <c r="AG210" s="181">
        <f t="shared" si="114"/>
        <v>0</v>
      </c>
      <c r="AH210" s="181">
        <f t="shared" si="114"/>
        <v>0</v>
      </c>
      <c r="AI210" s="181">
        <f t="shared" si="114"/>
        <v>0</v>
      </c>
      <c r="AJ210" s="181"/>
      <c r="AK210" s="228"/>
      <c r="AL210" s="181"/>
      <c r="AM210" s="179">
        <f t="shared" si="108"/>
        <v>0</v>
      </c>
      <c r="AN210" s="179">
        <f t="shared" si="109"/>
        <v>0</v>
      </c>
      <c r="AO210" s="179">
        <f t="shared" si="110"/>
        <v>0</v>
      </c>
      <c r="AP210" s="181"/>
      <c r="AQ210" s="181"/>
      <c r="AR210" s="181"/>
      <c r="AS210" s="181"/>
      <c r="AT210" s="181"/>
      <c r="AU210" s="183"/>
      <c r="AV210" s="184"/>
    </row>
    <row r="211" spans="1:48" x14ac:dyDescent="0.25">
      <c r="B211" s="414" t="str">
        <f>Base!A177</f>
        <v>ВСЕГО ПО ГИА</v>
      </c>
      <c r="C211" s="414"/>
      <c r="D211" s="167">
        <f>SUM(D209:D210)</f>
        <v>0</v>
      </c>
      <c r="E211" s="167">
        <f>SUM(E209:E210)</f>
        <v>0</v>
      </c>
      <c r="F211" s="167">
        <f>SUM(F209:F210)</f>
        <v>0</v>
      </c>
      <c r="G211" s="167">
        <f>SUM(G209:G210)</f>
        <v>0</v>
      </c>
      <c r="H211" s="167">
        <f t="shared" ref="H211:AI211" si="115">SUM(H209:H210)</f>
        <v>0</v>
      </c>
      <c r="I211" s="167">
        <f t="shared" si="115"/>
        <v>0</v>
      </c>
      <c r="J211" s="167">
        <f t="shared" si="115"/>
        <v>0</v>
      </c>
      <c r="K211" s="167">
        <f t="shared" si="115"/>
        <v>0</v>
      </c>
      <c r="L211" s="167">
        <f t="shared" si="115"/>
        <v>0</v>
      </c>
      <c r="M211" s="167">
        <f t="shared" si="115"/>
        <v>0</v>
      </c>
      <c r="N211" s="167">
        <f t="shared" si="115"/>
        <v>0</v>
      </c>
      <c r="O211" s="167">
        <f t="shared" si="115"/>
        <v>0</v>
      </c>
      <c r="P211" s="167">
        <f t="shared" si="115"/>
        <v>0</v>
      </c>
      <c r="Q211" s="167">
        <f t="shared" si="115"/>
        <v>0</v>
      </c>
      <c r="R211" s="167">
        <f t="shared" si="115"/>
        <v>0</v>
      </c>
      <c r="S211" s="167">
        <f t="shared" si="115"/>
        <v>0</v>
      </c>
      <c r="T211" s="167">
        <f t="shared" si="115"/>
        <v>0</v>
      </c>
      <c r="U211" s="167">
        <f t="shared" si="115"/>
        <v>0</v>
      </c>
      <c r="V211" s="167">
        <f t="shared" si="115"/>
        <v>0</v>
      </c>
      <c r="W211" s="167">
        <f t="shared" si="115"/>
        <v>0</v>
      </c>
      <c r="X211" s="167">
        <f t="shared" si="115"/>
        <v>0</v>
      </c>
      <c r="Y211" s="167">
        <f t="shared" si="115"/>
        <v>0</v>
      </c>
      <c r="Z211" s="167">
        <f t="shared" si="115"/>
        <v>0</v>
      </c>
      <c r="AA211" s="167">
        <f t="shared" si="115"/>
        <v>0</v>
      </c>
      <c r="AB211" s="167">
        <f t="shared" si="115"/>
        <v>0</v>
      </c>
      <c r="AC211" s="167">
        <f t="shared" si="115"/>
        <v>0</v>
      </c>
      <c r="AD211" s="167">
        <f t="shared" si="115"/>
        <v>0</v>
      </c>
      <c r="AE211" s="167">
        <f t="shared" si="115"/>
        <v>0</v>
      </c>
      <c r="AF211" s="167">
        <f t="shared" si="115"/>
        <v>0</v>
      </c>
      <c r="AG211" s="167">
        <f t="shared" si="115"/>
        <v>0</v>
      </c>
      <c r="AH211" s="167">
        <f t="shared" si="115"/>
        <v>0</v>
      </c>
      <c r="AI211" s="167">
        <f t="shared" si="115"/>
        <v>0</v>
      </c>
      <c r="AJ211" s="179"/>
      <c r="AK211" s="228"/>
      <c r="AL211" s="163"/>
      <c r="AM211" s="179">
        <f t="shared" si="108"/>
        <v>0</v>
      </c>
      <c r="AN211" s="179">
        <f t="shared" si="109"/>
        <v>0</v>
      </c>
      <c r="AO211" s="179">
        <f t="shared" si="110"/>
        <v>0</v>
      </c>
    </row>
    <row r="212" spans="1:48" ht="20.25" customHeight="1" x14ac:dyDescent="0.25">
      <c r="A212" s="433" t="s">
        <v>346</v>
      </c>
      <c r="B212" s="425" t="str">
        <f>B216</f>
        <v>Общее количество (без внекредитных)</v>
      </c>
      <c r="C212" s="425"/>
      <c r="D212" s="425">
        <f>D54+D173+D201+D209</f>
        <v>0</v>
      </c>
      <c r="E212" s="425">
        <f t="shared" ref="E212:O212" si="116">E54+E173+E201+E209</f>
        <v>0</v>
      </c>
      <c r="F212" s="425">
        <f t="shared" si="116"/>
        <v>0</v>
      </c>
      <c r="G212" s="425">
        <f t="shared" si="116"/>
        <v>0</v>
      </c>
      <c r="H212" s="425">
        <f t="shared" si="116"/>
        <v>0</v>
      </c>
      <c r="I212" s="425">
        <f t="shared" si="116"/>
        <v>0</v>
      </c>
      <c r="J212" s="425">
        <f t="shared" si="116"/>
        <v>0</v>
      </c>
      <c r="K212" s="425">
        <f t="shared" si="116"/>
        <v>0</v>
      </c>
      <c r="L212" s="425">
        <f t="shared" si="116"/>
        <v>0</v>
      </c>
      <c r="M212" s="425">
        <f t="shared" si="116"/>
        <v>0</v>
      </c>
      <c r="N212" s="425">
        <f t="shared" si="116"/>
        <v>0</v>
      </c>
      <c r="O212" s="425">
        <f t="shared" si="116"/>
        <v>0</v>
      </c>
      <c r="P212" s="425">
        <f t="shared" ref="P212:AI212" si="117">P54+P173+P201+P209</f>
        <v>0</v>
      </c>
      <c r="Q212" s="425">
        <f t="shared" si="117"/>
        <v>0</v>
      </c>
      <c r="R212" s="425">
        <f t="shared" si="117"/>
        <v>0</v>
      </c>
      <c r="S212" s="425">
        <f t="shared" si="117"/>
        <v>0</v>
      </c>
      <c r="T212" s="425">
        <f t="shared" si="117"/>
        <v>0</v>
      </c>
      <c r="U212" s="181">
        <f t="shared" si="117"/>
        <v>0</v>
      </c>
      <c r="V212" s="181">
        <f t="shared" si="117"/>
        <v>0</v>
      </c>
      <c r="W212" s="181">
        <f t="shared" si="117"/>
        <v>0</v>
      </c>
      <c r="X212" s="425">
        <f t="shared" si="117"/>
        <v>0</v>
      </c>
      <c r="Y212" s="181">
        <f t="shared" si="117"/>
        <v>0</v>
      </c>
      <c r="Z212" s="181">
        <f t="shared" si="117"/>
        <v>0</v>
      </c>
      <c r="AA212" s="181">
        <f t="shared" si="117"/>
        <v>0</v>
      </c>
      <c r="AB212" s="425">
        <f t="shared" si="117"/>
        <v>0</v>
      </c>
      <c r="AC212" s="181">
        <f t="shared" si="117"/>
        <v>0</v>
      </c>
      <c r="AD212" s="181">
        <f t="shared" si="117"/>
        <v>0</v>
      </c>
      <c r="AE212" s="181">
        <f t="shared" si="117"/>
        <v>0</v>
      </c>
      <c r="AF212" s="425">
        <f t="shared" si="117"/>
        <v>0</v>
      </c>
      <c r="AG212" s="181">
        <f t="shared" si="117"/>
        <v>0</v>
      </c>
      <c r="AH212" s="181">
        <f t="shared" si="117"/>
        <v>0</v>
      </c>
      <c r="AI212" s="181">
        <f t="shared" si="117"/>
        <v>0</v>
      </c>
      <c r="AJ212" s="425"/>
      <c r="AK212" s="181"/>
      <c r="AL212" s="182"/>
      <c r="AM212" s="179">
        <f t="shared" si="108"/>
        <v>0</v>
      </c>
      <c r="AN212" s="179">
        <f t="shared" si="109"/>
        <v>0</v>
      </c>
      <c r="AO212" s="179">
        <f t="shared" si="110"/>
        <v>0</v>
      </c>
    </row>
    <row r="213" spans="1:48" ht="20.25" customHeight="1" x14ac:dyDescent="0.25">
      <c r="A213" s="433"/>
      <c r="B213" s="425"/>
      <c r="C213" s="425"/>
      <c r="D213" s="425"/>
      <c r="E213" s="425"/>
      <c r="F213" s="425"/>
      <c r="G213" s="425"/>
      <c r="H213" s="425"/>
      <c r="I213" s="425"/>
      <c r="J213" s="425"/>
      <c r="K213" s="425"/>
      <c r="L213" s="425"/>
      <c r="M213" s="425"/>
      <c r="N213" s="425"/>
      <c r="O213" s="425"/>
      <c r="P213" s="425"/>
      <c r="Q213" s="425"/>
      <c r="R213" s="425"/>
      <c r="S213" s="425"/>
      <c r="T213" s="425"/>
      <c r="U213" s="425">
        <f>SUM(U212:W212)</f>
        <v>0</v>
      </c>
      <c r="V213" s="425"/>
      <c r="W213" s="425"/>
      <c r="X213" s="425"/>
      <c r="Y213" s="425">
        <f>SUM(Y212:AA212)</f>
        <v>0</v>
      </c>
      <c r="Z213" s="425"/>
      <c r="AA213" s="425"/>
      <c r="AB213" s="425"/>
      <c r="AC213" s="425">
        <f>SUM(AC212:AE212)</f>
        <v>0</v>
      </c>
      <c r="AD213" s="425"/>
      <c r="AE213" s="425"/>
      <c r="AF213" s="425"/>
      <c r="AG213" s="425">
        <f>SUM(AG212:AI212)</f>
        <v>0</v>
      </c>
      <c r="AH213" s="425"/>
      <c r="AI213" s="425"/>
      <c r="AJ213" s="425"/>
      <c r="AK213" s="181"/>
      <c r="AL213" s="182"/>
      <c r="AM213" s="179">
        <f t="shared" si="108"/>
        <v>0</v>
      </c>
      <c r="AN213" s="179">
        <f t="shared" si="109"/>
        <v>0</v>
      </c>
      <c r="AO213" s="179">
        <f t="shared" si="110"/>
        <v>0</v>
      </c>
    </row>
    <row r="214" spans="1:48" ht="20.25" customHeight="1" x14ac:dyDescent="0.25">
      <c r="A214" s="433" t="s">
        <v>347</v>
      </c>
      <c r="B214" s="425" t="str">
        <f>B216</f>
        <v>Общее количество (без внекредитных)</v>
      </c>
      <c r="C214" s="425"/>
      <c r="D214" s="425">
        <f>D55+D174+D202+D210</f>
        <v>0</v>
      </c>
      <c r="E214" s="425">
        <f t="shared" ref="E214:O214" si="118">E55+E174+E202+E210</f>
        <v>0</v>
      </c>
      <c r="F214" s="425">
        <f t="shared" si="118"/>
        <v>0</v>
      </c>
      <c r="G214" s="425">
        <f t="shared" si="118"/>
        <v>0</v>
      </c>
      <c r="H214" s="425">
        <f t="shared" si="118"/>
        <v>0</v>
      </c>
      <c r="I214" s="425">
        <f t="shared" si="118"/>
        <v>0</v>
      </c>
      <c r="J214" s="425">
        <f t="shared" si="118"/>
        <v>0</v>
      </c>
      <c r="K214" s="425">
        <f t="shared" si="118"/>
        <v>0</v>
      </c>
      <c r="L214" s="425">
        <f t="shared" si="118"/>
        <v>0</v>
      </c>
      <c r="M214" s="425">
        <f t="shared" si="118"/>
        <v>0</v>
      </c>
      <c r="N214" s="425">
        <f t="shared" si="118"/>
        <v>0</v>
      </c>
      <c r="O214" s="425">
        <f t="shared" si="118"/>
        <v>0</v>
      </c>
      <c r="P214" s="425">
        <f t="shared" ref="P214:AI214" si="119">P55+P174+P202+P210</f>
        <v>0</v>
      </c>
      <c r="Q214" s="425">
        <f t="shared" si="119"/>
        <v>0</v>
      </c>
      <c r="R214" s="425">
        <f t="shared" si="119"/>
        <v>0</v>
      </c>
      <c r="S214" s="425">
        <f t="shared" si="119"/>
        <v>0</v>
      </c>
      <c r="T214" s="425">
        <f t="shared" si="119"/>
        <v>0</v>
      </c>
      <c r="U214" s="185">
        <f t="shared" si="119"/>
        <v>0</v>
      </c>
      <c r="V214" s="185">
        <f t="shared" si="119"/>
        <v>0</v>
      </c>
      <c r="W214" s="185">
        <f t="shared" si="119"/>
        <v>0</v>
      </c>
      <c r="X214" s="425">
        <f t="shared" si="119"/>
        <v>0</v>
      </c>
      <c r="Y214" s="185">
        <f t="shared" si="119"/>
        <v>0</v>
      </c>
      <c r="Z214" s="185">
        <f t="shared" si="119"/>
        <v>0</v>
      </c>
      <c r="AA214" s="185">
        <f t="shared" si="119"/>
        <v>0</v>
      </c>
      <c r="AB214" s="425">
        <f t="shared" si="119"/>
        <v>0</v>
      </c>
      <c r="AC214" s="185">
        <f t="shared" si="119"/>
        <v>0</v>
      </c>
      <c r="AD214" s="185">
        <f t="shared" si="119"/>
        <v>0</v>
      </c>
      <c r="AE214" s="185">
        <f t="shared" si="119"/>
        <v>0</v>
      </c>
      <c r="AF214" s="425">
        <f t="shared" si="119"/>
        <v>0</v>
      </c>
      <c r="AG214" s="185">
        <f t="shared" si="119"/>
        <v>0</v>
      </c>
      <c r="AH214" s="185">
        <f t="shared" si="119"/>
        <v>0</v>
      </c>
      <c r="AI214" s="185">
        <f t="shared" si="119"/>
        <v>0</v>
      </c>
      <c r="AJ214" s="432"/>
      <c r="AK214" s="181"/>
      <c r="AL214" s="182"/>
      <c r="AM214" s="179">
        <f t="shared" si="108"/>
        <v>0</v>
      </c>
      <c r="AN214" s="179">
        <f t="shared" si="109"/>
        <v>0</v>
      </c>
      <c r="AO214" s="179">
        <f t="shared" si="110"/>
        <v>0</v>
      </c>
    </row>
    <row r="215" spans="1:48" ht="20.25" customHeight="1" x14ac:dyDescent="0.25">
      <c r="A215" s="433"/>
      <c r="B215" s="425"/>
      <c r="C215" s="425"/>
      <c r="D215" s="425"/>
      <c r="E215" s="425"/>
      <c r="F215" s="425"/>
      <c r="G215" s="425"/>
      <c r="H215" s="425"/>
      <c r="I215" s="425"/>
      <c r="J215" s="425"/>
      <c r="K215" s="425"/>
      <c r="L215" s="425"/>
      <c r="M215" s="425"/>
      <c r="N215" s="425"/>
      <c r="O215" s="425"/>
      <c r="P215" s="425"/>
      <c r="Q215" s="425"/>
      <c r="R215" s="425"/>
      <c r="S215" s="425"/>
      <c r="T215" s="425"/>
      <c r="U215" s="432">
        <f>SUM(U214:W214)</f>
        <v>0</v>
      </c>
      <c r="V215" s="432"/>
      <c r="W215" s="432"/>
      <c r="X215" s="425"/>
      <c r="Y215" s="432">
        <f>SUM(Y214:AA214)</f>
        <v>0</v>
      </c>
      <c r="Z215" s="432"/>
      <c r="AA215" s="432"/>
      <c r="AB215" s="425"/>
      <c r="AC215" s="432">
        <f>SUM(AC214:AE214)</f>
        <v>0</v>
      </c>
      <c r="AD215" s="432"/>
      <c r="AE215" s="432"/>
      <c r="AF215" s="425"/>
      <c r="AG215" s="432">
        <f>SUM(AG214:AI214)</f>
        <v>0</v>
      </c>
      <c r="AH215" s="432"/>
      <c r="AI215" s="432"/>
      <c r="AJ215" s="432"/>
      <c r="AK215" s="181"/>
      <c r="AL215" s="182"/>
      <c r="AM215" s="179">
        <f t="shared" si="108"/>
        <v>0</v>
      </c>
      <c r="AN215" s="179">
        <f t="shared" si="109"/>
        <v>0</v>
      </c>
      <c r="AO215" s="179">
        <f t="shared" si="110"/>
        <v>0</v>
      </c>
    </row>
    <row r="216" spans="1:48" ht="20.25" customHeight="1" x14ac:dyDescent="0.25">
      <c r="B216" s="414" t="str">
        <f>Base!A183</f>
        <v>Общее количество (без внекредитных)</v>
      </c>
      <c r="C216" s="414"/>
      <c r="D216" s="414">
        <f>D56+D175+D203+D211</f>
        <v>0</v>
      </c>
      <c r="E216" s="414">
        <f t="shared" ref="E216:O216" si="120">E56+E175+E203+E211</f>
        <v>0</v>
      </c>
      <c r="F216" s="414">
        <f t="shared" si="120"/>
        <v>0</v>
      </c>
      <c r="G216" s="414">
        <f t="shared" si="120"/>
        <v>0</v>
      </c>
      <c r="H216" s="414">
        <f t="shared" si="120"/>
        <v>0</v>
      </c>
      <c r="I216" s="414">
        <f t="shared" si="120"/>
        <v>0</v>
      </c>
      <c r="J216" s="414">
        <f t="shared" si="120"/>
        <v>0</v>
      </c>
      <c r="K216" s="414">
        <f t="shared" si="120"/>
        <v>0</v>
      </c>
      <c r="L216" s="414">
        <f t="shared" si="120"/>
        <v>0</v>
      </c>
      <c r="M216" s="414">
        <f t="shared" si="120"/>
        <v>0</v>
      </c>
      <c r="N216" s="414">
        <f t="shared" si="120"/>
        <v>0</v>
      </c>
      <c r="O216" s="414">
        <f t="shared" si="120"/>
        <v>0</v>
      </c>
      <c r="P216" s="414">
        <f t="shared" ref="P216:AI216" si="121">P56+P175+P203+P211</f>
        <v>0</v>
      </c>
      <c r="Q216" s="414">
        <f t="shared" si="121"/>
        <v>0</v>
      </c>
      <c r="R216" s="414">
        <f t="shared" si="121"/>
        <v>0</v>
      </c>
      <c r="S216" s="414">
        <f t="shared" si="121"/>
        <v>0</v>
      </c>
      <c r="T216" s="414">
        <f t="shared" si="121"/>
        <v>0</v>
      </c>
      <c r="U216" s="167">
        <f t="shared" si="121"/>
        <v>0</v>
      </c>
      <c r="V216" s="167">
        <f t="shared" si="121"/>
        <v>0</v>
      </c>
      <c r="W216" s="167">
        <f t="shared" si="121"/>
        <v>0</v>
      </c>
      <c r="X216" s="414">
        <f t="shared" si="121"/>
        <v>0</v>
      </c>
      <c r="Y216" s="167">
        <f t="shared" si="121"/>
        <v>0</v>
      </c>
      <c r="Z216" s="167">
        <f t="shared" si="121"/>
        <v>0</v>
      </c>
      <c r="AA216" s="167">
        <f t="shared" si="121"/>
        <v>0</v>
      </c>
      <c r="AB216" s="414">
        <f t="shared" si="121"/>
        <v>0</v>
      </c>
      <c r="AC216" s="167">
        <f t="shared" si="121"/>
        <v>0</v>
      </c>
      <c r="AD216" s="167">
        <f t="shared" si="121"/>
        <v>0</v>
      </c>
      <c r="AE216" s="167">
        <f t="shared" si="121"/>
        <v>0</v>
      </c>
      <c r="AF216" s="414">
        <f t="shared" si="121"/>
        <v>0</v>
      </c>
      <c r="AG216" s="167">
        <f t="shared" si="121"/>
        <v>0</v>
      </c>
      <c r="AH216" s="167">
        <f t="shared" si="121"/>
        <v>0</v>
      </c>
      <c r="AI216" s="167">
        <f t="shared" si="121"/>
        <v>0</v>
      </c>
      <c r="AJ216" s="179"/>
      <c r="AK216" s="170"/>
      <c r="AM216" s="179">
        <f t="shared" si="108"/>
        <v>0</v>
      </c>
      <c r="AN216" s="179">
        <f t="shared" si="109"/>
        <v>0</v>
      </c>
      <c r="AO216" s="179">
        <f t="shared" si="110"/>
        <v>0</v>
      </c>
    </row>
    <row r="217" spans="1:48" ht="20.25" customHeight="1" x14ac:dyDescent="0.25">
      <c r="B217" s="414"/>
      <c r="C217" s="414"/>
      <c r="D217" s="414"/>
      <c r="E217" s="414"/>
      <c r="F217" s="414"/>
      <c r="G217" s="414"/>
      <c r="H217" s="414"/>
      <c r="I217" s="414"/>
      <c r="J217" s="414"/>
      <c r="K217" s="414"/>
      <c r="L217" s="414"/>
      <c r="M217" s="414"/>
      <c r="N217" s="414"/>
      <c r="O217" s="414"/>
      <c r="P217" s="414"/>
      <c r="Q217" s="414"/>
      <c r="R217" s="414"/>
      <c r="S217" s="414"/>
      <c r="T217" s="414"/>
      <c r="U217" s="414">
        <f>SUM(U216:W216)</f>
        <v>0</v>
      </c>
      <c r="V217" s="414"/>
      <c r="W217" s="414"/>
      <c r="X217" s="414"/>
      <c r="Y217" s="414">
        <f>SUM(Y216:AA216)</f>
        <v>0</v>
      </c>
      <c r="Z217" s="414"/>
      <c r="AA217" s="414"/>
      <c r="AB217" s="414"/>
      <c r="AC217" s="414">
        <f>SUM(AC216:AE216)</f>
        <v>0</v>
      </c>
      <c r="AD217" s="414"/>
      <c r="AE217" s="414"/>
      <c r="AF217" s="414"/>
      <c r="AG217" s="414">
        <f>SUM(AG216:AI216)</f>
        <v>0</v>
      </c>
      <c r="AH217" s="414"/>
      <c r="AI217" s="414"/>
      <c r="AJ217" s="179"/>
      <c r="AK217" s="170"/>
      <c r="AM217" s="179">
        <f t="shared" si="108"/>
        <v>0</v>
      </c>
      <c r="AN217" s="179">
        <f t="shared" si="109"/>
        <v>0</v>
      </c>
      <c r="AO217" s="179">
        <f t="shared" si="110"/>
        <v>0</v>
      </c>
    </row>
    <row r="218" spans="1:48" x14ac:dyDescent="0.25">
      <c r="B218" s="163" t="str">
        <f>ПланОО!A185</f>
        <v>Доля дисциплин по выбору обучающегося составляет</v>
      </c>
      <c r="C218" s="163"/>
      <c r="D218" s="163"/>
      <c r="E218" s="186" t="e">
        <f>G184/G187</f>
        <v>#DIV/0!</v>
      </c>
      <c r="F218" s="163" t="str">
        <f>ПланОО!G185</f>
        <v>от вариативной части Блоков 1, 2 «Дисциплины», что соответствует ГОС ВПО (не менее 30%)</v>
      </c>
      <c r="H218" s="163"/>
      <c r="I218" s="187"/>
      <c r="J218" s="187"/>
      <c r="K218" s="163"/>
      <c r="L218" s="163"/>
      <c r="M218" s="163"/>
      <c r="N218" s="163"/>
      <c r="O218" s="187"/>
      <c r="P218" s="187"/>
      <c r="Q218" s="163"/>
      <c r="R218" s="163"/>
      <c r="S218" s="163"/>
      <c r="T218" s="163"/>
      <c r="U218" s="163"/>
      <c r="V218" s="163"/>
      <c r="W218" s="163"/>
      <c r="X218" s="163"/>
      <c r="Y218" s="163"/>
      <c r="Z218" s="163"/>
      <c r="AA218" s="163"/>
      <c r="AB218" s="163"/>
      <c r="AC218" s="163"/>
      <c r="AD218" s="163"/>
      <c r="AE218" s="163"/>
      <c r="AF218" s="163"/>
      <c r="AG218" s="163"/>
      <c r="AH218" s="163"/>
      <c r="AI218" s="163"/>
      <c r="AJ218" s="163"/>
      <c r="AK218" s="170"/>
      <c r="AM218" s="170"/>
      <c r="AN218" s="170"/>
      <c r="AO218" s="170"/>
    </row>
    <row r="219" spans="1:48" x14ac:dyDescent="0.25">
      <c r="B219" s="163" t="str">
        <f>ПланОО!A186</f>
        <v xml:space="preserve">Количество часов занятий лекционного типа составляет </v>
      </c>
      <c r="C219" s="163"/>
      <c r="D219" s="163"/>
      <c r="E219" s="188" t="e">
        <f>P216/O216</f>
        <v>#DIV/0!</v>
      </c>
      <c r="F219" s="163" t="str">
        <f>ПланОО!G186</f>
        <v>от общего количества аудиторных занятий, что соответствует ГОС ВПО (не более 40%)</v>
      </c>
      <c r="H219" s="163"/>
      <c r="I219" s="163"/>
      <c r="J219" s="163"/>
      <c r="K219" s="163"/>
      <c r="L219" s="163"/>
      <c r="M219" s="163"/>
      <c r="N219" s="163"/>
      <c r="O219" s="163"/>
      <c r="P219" s="163"/>
      <c r="Q219" s="163"/>
      <c r="R219" s="163"/>
      <c r="S219" s="163"/>
      <c r="T219" s="163"/>
      <c r="U219" s="163"/>
      <c r="V219" s="163"/>
      <c r="W219" s="163"/>
      <c r="X219" s="163"/>
      <c r="Y219" s="163"/>
      <c r="Z219" s="163"/>
      <c r="AA219" s="163"/>
      <c r="AB219" s="163"/>
      <c r="AC219" s="163"/>
      <c r="AD219" s="163"/>
      <c r="AE219" s="163"/>
      <c r="AF219" s="163"/>
      <c r="AG219" s="163"/>
      <c r="AH219" s="163"/>
      <c r="AI219" s="163"/>
      <c r="AJ219" s="163"/>
      <c r="AK219" s="170"/>
      <c r="AM219" s="170"/>
      <c r="AN219" s="170"/>
      <c r="AO219" s="170"/>
    </row>
    <row r="220" spans="1:48" x14ac:dyDescent="0.25">
      <c r="B220" s="163"/>
      <c r="C220" s="163"/>
      <c r="D220" s="163"/>
      <c r="E220" s="163"/>
      <c r="F220" s="163"/>
      <c r="G220" s="163"/>
      <c r="H220" s="163"/>
      <c r="I220" s="163"/>
      <c r="J220" s="163"/>
      <c r="K220" s="163"/>
      <c r="L220" s="163"/>
      <c r="M220" s="163"/>
      <c r="N220" s="163"/>
      <c r="O220" s="163"/>
      <c r="P220" s="163"/>
      <c r="Q220" s="163"/>
      <c r="R220" s="163"/>
      <c r="S220" s="163"/>
      <c r="T220" s="163"/>
      <c r="U220" s="163"/>
      <c r="V220" s="163"/>
      <c r="W220" s="163"/>
      <c r="X220" s="163"/>
      <c r="Y220" s="163"/>
      <c r="Z220" s="163"/>
      <c r="AA220" s="163"/>
      <c r="AB220" s="163"/>
      <c r="AC220" s="163"/>
      <c r="AD220" s="163"/>
      <c r="AE220" s="163"/>
      <c r="AF220" s="163"/>
      <c r="AG220" s="163"/>
      <c r="AH220" s="163"/>
      <c r="AI220" s="163"/>
      <c r="AJ220" s="163"/>
      <c r="AK220" s="169"/>
      <c r="AL220" s="163"/>
    </row>
    <row r="221" spans="1:48" x14ac:dyDescent="0.25">
      <c r="B221" s="163"/>
      <c r="C221" s="163" t="str">
        <f>ПланОО!B188</f>
        <v>Проректор по научно-методической и учебной работе</v>
      </c>
      <c r="D221" s="163"/>
      <c r="E221" s="163"/>
      <c r="F221" s="163"/>
      <c r="G221" s="163"/>
      <c r="H221" s="163"/>
      <c r="I221" s="189"/>
      <c r="J221" s="189"/>
      <c r="K221" s="163" t="str">
        <f>ПланОО!T188</f>
        <v>Е.И. Скафа</v>
      </c>
      <c r="L221" s="163"/>
      <c r="M221" s="163"/>
      <c r="N221" s="189"/>
      <c r="O221" s="163"/>
      <c r="P221" s="163"/>
      <c r="Q221" s="163"/>
      <c r="R221" s="163"/>
      <c r="S221" s="163"/>
      <c r="T221" s="163"/>
      <c r="U221" s="163"/>
      <c r="V221" s="163"/>
      <c r="W221" s="163"/>
      <c r="X221" s="163"/>
      <c r="Y221" s="163"/>
      <c r="Z221" s="163"/>
      <c r="AA221" s="163"/>
      <c r="AB221" s="163"/>
      <c r="AC221" s="163"/>
      <c r="AD221" s="163"/>
      <c r="AE221" s="163"/>
      <c r="AF221" s="163"/>
      <c r="AG221" s="163"/>
      <c r="AH221" s="163"/>
      <c r="AI221" s="163"/>
      <c r="AJ221" s="163"/>
      <c r="AK221" s="169"/>
      <c r="AL221" s="163"/>
    </row>
    <row r="222" spans="1:48" x14ac:dyDescent="0.25">
      <c r="B222" s="163"/>
      <c r="C222" s="163" t="str">
        <f>ПланОО!B189</f>
        <v>Декан факультета иностранных языков</v>
      </c>
      <c r="D222" s="163"/>
      <c r="E222" s="163"/>
      <c r="F222" s="163"/>
      <c r="G222" s="163"/>
      <c r="H222" s="163"/>
      <c r="I222" s="189"/>
      <c r="J222" s="189"/>
      <c r="K222" s="163" t="str">
        <f>ПланОО!T189</f>
        <v>А.Г. Удинская</v>
      </c>
      <c r="L222" s="163"/>
      <c r="M222" s="163"/>
      <c r="N222" s="189"/>
      <c r="O222" s="163"/>
      <c r="P222" s="163"/>
      <c r="Q222" s="163"/>
      <c r="R222" s="163"/>
      <c r="S222" s="163"/>
      <c r="T222" s="163"/>
      <c r="U222" s="163"/>
      <c r="V222" s="163"/>
      <c r="W222" s="163"/>
      <c r="X222" s="163"/>
      <c r="Y222" s="163"/>
      <c r="Z222" s="163"/>
      <c r="AA222" s="163"/>
      <c r="AB222" s="163"/>
      <c r="AC222" s="163"/>
      <c r="AD222" s="163"/>
      <c r="AE222" s="163"/>
      <c r="AF222" s="163"/>
      <c r="AG222" s="163"/>
      <c r="AH222" s="163"/>
      <c r="AI222" s="163"/>
      <c r="AJ222" s="163"/>
      <c r="AK222" s="169"/>
      <c r="AL222" s="163"/>
    </row>
    <row r="223" spans="1:48" x14ac:dyDescent="0.25">
      <c r="B223" s="163"/>
      <c r="C223" s="163" t="str">
        <f>ПланОО!B190</f>
        <v>Зав.кафедрой английской филологии</v>
      </c>
      <c r="D223" s="163"/>
      <c r="E223" s="163"/>
      <c r="F223" s="163"/>
      <c r="G223" s="163"/>
      <c r="H223" s="163"/>
      <c r="I223" s="189"/>
      <c r="J223" s="189"/>
      <c r="K223" s="163" t="str">
        <f>ПланОО!T190</f>
        <v>О.Л. Бессонова</v>
      </c>
      <c r="L223" s="163"/>
      <c r="M223" s="163"/>
      <c r="N223" s="189"/>
      <c r="O223" s="163"/>
      <c r="P223" s="163"/>
      <c r="Q223" s="163"/>
      <c r="R223" s="163"/>
      <c r="S223" s="163"/>
      <c r="T223" s="163"/>
      <c r="U223" s="163"/>
      <c r="V223" s="163"/>
      <c r="W223" s="163"/>
      <c r="X223" s="163"/>
      <c r="Y223" s="163"/>
      <c r="Z223" s="163"/>
      <c r="AA223" s="163"/>
      <c r="AB223" s="163"/>
      <c r="AC223" s="163"/>
      <c r="AD223" s="163"/>
      <c r="AE223" s="163"/>
      <c r="AF223" s="163"/>
      <c r="AG223" s="163"/>
      <c r="AH223" s="163"/>
      <c r="AI223" s="163"/>
      <c r="AJ223" s="163"/>
      <c r="AK223" s="169"/>
      <c r="AL223" s="163"/>
    </row>
    <row r="224" spans="1:48" x14ac:dyDescent="0.25">
      <c r="C224" s="163">
        <f>ПланОО!B191</f>
        <v>0</v>
      </c>
      <c r="H224" s="190"/>
      <c r="I224" s="247"/>
      <c r="J224" s="247"/>
      <c r="K224" s="163">
        <f>ПланОО!T191</f>
        <v>0</v>
      </c>
      <c r="L224" s="190"/>
      <c r="M224" s="190"/>
      <c r="N224" s="190"/>
      <c r="S224" s="190"/>
      <c r="T224" s="190"/>
      <c r="U224" s="170"/>
      <c r="V224" s="170"/>
      <c r="W224" s="170"/>
      <c r="X224" s="170"/>
      <c r="Y224" s="170"/>
      <c r="Z224" s="170"/>
      <c r="AA224" s="170"/>
      <c r="AB224" s="170"/>
      <c r="AC224" s="170"/>
      <c r="AD224" s="170"/>
      <c r="AE224" s="170"/>
      <c r="AF224" s="170"/>
      <c r="AG224" s="170"/>
      <c r="AH224" s="170"/>
      <c r="AI224" s="170"/>
      <c r="AJ224" s="170"/>
    </row>
    <row r="225" spans="1:45" x14ac:dyDescent="0.25">
      <c r="C225" s="163">
        <f>ПланОО!B192</f>
        <v>0</v>
      </c>
      <c r="I225" s="245"/>
      <c r="J225" s="245"/>
      <c r="K225" s="163">
        <f>ПланОО!T192</f>
        <v>0</v>
      </c>
      <c r="U225" s="170"/>
      <c r="V225" s="170"/>
      <c r="W225" s="170"/>
      <c r="X225" s="170"/>
      <c r="Y225" s="170"/>
      <c r="Z225" s="170"/>
      <c r="AA225" s="170"/>
      <c r="AB225" s="170"/>
      <c r="AC225" s="170"/>
      <c r="AD225" s="170"/>
      <c r="AE225" s="170"/>
      <c r="AF225" s="170"/>
      <c r="AG225" s="170"/>
      <c r="AH225" s="170"/>
      <c r="AI225" s="170"/>
      <c r="AJ225" s="170"/>
    </row>
    <row r="226" spans="1:45" x14ac:dyDescent="0.25">
      <c r="C226" s="163">
        <f>ПланОО!B193</f>
        <v>0</v>
      </c>
      <c r="I226" s="245"/>
      <c r="J226" s="245"/>
      <c r="K226" s="163">
        <f>ПланОО!T193</f>
        <v>0</v>
      </c>
      <c r="U226" s="170"/>
      <c r="V226" s="170"/>
      <c r="W226" s="170"/>
      <c r="X226" s="170"/>
      <c r="Y226" s="170"/>
      <c r="Z226" s="170"/>
      <c r="AA226" s="170"/>
      <c r="AB226" s="170"/>
      <c r="AC226" s="170"/>
      <c r="AD226" s="170"/>
      <c r="AE226" s="170"/>
      <c r="AF226" s="170"/>
      <c r="AG226" s="170"/>
      <c r="AH226" s="170"/>
      <c r="AI226" s="170"/>
      <c r="AJ226" s="170"/>
    </row>
    <row r="227" spans="1:45" s="191" customFormat="1" x14ac:dyDescent="0.25">
      <c r="A227" s="163"/>
      <c r="B227" s="170"/>
      <c r="C227" s="163">
        <f>ПланОО!B194</f>
        <v>0</v>
      </c>
      <c r="D227" s="170"/>
      <c r="E227" s="171"/>
      <c r="F227" s="171"/>
      <c r="G227" s="171"/>
      <c r="H227" s="170"/>
      <c r="I227" s="245"/>
      <c r="J227" s="245"/>
      <c r="K227" s="163">
        <f>ПланОО!T194</f>
        <v>0</v>
      </c>
      <c r="L227" s="170"/>
      <c r="M227" s="170"/>
      <c r="N227" s="170"/>
      <c r="O227" s="170"/>
      <c r="P227" s="170"/>
      <c r="Q227" s="170"/>
      <c r="R227" s="170"/>
      <c r="S227" s="170"/>
      <c r="T227" s="170"/>
      <c r="U227" s="170"/>
      <c r="V227" s="170"/>
      <c r="W227" s="170"/>
      <c r="X227" s="170"/>
      <c r="Y227" s="170"/>
      <c r="Z227" s="170"/>
      <c r="AA227" s="170"/>
      <c r="AB227" s="170"/>
      <c r="AC227" s="170"/>
      <c r="AD227" s="170"/>
      <c r="AE227" s="170"/>
      <c r="AF227" s="170"/>
      <c r="AG227" s="170"/>
      <c r="AH227" s="170"/>
      <c r="AI227" s="170"/>
      <c r="AJ227" s="170"/>
      <c r="AL227" s="170"/>
      <c r="AM227" s="171"/>
      <c r="AN227" s="171"/>
      <c r="AO227" s="171"/>
      <c r="AP227" s="170"/>
      <c r="AQ227" s="170"/>
      <c r="AR227" s="170"/>
      <c r="AS227" s="170"/>
    </row>
    <row r="228" spans="1:45" s="191" customFormat="1" x14ac:dyDescent="0.25">
      <c r="A228" s="163"/>
      <c r="B228" s="170"/>
      <c r="C228" s="163">
        <f>ПланОО!B195</f>
        <v>0</v>
      </c>
      <c r="D228" s="170"/>
      <c r="E228" s="171"/>
      <c r="F228" s="171"/>
      <c r="G228" s="171"/>
      <c r="H228" s="170"/>
      <c r="I228" s="245"/>
      <c r="J228" s="245"/>
      <c r="K228" s="163">
        <f>ПланОО!T195</f>
        <v>0</v>
      </c>
      <c r="L228" s="170"/>
      <c r="M228" s="170"/>
      <c r="N228" s="170"/>
      <c r="O228" s="170"/>
      <c r="P228" s="170"/>
      <c r="Q228" s="170"/>
      <c r="R228" s="170"/>
      <c r="S228" s="170"/>
      <c r="T228" s="170"/>
      <c r="U228" s="170"/>
      <c r="V228" s="170"/>
      <c r="W228" s="170"/>
      <c r="X228" s="170"/>
      <c r="Y228" s="170"/>
      <c r="Z228" s="170"/>
      <c r="AA228" s="170"/>
      <c r="AB228" s="170"/>
      <c r="AC228" s="170"/>
      <c r="AD228" s="170"/>
      <c r="AE228" s="170"/>
      <c r="AF228" s="170"/>
      <c r="AG228" s="170"/>
      <c r="AH228" s="170"/>
      <c r="AI228" s="170"/>
      <c r="AJ228" s="170"/>
      <c r="AL228" s="170"/>
      <c r="AM228" s="171"/>
      <c r="AN228" s="171"/>
      <c r="AO228" s="171"/>
      <c r="AP228" s="170"/>
      <c r="AQ228" s="170"/>
      <c r="AR228" s="170"/>
      <c r="AS228" s="170"/>
    </row>
    <row r="229" spans="1:45" s="191" customFormat="1" x14ac:dyDescent="0.25">
      <c r="A229" s="163"/>
      <c r="B229" s="170"/>
      <c r="C229" s="163">
        <f>ПланОО!B196</f>
        <v>0</v>
      </c>
      <c r="D229" s="170"/>
      <c r="E229" s="171"/>
      <c r="F229" s="171"/>
      <c r="G229" s="171"/>
      <c r="H229" s="170"/>
      <c r="I229" s="245"/>
      <c r="J229" s="245"/>
      <c r="K229" s="163">
        <f>ПланОО!T196</f>
        <v>0</v>
      </c>
      <c r="L229" s="170"/>
      <c r="M229" s="170"/>
      <c r="N229" s="170"/>
      <c r="O229" s="170"/>
      <c r="P229" s="170"/>
      <c r="Q229" s="170"/>
      <c r="R229" s="170"/>
      <c r="S229" s="170"/>
      <c r="T229" s="170"/>
      <c r="U229" s="170"/>
      <c r="V229" s="170"/>
      <c r="W229" s="170"/>
      <c r="X229" s="170"/>
      <c r="Y229" s="170"/>
      <c r="Z229" s="170"/>
      <c r="AA229" s="170"/>
      <c r="AB229" s="170"/>
      <c r="AC229" s="170"/>
      <c r="AD229" s="170"/>
      <c r="AE229" s="170"/>
      <c r="AF229" s="170"/>
      <c r="AG229" s="170"/>
      <c r="AH229" s="170"/>
      <c r="AI229" s="170"/>
      <c r="AJ229" s="170"/>
      <c r="AL229" s="170"/>
      <c r="AM229" s="171"/>
      <c r="AN229" s="171"/>
      <c r="AO229" s="171"/>
      <c r="AP229" s="170"/>
      <c r="AQ229" s="170"/>
      <c r="AR229" s="170"/>
      <c r="AS229" s="170"/>
    </row>
    <row r="230" spans="1:45" s="191" customFormat="1" x14ac:dyDescent="0.25">
      <c r="A230" s="163"/>
      <c r="B230" s="170"/>
      <c r="C230" s="163">
        <f>ПланОО!B197</f>
        <v>0</v>
      </c>
      <c r="D230" s="170"/>
      <c r="E230" s="171"/>
      <c r="F230" s="171"/>
      <c r="G230" s="171"/>
      <c r="H230" s="170"/>
      <c r="I230" s="245"/>
      <c r="J230" s="245"/>
      <c r="K230" s="163">
        <f>ПланОО!T197</f>
        <v>0</v>
      </c>
      <c r="L230" s="170"/>
      <c r="M230" s="170"/>
      <c r="N230" s="170"/>
      <c r="O230" s="170"/>
      <c r="P230" s="170"/>
      <c r="Q230" s="170"/>
      <c r="R230" s="170"/>
      <c r="S230" s="170"/>
      <c r="T230" s="170"/>
      <c r="U230" s="170"/>
      <c r="V230" s="170"/>
      <c r="W230" s="170"/>
      <c r="X230" s="170"/>
      <c r="Y230" s="170"/>
      <c r="Z230" s="170"/>
      <c r="AA230" s="170"/>
      <c r="AB230" s="170"/>
      <c r="AC230" s="170"/>
      <c r="AD230" s="170"/>
      <c r="AE230" s="170"/>
      <c r="AF230" s="170"/>
      <c r="AG230" s="170"/>
      <c r="AH230" s="170"/>
      <c r="AI230" s="170"/>
      <c r="AJ230" s="170"/>
      <c r="AL230" s="170"/>
      <c r="AM230" s="171"/>
      <c r="AN230" s="171"/>
      <c r="AO230" s="171"/>
      <c r="AP230" s="170"/>
      <c r="AQ230" s="170"/>
      <c r="AR230" s="170"/>
      <c r="AS230" s="170"/>
    </row>
    <row r="231" spans="1:45" s="191" customFormat="1" x14ac:dyDescent="0.25">
      <c r="A231" s="163"/>
      <c r="B231" s="170"/>
      <c r="C231" s="163">
        <f>ПланОО!B198</f>
        <v>0</v>
      </c>
      <c r="D231" s="170"/>
      <c r="E231" s="171"/>
      <c r="F231" s="171"/>
      <c r="G231" s="171"/>
      <c r="H231" s="170"/>
      <c r="I231" s="245"/>
      <c r="J231" s="245"/>
      <c r="K231" s="163">
        <f>ПланОО!T198</f>
        <v>0</v>
      </c>
      <c r="L231" s="170"/>
      <c r="M231" s="170"/>
      <c r="N231" s="170"/>
      <c r="O231" s="170"/>
      <c r="P231" s="170"/>
      <c r="Q231" s="170"/>
      <c r="R231" s="170"/>
      <c r="S231" s="170"/>
      <c r="T231" s="170"/>
      <c r="U231" s="170"/>
      <c r="V231" s="170"/>
      <c r="W231" s="170"/>
      <c r="X231" s="170"/>
      <c r="Y231" s="170"/>
      <c r="Z231" s="170"/>
      <c r="AA231" s="170"/>
      <c r="AB231" s="170"/>
      <c r="AC231" s="170"/>
      <c r="AD231" s="170"/>
      <c r="AE231" s="170"/>
      <c r="AF231" s="170"/>
      <c r="AG231" s="170"/>
      <c r="AH231" s="170"/>
      <c r="AI231" s="170"/>
      <c r="AJ231" s="170"/>
      <c r="AL231" s="170"/>
      <c r="AM231" s="171"/>
      <c r="AN231" s="171"/>
      <c r="AO231" s="171"/>
      <c r="AP231" s="170"/>
      <c r="AQ231" s="170"/>
      <c r="AR231" s="170"/>
      <c r="AS231" s="170"/>
    </row>
    <row r="232" spans="1:45" s="191" customFormat="1" x14ac:dyDescent="0.25">
      <c r="A232" s="163"/>
      <c r="B232" s="170"/>
      <c r="C232" s="163">
        <f>ПланОО!B199</f>
        <v>0</v>
      </c>
      <c r="D232" s="170"/>
      <c r="E232" s="171"/>
      <c r="F232" s="171"/>
      <c r="G232" s="171"/>
      <c r="H232" s="170"/>
      <c r="I232" s="245"/>
      <c r="J232" s="245"/>
      <c r="K232" s="163">
        <f>ПланОО!T199</f>
        <v>0</v>
      </c>
      <c r="L232" s="170"/>
      <c r="M232" s="170"/>
      <c r="N232" s="170"/>
      <c r="O232" s="170"/>
      <c r="P232" s="170"/>
      <c r="Q232" s="170"/>
      <c r="R232" s="170"/>
      <c r="S232" s="170"/>
      <c r="T232" s="170"/>
      <c r="U232" s="170"/>
      <c r="V232" s="170"/>
      <c r="W232" s="170"/>
      <c r="X232" s="170"/>
      <c r="Y232" s="170"/>
      <c r="Z232" s="170"/>
      <c r="AA232" s="170"/>
      <c r="AB232" s="170"/>
      <c r="AC232" s="170"/>
      <c r="AD232" s="170"/>
      <c r="AE232" s="170"/>
      <c r="AF232" s="170"/>
      <c r="AG232" s="170"/>
      <c r="AH232" s="170"/>
      <c r="AI232" s="170"/>
      <c r="AJ232" s="170"/>
      <c r="AL232" s="170"/>
      <c r="AM232" s="171"/>
      <c r="AN232" s="171"/>
      <c r="AO232" s="171"/>
      <c r="AP232" s="170"/>
      <c r="AQ232" s="170"/>
      <c r="AR232" s="170"/>
      <c r="AS232" s="170"/>
    </row>
    <row r="233" spans="1:45" s="191" customFormat="1" x14ac:dyDescent="0.25">
      <c r="A233" s="163"/>
      <c r="B233" s="170"/>
      <c r="C233" s="163">
        <f>ПланОО!B200</f>
        <v>0</v>
      </c>
      <c r="D233" s="171"/>
      <c r="E233" s="171"/>
      <c r="F233" s="171"/>
      <c r="G233" s="171"/>
      <c r="H233" s="170"/>
      <c r="I233" s="245"/>
      <c r="J233" s="245"/>
      <c r="K233" s="163">
        <f>ПланОО!T200</f>
        <v>0</v>
      </c>
      <c r="L233" s="170"/>
      <c r="M233" s="170"/>
      <c r="N233" s="170"/>
      <c r="O233" s="170"/>
      <c r="P233" s="170"/>
      <c r="Q233" s="170"/>
      <c r="R233" s="170"/>
      <c r="S233" s="170"/>
      <c r="T233" s="170"/>
      <c r="U233" s="170"/>
      <c r="V233" s="170"/>
      <c r="W233" s="170"/>
      <c r="X233" s="170"/>
      <c r="Y233" s="170"/>
      <c r="Z233" s="170"/>
      <c r="AA233" s="170"/>
      <c r="AB233" s="170"/>
      <c r="AC233" s="170"/>
      <c r="AD233" s="170"/>
      <c r="AE233" s="170"/>
      <c r="AF233" s="170"/>
      <c r="AG233" s="170"/>
      <c r="AH233" s="170"/>
      <c r="AI233" s="170"/>
      <c r="AJ233" s="170"/>
      <c r="AL233" s="170"/>
      <c r="AM233" s="171"/>
      <c r="AN233" s="171"/>
      <c r="AO233" s="171"/>
      <c r="AP233" s="170"/>
      <c r="AQ233" s="170"/>
      <c r="AR233" s="170"/>
      <c r="AS233" s="170"/>
    </row>
    <row r="234" spans="1:45" s="191" customFormat="1" x14ac:dyDescent="0.25">
      <c r="A234" s="163"/>
      <c r="B234" s="170"/>
      <c r="C234" s="163"/>
      <c r="D234" s="170"/>
      <c r="E234" s="171"/>
      <c r="F234" s="171"/>
      <c r="G234" s="171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70"/>
      <c r="U234" s="170"/>
      <c r="V234" s="170"/>
      <c r="W234" s="170"/>
      <c r="X234" s="170"/>
      <c r="Y234" s="170"/>
      <c r="Z234" s="170"/>
      <c r="AA234" s="170"/>
      <c r="AB234" s="170"/>
      <c r="AC234" s="170"/>
      <c r="AD234" s="170"/>
      <c r="AE234" s="170"/>
      <c r="AF234" s="170"/>
      <c r="AG234" s="170"/>
      <c r="AH234" s="170"/>
      <c r="AI234" s="170"/>
      <c r="AJ234" s="170"/>
      <c r="AL234" s="170"/>
      <c r="AM234" s="171"/>
      <c r="AN234" s="171"/>
      <c r="AO234" s="171"/>
      <c r="AP234" s="170"/>
      <c r="AQ234" s="170"/>
      <c r="AR234" s="170"/>
      <c r="AS234" s="170"/>
    </row>
    <row r="235" spans="1:45" s="191" customFormat="1" x14ac:dyDescent="0.25">
      <c r="A235" s="163"/>
      <c r="B235" s="170"/>
      <c r="C235" s="170"/>
      <c r="D235" s="170"/>
      <c r="E235" s="171"/>
      <c r="F235" s="171"/>
      <c r="G235" s="192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70"/>
      <c r="U235" s="170"/>
      <c r="V235" s="170"/>
      <c r="W235" s="170"/>
      <c r="X235" s="170"/>
      <c r="Y235" s="170"/>
      <c r="Z235" s="170"/>
      <c r="AA235" s="170"/>
      <c r="AB235" s="170"/>
      <c r="AC235" s="170"/>
      <c r="AD235" s="170"/>
      <c r="AE235" s="170"/>
      <c r="AF235" s="170"/>
      <c r="AG235" s="170"/>
      <c r="AH235" s="170"/>
      <c r="AI235" s="170"/>
      <c r="AJ235" s="170"/>
      <c r="AL235" s="170"/>
      <c r="AM235" s="171"/>
      <c r="AN235" s="171"/>
      <c r="AO235" s="171"/>
      <c r="AP235" s="170"/>
      <c r="AQ235" s="170"/>
      <c r="AR235" s="170"/>
      <c r="AS235" s="170"/>
    </row>
    <row r="236" spans="1:45" s="191" customFormat="1" x14ac:dyDescent="0.25">
      <c r="A236" s="163"/>
      <c r="B236" s="170"/>
      <c r="C236" s="170"/>
      <c r="D236" s="170"/>
      <c r="E236" s="171"/>
      <c r="F236" s="171"/>
      <c r="G236" s="171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70"/>
      <c r="U236" s="170"/>
      <c r="V236" s="170"/>
      <c r="W236" s="170"/>
      <c r="X236" s="170"/>
      <c r="Y236" s="170"/>
      <c r="Z236" s="170"/>
      <c r="AA236" s="170"/>
      <c r="AB236" s="170"/>
      <c r="AC236" s="170"/>
      <c r="AD236" s="170"/>
      <c r="AE236" s="170"/>
      <c r="AF236" s="170"/>
      <c r="AG236" s="170"/>
      <c r="AH236" s="170"/>
      <c r="AI236" s="170"/>
      <c r="AJ236" s="170"/>
      <c r="AL236" s="170"/>
      <c r="AM236" s="171"/>
      <c r="AN236" s="171"/>
      <c r="AO236" s="171"/>
      <c r="AP236" s="170"/>
      <c r="AQ236" s="170"/>
      <c r="AR236" s="170"/>
      <c r="AS236" s="170"/>
    </row>
    <row r="237" spans="1:45" s="191" customFormat="1" x14ac:dyDescent="0.25">
      <c r="A237" s="163"/>
      <c r="B237" s="170"/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70"/>
      <c r="U237" s="170"/>
      <c r="V237" s="170"/>
      <c r="W237" s="170"/>
      <c r="X237" s="170"/>
      <c r="Y237" s="170"/>
      <c r="Z237" s="170"/>
      <c r="AA237" s="170"/>
      <c r="AB237" s="170"/>
      <c r="AC237" s="170"/>
      <c r="AD237" s="170"/>
      <c r="AE237" s="170"/>
      <c r="AF237" s="170"/>
      <c r="AG237" s="170"/>
      <c r="AH237" s="170"/>
      <c r="AI237" s="170"/>
      <c r="AJ237" s="170"/>
      <c r="AL237" s="170"/>
      <c r="AM237" s="171"/>
      <c r="AN237" s="171"/>
      <c r="AO237" s="171"/>
      <c r="AP237" s="170"/>
      <c r="AQ237" s="170"/>
      <c r="AR237" s="170"/>
      <c r="AS237" s="170"/>
    </row>
    <row r="238" spans="1:45" s="191" customFormat="1" x14ac:dyDescent="0.25">
      <c r="A238" s="163"/>
      <c r="B238" s="170"/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70"/>
      <c r="U238" s="170"/>
      <c r="V238" s="170"/>
      <c r="W238" s="170"/>
      <c r="X238" s="170"/>
      <c r="Y238" s="170"/>
      <c r="Z238" s="170"/>
      <c r="AA238" s="170"/>
      <c r="AB238" s="170"/>
      <c r="AC238" s="170"/>
      <c r="AD238" s="170"/>
      <c r="AE238" s="170"/>
      <c r="AF238" s="170"/>
      <c r="AG238" s="170"/>
      <c r="AH238" s="170"/>
      <c r="AI238" s="170"/>
      <c r="AJ238" s="170"/>
      <c r="AL238" s="170"/>
      <c r="AM238" s="171"/>
      <c r="AN238" s="171"/>
      <c r="AO238" s="171"/>
      <c r="AP238" s="170"/>
      <c r="AQ238" s="170"/>
      <c r="AR238" s="170"/>
      <c r="AS238" s="170"/>
    </row>
    <row r="239" spans="1:45" s="191" customFormat="1" x14ac:dyDescent="0.25">
      <c r="A239" s="163"/>
      <c r="B239" s="170"/>
      <c r="C239" s="170"/>
      <c r="D239" s="170"/>
      <c r="E239" s="171"/>
      <c r="F239" s="171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70"/>
      <c r="U239" s="170"/>
      <c r="V239" s="170"/>
      <c r="W239" s="170"/>
      <c r="X239" s="170"/>
      <c r="Y239" s="170"/>
      <c r="Z239" s="170"/>
      <c r="AA239" s="170"/>
      <c r="AB239" s="170"/>
      <c r="AC239" s="170"/>
      <c r="AD239" s="170"/>
      <c r="AE239" s="170"/>
      <c r="AF239" s="170"/>
      <c r="AG239" s="170"/>
      <c r="AH239" s="170"/>
      <c r="AI239" s="170"/>
      <c r="AJ239" s="170"/>
      <c r="AL239" s="170"/>
      <c r="AM239" s="171"/>
      <c r="AN239" s="171"/>
      <c r="AO239" s="171"/>
      <c r="AP239" s="170"/>
      <c r="AQ239" s="170"/>
      <c r="AR239" s="170"/>
      <c r="AS239" s="170"/>
    </row>
    <row r="240" spans="1:45" s="191" customFormat="1" x14ac:dyDescent="0.25">
      <c r="A240" s="163"/>
      <c r="B240" s="170"/>
      <c r="C240" s="170"/>
      <c r="D240" s="170"/>
      <c r="E240" s="171"/>
      <c r="F240" s="171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70"/>
      <c r="U240" s="170"/>
      <c r="V240" s="170"/>
      <c r="W240" s="170"/>
      <c r="X240" s="170"/>
      <c r="Y240" s="170"/>
      <c r="Z240" s="170"/>
      <c r="AA240" s="170"/>
      <c r="AB240" s="170"/>
      <c r="AC240" s="170"/>
      <c r="AD240" s="170"/>
      <c r="AE240" s="170"/>
      <c r="AF240" s="170"/>
      <c r="AG240" s="170"/>
      <c r="AH240" s="170"/>
      <c r="AI240" s="170"/>
      <c r="AJ240" s="170"/>
      <c r="AL240" s="170"/>
      <c r="AM240" s="171"/>
      <c r="AN240" s="171"/>
      <c r="AO240" s="171"/>
      <c r="AP240" s="170"/>
      <c r="AQ240" s="170"/>
      <c r="AR240" s="170"/>
      <c r="AS240" s="170"/>
    </row>
    <row r="241" spans="1:45" s="191" customFormat="1" x14ac:dyDescent="0.25">
      <c r="A241" s="163"/>
      <c r="B241" s="170"/>
      <c r="C241" s="170"/>
      <c r="D241" s="170"/>
      <c r="E241" s="171"/>
      <c r="F241" s="171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70"/>
      <c r="U241" s="170"/>
      <c r="V241" s="170"/>
      <c r="W241" s="170"/>
      <c r="X241" s="170"/>
      <c r="Y241" s="170"/>
      <c r="Z241" s="170"/>
      <c r="AA241" s="170"/>
      <c r="AB241" s="170"/>
      <c r="AC241" s="170"/>
      <c r="AD241" s="170"/>
      <c r="AE241" s="170"/>
      <c r="AF241" s="170"/>
      <c r="AG241" s="170"/>
      <c r="AH241" s="170"/>
      <c r="AI241" s="170"/>
      <c r="AJ241" s="170"/>
      <c r="AL241" s="170"/>
      <c r="AM241" s="171"/>
      <c r="AN241" s="171"/>
      <c r="AO241" s="171"/>
      <c r="AP241" s="170"/>
      <c r="AQ241" s="170"/>
      <c r="AR241" s="170"/>
      <c r="AS241" s="170"/>
    </row>
    <row r="242" spans="1:45" s="191" customFormat="1" x14ac:dyDescent="0.25">
      <c r="A242" s="163"/>
      <c r="B242" s="170"/>
      <c r="C242" s="170"/>
      <c r="D242" s="170"/>
      <c r="E242" s="171"/>
      <c r="F242" s="171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70"/>
      <c r="U242" s="170"/>
      <c r="V242" s="170"/>
      <c r="W242" s="170"/>
      <c r="X242" s="170"/>
      <c r="Y242" s="170"/>
      <c r="Z242" s="170"/>
      <c r="AA242" s="170"/>
      <c r="AB242" s="170"/>
      <c r="AC242" s="170"/>
      <c r="AD242" s="170"/>
      <c r="AE242" s="170"/>
      <c r="AF242" s="170"/>
      <c r="AG242" s="170"/>
      <c r="AH242" s="170"/>
      <c r="AI242" s="170"/>
      <c r="AJ242" s="170"/>
      <c r="AL242" s="170"/>
      <c r="AM242" s="171"/>
      <c r="AN242" s="171"/>
      <c r="AO242" s="171"/>
      <c r="AP242" s="170"/>
      <c r="AQ242" s="170"/>
      <c r="AR242" s="170"/>
      <c r="AS242" s="170"/>
    </row>
    <row r="243" spans="1:45" x14ac:dyDescent="0.25">
      <c r="E243" s="171"/>
      <c r="F243" s="171"/>
      <c r="U243" s="170"/>
      <c r="V243" s="170"/>
      <c r="W243" s="170"/>
      <c r="X243" s="170"/>
      <c r="Y243" s="170"/>
      <c r="Z243" s="170"/>
      <c r="AA243" s="170"/>
      <c r="AB243" s="170"/>
      <c r="AC243" s="170"/>
      <c r="AD243" s="170"/>
      <c r="AE243" s="170"/>
      <c r="AF243" s="170"/>
      <c r="AG243" s="170"/>
      <c r="AH243" s="170"/>
      <c r="AI243" s="170"/>
      <c r="AJ243" s="170"/>
    </row>
    <row r="244" spans="1:45" x14ac:dyDescent="0.25">
      <c r="E244" s="171"/>
      <c r="F244" s="192"/>
      <c r="U244" s="170"/>
      <c r="V244" s="170"/>
      <c r="W244" s="170"/>
      <c r="X244" s="170"/>
      <c r="Y244" s="170"/>
      <c r="Z244" s="170"/>
      <c r="AA244" s="170"/>
      <c r="AB244" s="170"/>
      <c r="AC244" s="170"/>
      <c r="AD244" s="170"/>
      <c r="AE244" s="170"/>
      <c r="AF244" s="170"/>
      <c r="AG244" s="170"/>
      <c r="AH244" s="170"/>
      <c r="AI244" s="170"/>
      <c r="AJ244" s="170"/>
    </row>
    <row r="245" spans="1:45" s="193" customFormat="1" x14ac:dyDescent="0.25">
      <c r="A245" s="163"/>
      <c r="U245" s="170"/>
      <c r="V245" s="170"/>
      <c r="W245" s="170"/>
      <c r="X245" s="170"/>
      <c r="Y245" s="170"/>
      <c r="Z245" s="170"/>
      <c r="AA245" s="170"/>
      <c r="AB245" s="170"/>
      <c r="AC245" s="170"/>
      <c r="AD245" s="170"/>
      <c r="AE245" s="170"/>
      <c r="AF245" s="170"/>
      <c r="AG245" s="170"/>
      <c r="AH245" s="170"/>
      <c r="AI245" s="170"/>
      <c r="AJ245" s="170"/>
      <c r="AK245" s="191"/>
      <c r="AM245" s="171"/>
      <c r="AN245" s="171"/>
      <c r="AO245" s="171"/>
    </row>
    <row r="246" spans="1:45" s="193" customFormat="1" x14ac:dyDescent="0.25">
      <c r="A246" s="163"/>
      <c r="U246" s="170"/>
      <c r="V246" s="170"/>
      <c r="W246" s="170"/>
      <c r="X246" s="170"/>
      <c r="Y246" s="170"/>
      <c r="Z246" s="170"/>
      <c r="AA246" s="170"/>
      <c r="AB246" s="170"/>
      <c r="AC246" s="170"/>
      <c r="AD246" s="170"/>
      <c r="AE246" s="170"/>
      <c r="AF246" s="170"/>
      <c r="AG246" s="170"/>
      <c r="AH246" s="170"/>
      <c r="AI246" s="170"/>
      <c r="AJ246" s="170"/>
      <c r="AK246" s="191"/>
      <c r="AM246" s="171"/>
      <c r="AN246" s="171"/>
      <c r="AO246" s="171"/>
    </row>
    <row r="247" spans="1:45" x14ac:dyDescent="0.25">
      <c r="U247" s="170"/>
      <c r="V247" s="170"/>
      <c r="W247" s="170"/>
      <c r="X247" s="170"/>
      <c r="Y247" s="170"/>
      <c r="Z247" s="170"/>
      <c r="AA247" s="170"/>
      <c r="AB247" s="170"/>
      <c r="AC247" s="170"/>
      <c r="AD247" s="170"/>
      <c r="AE247" s="170"/>
      <c r="AF247" s="170"/>
      <c r="AG247" s="170"/>
      <c r="AH247" s="170"/>
      <c r="AI247" s="170"/>
      <c r="AJ247" s="170"/>
    </row>
    <row r="248" spans="1:45" x14ac:dyDescent="0.25">
      <c r="U248" s="170"/>
      <c r="V248" s="170"/>
      <c r="W248" s="170"/>
      <c r="X248" s="170"/>
      <c r="Y248" s="170"/>
      <c r="Z248" s="170"/>
      <c r="AA248" s="170"/>
      <c r="AB248" s="170"/>
      <c r="AC248" s="170"/>
      <c r="AD248" s="170"/>
      <c r="AE248" s="170"/>
      <c r="AF248" s="170"/>
      <c r="AG248" s="170"/>
      <c r="AH248" s="170"/>
      <c r="AI248" s="170"/>
      <c r="AJ248" s="170"/>
    </row>
    <row r="249" spans="1:45" x14ac:dyDescent="0.25">
      <c r="U249" s="170"/>
      <c r="V249" s="170"/>
      <c r="W249" s="170"/>
      <c r="X249" s="170"/>
      <c r="Y249" s="170"/>
      <c r="Z249" s="170"/>
      <c r="AA249" s="170"/>
      <c r="AB249" s="170"/>
      <c r="AC249" s="170"/>
      <c r="AD249" s="170"/>
      <c r="AE249" s="170"/>
      <c r="AF249" s="170"/>
      <c r="AG249" s="170"/>
      <c r="AH249" s="170"/>
      <c r="AI249" s="170"/>
      <c r="AJ249" s="170"/>
    </row>
    <row r="250" spans="1:45" x14ac:dyDescent="0.25">
      <c r="U250" s="170"/>
      <c r="V250" s="170"/>
      <c r="W250" s="170"/>
      <c r="X250" s="170"/>
      <c r="Y250" s="170"/>
      <c r="Z250" s="170"/>
      <c r="AA250" s="170"/>
      <c r="AB250" s="170"/>
      <c r="AC250" s="170"/>
      <c r="AD250" s="170"/>
      <c r="AE250" s="170"/>
      <c r="AF250" s="170"/>
      <c r="AG250" s="170"/>
      <c r="AH250" s="170"/>
      <c r="AI250" s="170"/>
      <c r="AJ250" s="170"/>
    </row>
    <row r="251" spans="1:45" x14ac:dyDescent="0.25">
      <c r="U251" s="170"/>
      <c r="V251" s="170"/>
      <c r="W251" s="170"/>
      <c r="X251" s="170"/>
      <c r="Y251" s="170"/>
      <c r="Z251" s="170"/>
      <c r="AA251" s="170"/>
      <c r="AB251" s="170"/>
      <c r="AC251" s="170"/>
      <c r="AD251" s="170"/>
      <c r="AE251" s="170"/>
      <c r="AF251" s="170"/>
      <c r="AG251" s="170"/>
      <c r="AH251" s="170"/>
      <c r="AI251" s="170"/>
      <c r="AJ251" s="170"/>
    </row>
    <row r="252" spans="1:45" x14ac:dyDescent="0.25">
      <c r="U252" s="170"/>
      <c r="V252" s="170"/>
      <c r="W252" s="170"/>
      <c r="X252" s="170"/>
      <c r="Y252" s="170"/>
      <c r="Z252" s="170"/>
      <c r="AA252" s="170"/>
      <c r="AB252" s="170"/>
      <c r="AC252" s="170"/>
      <c r="AD252" s="170"/>
      <c r="AE252" s="170"/>
      <c r="AF252" s="170"/>
      <c r="AG252" s="170"/>
      <c r="AH252" s="170"/>
      <c r="AI252" s="170"/>
      <c r="AJ252" s="170"/>
    </row>
    <row r="253" spans="1:45" x14ac:dyDescent="0.25">
      <c r="U253" s="170"/>
      <c r="V253" s="170"/>
      <c r="W253" s="170"/>
      <c r="X253" s="170"/>
      <c r="Y253" s="170"/>
      <c r="Z253" s="170"/>
      <c r="AA253" s="170"/>
      <c r="AB253" s="170"/>
      <c r="AC253" s="170"/>
      <c r="AD253" s="170"/>
      <c r="AE253" s="170"/>
      <c r="AF253" s="170"/>
      <c r="AG253" s="170"/>
      <c r="AH253" s="170"/>
      <c r="AI253" s="170"/>
      <c r="AJ253" s="170"/>
    </row>
    <row r="254" spans="1:45" x14ac:dyDescent="0.25">
      <c r="U254" s="170"/>
      <c r="V254" s="170"/>
      <c r="W254" s="170"/>
      <c r="X254" s="170"/>
      <c r="Y254" s="170"/>
      <c r="Z254" s="170"/>
      <c r="AA254" s="170"/>
      <c r="AB254" s="170"/>
      <c r="AC254" s="170"/>
      <c r="AD254" s="170"/>
      <c r="AE254" s="170"/>
      <c r="AF254" s="170"/>
      <c r="AG254" s="170"/>
      <c r="AH254" s="170"/>
      <c r="AI254" s="170"/>
      <c r="AJ254" s="170"/>
    </row>
    <row r="255" spans="1:45" s="193" customFormat="1" x14ac:dyDescent="0.25">
      <c r="A255" s="163"/>
      <c r="U255" s="170"/>
      <c r="V255" s="170"/>
      <c r="W255" s="170"/>
      <c r="X255" s="170"/>
      <c r="Y255" s="170"/>
      <c r="Z255" s="170"/>
      <c r="AA255" s="170"/>
      <c r="AB255" s="170"/>
      <c r="AC255" s="170"/>
      <c r="AD255" s="170"/>
      <c r="AE255" s="170"/>
      <c r="AF255" s="170"/>
      <c r="AG255" s="170"/>
      <c r="AH255" s="170"/>
      <c r="AI255" s="170"/>
      <c r="AJ255" s="170"/>
      <c r="AK255" s="191"/>
      <c r="AM255" s="171"/>
      <c r="AN255" s="171"/>
      <c r="AO255" s="171"/>
    </row>
    <row r="256" spans="1:45" s="193" customFormat="1" x14ac:dyDescent="0.25">
      <c r="A256" s="163"/>
      <c r="U256" s="170"/>
      <c r="V256" s="170"/>
      <c r="W256" s="170"/>
      <c r="X256" s="170"/>
      <c r="Y256" s="170"/>
      <c r="Z256" s="170"/>
      <c r="AA256" s="170"/>
      <c r="AB256" s="170"/>
      <c r="AC256" s="170"/>
      <c r="AD256" s="170"/>
      <c r="AE256" s="170"/>
      <c r="AF256" s="170"/>
      <c r="AG256" s="170"/>
      <c r="AH256" s="170"/>
      <c r="AI256" s="170"/>
      <c r="AJ256" s="170"/>
      <c r="AK256" s="191"/>
      <c r="AM256" s="171"/>
      <c r="AN256" s="171"/>
      <c r="AO256" s="171"/>
    </row>
    <row r="257" spans="1:45" x14ac:dyDescent="0.25">
      <c r="U257" s="170"/>
      <c r="V257" s="170"/>
      <c r="W257" s="170"/>
      <c r="X257" s="170"/>
      <c r="Y257" s="170"/>
      <c r="Z257" s="170"/>
      <c r="AA257" s="170"/>
      <c r="AB257" s="170"/>
      <c r="AC257" s="170"/>
      <c r="AD257" s="170"/>
      <c r="AE257" s="170"/>
      <c r="AF257" s="170"/>
      <c r="AG257" s="170"/>
      <c r="AH257" s="170"/>
      <c r="AI257" s="170"/>
      <c r="AJ257" s="170"/>
    </row>
    <row r="258" spans="1:45" x14ac:dyDescent="0.25">
      <c r="U258" s="170"/>
      <c r="V258" s="170"/>
      <c r="W258" s="170"/>
      <c r="X258" s="170"/>
      <c r="Y258" s="170"/>
      <c r="Z258" s="170"/>
      <c r="AA258" s="170"/>
      <c r="AB258" s="170"/>
      <c r="AC258" s="170"/>
      <c r="AD258" s="170"/>
      <c r="AE258" s="170"/>
      <c r="AF258" s="170"/>
      <c r="AG258" s="170"/>
      <c r="AH258" s="170"/>
      <c r="AI258" s="170"/>
      <c r="AJ258" s="170"/>
    </row>
    <row r="259" spans="1:45" s="191" customFormat="1" x14ac:dyDescent="0.25">
      <c r="A259" s="163"/>
      <c r="B259" s="170"/>
      <c r="C259" s="170"/>
      <c r="D259" s="170"/>
      <c r="E259" s="170"/>
      <c r="F259" s="170"/>
      <c r="G259" s="170"/>
      <c r="H259" s="170"/>
      <c r="I259" s="170"/>
      <c r="J259" s="170"/>
      <c r="K259" s="170"/>
      <c r="L259" s="170"/>
      <c r="M259" s="170"/>
      <c r="N259" s="170"/>
      <c r="O259" s="170"/>
      <c r="P259" s="170"/>
      <c r="Q259" s="170"/>
      <c r="R259" s="170"/>
      <c r="S259" s="170"/>
      <c r="T259" s="170"/>
      <c r="U259" s="170"/>
      <c r="V259" s="170"/>
      <c r="W259" s="170"/>
      <c r="X259" s="170"/>
      <c r="Y259" s="170"/>
      <c r="Z259" s="170"/>
      <c r="AA259" s="170"/>
      <c r="AB259" s="170"/>
      <c r="AC259" s="170"/>
      <c r="AD259" s="170"/>
      <c r="AE259" s="170"/>
      <c r="AF259" s="170"/>
      <c r="AG259" s="170"/>
      <c r="AH259" s="170"/>
      <c r="AI259" s="170"/>
      <c r="AJ259" s="170"/>
      <c r="AL259" s="170"/>
      <c r="AM259" s="171"/>
      <c r="AN259" s="171"/>
      <c r="AO259" s="171"/>
      <c r="AP259" s="170"/>
      <c r="AQ259" s="170"/>
      <c r="AR259" s="170"/>
      <c r="AS259" s="170"/>
    </row>
    <row r="260" spans="1:45" s="191" customFormat="1" x14ac:dyDescent="0.25">
      <c r="A260" s="163"/>
      <c r="B260" s="170"/>
      <c r="C260" s="170"/>
      <c r="D260" s="170"/>
      <c r="E260" s="170"/>
      <c r="F260" s="170"/>
      <c r="G260" s="170"/>
      <c r="H260" s="170"/>
      <c r="I260" s="170"/>
      <c r="J260" s="170"/>
      <c r="K260" s="170"/>
      <c r="L260" s="170"/>
      <c r="M260" s="170"/>
      <c r="N260" s="170"/>
      <c r="O260" s="170"/>
      <c r="P260" s="170"/>
      <c r="Q260" s="170"/>
      <c r="R260" s="170"/>
      <c r="S260" s="170"/>
      <c r="T260" s="170"/>
      <c r="U260" s="170"/>
      <c r="V260" s="170"/>
      <c r="W260" s="170"/>
      <c r="X260" s="170"/>
      <c r="Y260" s="170"/>
      <c r="Z260" s="170"/>
      <c r="AA260" s="170"/>
      <c r="AB260" s="170"/>
      <c r="AC260" s="170"/>
      <c r="AD260" s="170"/>
      <c r="AE260" s="170"/>
      <c r="AF260" s="170"/>
      <c r="AG260" s="170"/>
      <c r="AH260" s="170"/>
      <c r="AI260" s="170"/>
      <c r="AJ260" s="170"/>
      <c r="AL260" s="170"/>
      <c r="AM260" s="171"/>
      <c r="AN260" s="171"/>
      <c r="AO260" s="171"/>
      <c r="AP260" s="170"/>
      <c r="AQ260" s="170"/>
      <c r="AR260" s="170"/>
      <c r="AS260" s="170"/>
    </row>
    <row r="261" spans="1:45" s="191" customFormat="1" x14ac:dyDescent="0.25">
      <c r="A261" s="163"/>
      <c r="B261" s="170"/>
      <c r="C261" s="170"/>
      <c r="D261" s="170"/>
      <c r="E261" s="170"/>
      <c r="F261" s="170"/>
      <c r="G261" s="170"/>
      <c r="H261" s="170"/>
      <c r="I261" s="170"/>
      <c r="J261" s="170"/>
      <c r="K261" s="170"/>
      <c r="L261" s="170"/>
      <c r="M261" s="170"/>
      <c r="N261" s="170"/>
      <c r="O261" s="170"/>
      <c r="P261" s="170"/>
      <c r="Q261" s="170"/>
      <c r="R261" s="170"/>
      <c r="S261" s="170"/>
      <c r="T261" s="170"/>
      <c r="U261" s="170"/>
      <c r="V261" s="170"/>
      <c r="W261" s="170"/>
      <c r="X261" s="170"/>
      <c r="Y261" s="170"/>
      <c r="Z261" s="170"/>
      <c r="AA261" s="170"/>
      <c r="AB261" s="170"/>
      <c r="AC261" s="170"/>
      <c r="AD261" s="170"/>
      <c r="AE261" s="170"/>
      <c r="AF261" s="170"/>
      <c r="AG261" s="170"/>
      <c r="AH261" s="170"/>
      <c r="AI261" s="170"/>
      <c r="AJ261" s="170"/>
      <c r="AL261" s="170"/>
      <c r="AM261" s="171"/>
      <c r="AN261" s="171"/>
      <c r="AO261" s="171"/>
      <c r="AP261" s="170"/>
      <c r="AQ261" s="170"/>
      <c r="AR261" s="170"/>
      <c r="AS261" s="170"/>
    </row>
    <row r="262" spans="1:45" s="191" customFormat="1" x14ac:dyDescent="0.25">
      <c r="A262" s="163"/>
      <c r="B262" s="170"/>
      <c r="C262" s="170"/>
      <c r="D262" s="170"/>
      <c r="E262" s="170"/>
      <c r="F262" s="170"/>
      <c r="G262" s="170"/>
      <c r="H262" s="170"/>
      <c r="I262" s="170"/>
      <c r="J262" s="170"/>
      <c r="K262" s="170"/>
      <c r="L262" s="170"/>
      <c r="M262" s="170"/>
      <c r="N262" s="170"/>
      <c r="O262" s="170"/>
      <c r="P262" s="170"/>
      <c r="Q262" s="170"/>
      <c r="R262" s="170"/>
      <c r="S262" s="170"/>
      <c r="T262" s="170"/>
      <c r="U262" s="170"/>
      <c r="V262" s="170"/>
      <c r="W262" s="170"/>
      <c r="X262" s="170"/>
      <c r="Y262" s="170"/>
      <c r="Z262" s="170"/>
      <c r="AA262" s="170"/>
      <c r="AB262" s="170"/>
      <c r="AC262" s="170"/>
      <c r="AD262" s="170"/>
      <c r="AE262" s="170"/>
      <c r="AF262" s="170"/>
      <c r="AG262" s="170"/>
      <c r="AH262" s="170"/>
      <c r="AI262" s="170"/>
      <c r="AJ262" s="170"/>
      <c r="AL262" s="170"/>
      <c r="AM262" s="171"/>
      <c r="AN262" s="171"/>
      <c r="AO262" s="171"/>
      <c r="AP262" s="170"/>
      <c r="AQ262" s="170"/>
      <c r="AR262" s="170"/>
      <c r="AS262" s="170"/>
    </row>
    <row r="263" spans="1:45" s="191" customFormat="1" x14ac:dyDescent="0.25">
      <c r="A263" s="163"/>
      <c r="B263" s="170"/>
      <c r="C263" s="170"/>
      <c r="D263" s="170"/>
      <c r="E263" s="170"/>
      <c r="F263" s="170"/>
      <c r="G263" s="170"/>
      <c r="H263" s="170"/>
      <c r="I263" s="170"/>
      <c r="J263" s="170"/>
      <c r="K263" s="170"/>
      <c r="L263" s="170"/>
      <c r="M263" s="170"/>
      <c r="N263" s="170"/>
      <c r="O263" s="170"/>
      <c r="P263" s="170"/>
      <c r="Q263" s="170"/>
      <c r="R263" s="170"/>
      <c r="S263" s="170"/>
      <c r="T263" s="170"/>
      <c r="U263" s="170"/>
      <c r="V263" s="170"/>
      <c r="W263" s="170"/>
      <c r="X263" s="170"/>
      <c r="Y263" s="170"/>
      <c r="Z263" s="170"/>
      <c r="AA263" s="170"/>
      <c r="AB263" s="170"/>
      <c r="AC263" s="170"/>
      <c r="AD263" s="170"/>
      <c r="AE263" s="170"/>
      <c r="AF263" s="170"/>
      <c r="AG263" s="170"/>
      <c r="AH263" s="170"/>
      <c r="AI263" s="170"/>
      <c r="AJ263" s="170"/>
      <c r="AL263" s="170"/>
      <c r="AM263" s="171"/>
      <c r="AN263" s="171"/>
      <c r="AO263" s="171"/>
      <c r="AP263" s="170"/>
      <c r="AQ263" s="170"/>
      <c r="AR263" s="170"/>
      <c r="AS263" s="170"/>
    </row>
    <row r="264" spans="1:45" s="191" customFormat="1" x14ac:dyDescent="0.25">
      <c r="A264" s="163"/>
      <c r="B264" s="170"/>
      <c r="C264" s="170"/>
      <c r="D264" s="170"/>
      <c r="E264" s="170"/>
      <c r="F264" s="170"/>
      <c r="G264" s="170"/>
      <c r="H264" s="170"/>
      <c r="I264" s="170"/>
      <c r="J264" s="170"/>
      <c r="K264" s="170"/>
      <c r="L264" s="170"/>
      <c r="M264" s="170"/>
      <c r="N264" s="170"/>
      <c r="O264" s="170"/>
      <c r="P264" s="170"/>
      <c r="Q264" s="170"/>
      <c r="R264" s="170"/>
      <c r="S264" s="170"/>
      <c r="T264" s="170"/>
      <c r="U264" s="170"/>
      <c r="V264" s="170"/>
      <c r="W264" s="170"/>
      <c r="X264" s="170"/>
      <c r="Y264" s="170"/>
      <c r="Z264" s="170"/>
      <c r="AA264" s="170"/>
      <c r="AB264" s="170"/>
      <c r="AC264" s="170"/>
      <c r="AD264" s="170"/>
      <c r="AE264" s="170"/>
      <c r="AF264" s="170"/>
      <c r="AG264" s="170"/>
      <c r="AH264" s="170"/>
      <c r="AI264" s="170"/>
      <c r="AJ264" s="170"/>
      <c r="AL264" s="170"/>
      <c r="AM264" s="171"/>
      <c r="AN264" s="171"/>
      <c r="AO264" s="171"/>
      <c r="AP264" s="170"/>
      <c r="AQ264" s="170"/>
      <c r="AR264" s="170"/>
      <c r="AS264" s="170"/>
    </row>
    <row r="265" spans="1:45" s="191" customFormat="1" x14ac:dyDescent="0.25">
      <c r="A265" s="163"/>
      <c r="B265" s="170"/>
      <c r="C265" s="170"/>
      <c r="D265" s="170"/>
      <c r="E265" s="170"/>
      <c r="F265" s="170"/>
      <c r="G265" s="170"/>
      <c r="H265" s="170"/>
      <c r="I265" s="170"/>
      <c r="J265" s="170"/>
      <c r="K265" s="170"/>
      <c r="L265" s="170"/>
      <c r="M265" s="170"/>
      <c r="N265" s="170"/>
      <c r="O265" s="170"/>
      <c r="P265" s="170"/>
      <c r="Q265" s="170"/>
      <c r="R265" s="170"/>
      <c r="S265" s="170"/>
      <c r="T265" s="170"/>
      <c r="U265" s="170"/>
      <c r="V265" s="170"/>
      <c r="W265" s="170"/>
      <c r="X265" s="170"/>
      <c r="Y265" s="170"/>
      <c r="Z265" s="170"/>
      <c r="AA265" s="170"/>
      <c r="AB265" s="170"/>
      <c r="AC265" s="170"/>
      <c r="AD265" s="170"/>
      <c r="AE265" s="170"/>
      <c r="AF265" s="170"/>
      <c r="AG265" s="170"/>
      <c r="AH265" s="170"/>
      <c r="AI265" s="170"/>
      <c r="AJ265" s="170"/>
      <c r="AL265" s="170"/>
      <c r="AM265" s="171"/>
      <c r="AN265" s="171"/>
      <c r="AO265" s="171"/>
      <c r="AP265" s="170"/>
      <c r="AQ265" s="170"/>
      <c r="AR265" s="170"/>
      <c r="AS265" s="170"/>
    </row>
    <row r="266" spans="1:45" s="191" customFormat="1" x14ac:dyDescent="0.25">
      <c r="A266" s="163"/>
      <c r="B266" s="170"/>
      <c r="C266" s="170"/>
      <c r="D266" s="170"/>
      <c r="E266" s="170"/>
      <c r="F266" s="170"/>
      <c r="G266" s="170"/>
      <c r="H266" s="170"/>
      <c r="I266" s="170"/>
      <c r="J266" s="170"/>
      <c r="K266" s="170"/>
      <c r="L266" s="170"/>
      <c r="M266" s="170"/>
      <c r="N266" s="170"/>
      <c r="O266" s="170"/>
      <c r="P266" s="170"/>
      <c r="Q266" s="170"/>
      <c r="R266" s="170"/>
      <c r="S266" s="170"/>
      <c r="T266" s="170"/>
      <c r="U266" s="170"/>
      <c r="V266" s="170"/>
      <c r="W266" s="170"/>
      <c r="X266" s="170"/>
      <c r="Y266" s="170"/>
      <c r="Z266" s="170"/>
      <c r="AA266" s="170"/>
      <c r="AB266" s="170"/>
      <c r="AC266" s="170"/>
      <c r="AD266" s="170"/>
      <c r="AE266" s="170"/>
      <c r="AF266" s="170"/>
      <c r="AG266" s="170"/>
      <c r="AH266" s="170"/>
      <c r="AI266" s="170"/>
      <c r="AJ266" s="170"/>
      <c r="AL266" s="170"/>
      <c r="AM266" s="171"/>
      <c r="AN266" s="171"/>
      <c r="AO266" s="171"/>
      <c r="AP266" s="170"/>
      <c r="AQ266" s="170"/>
      <c r="AR266" s="170"/>
      <c r="AS266" s="170"/>
    </row>
    <row r="267" spans="1:45" s="191" customFormat="1" x14ac:dyDescent="0.25">
      <c r="A267" s="163"/>
      <c r="B267" s="170"/>
      <c r="C267" s="170"/>
      <c r="D267" s="170"/>
      <c r="E267" s="170"/>
      <c r="F267" s="170"/>
      <c r="G267" s="170"/>
      <c r="H267" s="170"/>
      <c r="I267" s="170"/>
      <c r="J267" s="170"/>
      <c r="K267" s="170"/>
      <c r="L267" s="170"/>
      <c r="M267" s="170"/>
      <c r="N267" s="170"/>
      <c r="O267" s="170"/>
      <c r="P267" s="170"/>
      <c r="Q267" s="170"/>
      <c r="R267" s="170"/>
      <c r="S267" s="170"/>
      <c r="T267" s="170"/>
      <c r="U267" s="170"/>
      <c r="V267" s="170"/>
      <c r="W267" s="170"/>
      <c r="X267" s="170"/>
      <c r="Y267" s="170"/>
      <c r="Z267" s="170"/>
      <c r="AA267" s="170"/>
      <c r="AB267" s="170"/>
      <c r="AC267" s="170"/>
      <c r="AD267" s="170"/>
      <c r="AE267" s="170"/>
      <c r="AF267" s="170"/>
      <c r="AG267" s="170"/>
      <c r="AH267" s="170"/>
      <c r="AI267" s="170"/>
      <c r="AJ267" s="170"/>
      <c r="AL267" s="170"/>
      <c r="AM267" s="171"/>
      <c r="AN267" s="171"/>
      <c r="AO267" s="171"/>
      <c r="AP267" s="170"/>
      <c r="AQ267" s="170"/>
      <c r="AR267" s="170"/>
      <c r="AS267" s="170"/>
    </row>
    <row r="268" spans="1:45" s="191" customFormat="1" x14ac:dyDescent="0.25">
      <c r="A268" s="163"/>
      <c r="B268" s="170"/>
      <c r="C268" s="170"/>
      <c r="D268" s="170"/>
      <c r="E268" s="170"/>
      <c r="F268" s="170"/>
      <c r="G268" s="170"/>
      <c r="H268" s="170"/>
      <c r="I268" s="170"/>
      <c r="J268" s="170"/>
      <c r="K268" s="170"/>
      <c r="L268" s="170"/>
      <c r="M268" s="170"/>
      <c r="N268" s="170"/>
      <c r="O268" s="170"/>
      <c r="P268" s="170"/>
      <c r="Q268" s="170"/>
      <c r="R268" s="170"/>
      <c r="S268" s="170"/>
      <c r="T268" s="170"/>
      <c r="U268" s="170"/>
      <c r="V268" s="170"/>
      <c r="W268" s="170"/>
      <c r="X268" s="170"/>
      <c r="Y268" s="170"/>
      <c r="Z268" s="170"/>
      <c r="AA268" s="170"/>
      <c r="AB268" s="170"/>
      <c r="AC268" s="170"/>
      <c r="AD268" s="170"/>
      <c r="AE268" s="170"/>
      <c r="AF268" s="170"/>
      <c r="AG268" s="170"/>
      <c r="AH268" s="170"/>
      <c r="AI268" s="170"/>
      <c r="AJ268" s="170"/>
      <c r="AL268" s="170"/>
      <c r="AM268" s="171"/>
      <c r="AN268" s="171"/>
      <c r="AO268" s="171"/>
      <c r="AP268" s="170"/>
      <c r="AQ268" s="170"/>
      <c r="AR268" s="170"/>
      <c r="AS268" s="170"/>
    </row>
    <row r="269" spans="1:45" s="191" customFormat="1" x14ac:dyDescent="0.25">
      <c r="A269" s="163"/>
      <c r="B269" s="170"/>
      <c r="C269" s="170"/>
      <c r="D269" s="170"/>
      <c r="E269" s="170"/>
      <c r="F269" s="170"/>
      <c r="G269" s="170"/>
      <c r="H269" s="170"/>
      <c r="I269" s="170"/>
      <c r="J269" s="170"/>
      <c r="K269" s="170"/>
      <c r="L269" s="170"/>
      <c r="M269" s="170"/>
      <c r="N269" s="170"/>
      <c r="O269" s="170"/>
      <c r="P269" s="170"/>
      <c r="Q269" s="170"/>
      <c r="R269" s="170"/>
      <c r="S269" s="170"/>
      <c r="T269" s="170"/>
      <c r="U269" s="170"/>
      <c r="V269" s="170"/>
      <c r="W269" s="170"/>
      <c r="X269" s="170"/>
      <c r="Y269" s="170"/>
      <c r="Z269" s="170"/>
      <c r="AA269" s="170"/>
      <c r="AB269" s="170"/>
      <c r="AC269" s="170"/>
      <c r="AD269" s="170"/>
      <c r="AE269" s="170"/>
      <c r="AF269" s="170"/>
      <c r="AG269" s="170"/>
      <c r="AH269" s="170"/>
      <c r="AI269" s="170"/>
      <c r="AJ269" s="170"/>
      <c r="AL269" s="170"/>
      <c r="AM269" s="171"/>
      <c r="AN269" s="171"/>
      <c r="AO269" s="171"/>
      <c r="AP269" s="170"/>
      <c r="AQ269" s="170"/>
      <c r="AR269" s="170"/>
      <c r="AS269" s="170"/>
    </row>
    <row r="270" spans="1:45" s="191" customFormat="1" x14ac:dyDescent="0.25">
      <c r="A270" s="163"/>
      <c r="B270" s="170"/>
      <c r="C270" s="170"/>
      <c r="D270" s="170"/>
      <c r="E270" s="170"/>
      <c r="F270" s="170"/>
      <c r="G270" s="170"/>
      <c r="H270" s="170"/>
      <c r="I270" s="170"/>
      <c r="J270" s="170"/>
      <c r="K270" s="170"/>
      <c r="L270" s="170"/>
      <c r="M270" s="170"/>
      <c r="N270" s="170"/>
      <c r="O270" s="170"/>
      <c r="P270" s="170"/>
      <c r="Q270" s="170"/>
      <c r="R270" s="170"/>
      <c r="S270" s="170"/>
      <c r="T270" s="170"/>
      <c r="U270" s="170"/>
      <c r="V270" s="170"/>
      <c r="W270" s="170"/>
      <c r="X270" s="170"/>
      <c r="Y270" s="170"/>
      <c r="Z270" s="170"/>
      <c r="AA270" s="170"/>
      <c r="AB270" s="170"/>
      <c r="AC270" s="170"/>
      <c r="AD270" s="170"/>
      <c r="AE270" s="170"/>
      <c r="AF270" s="170"/>
      <c r="AG270" s="170"/>
      <c r="AH270" s="170"/>
      <c r="AI270" s="170"/>
      <c r="AJ270" s="170"/>
      <c r="AL270" s="170"/>
      <c r="AM270" s="171"/>
      <c r="AN270" s="171"/>
      <c r="AO270" s="171"/>
      <c r="AP270" s="170"/>
      <c r="AQ270" s="170"/>
      <c r="AR270" s="170"/>
      <c r="AS270" s="170"/>
    </row>
    <row r="271" spans="1:45" s="191" customFormat="1" x14ac:dyDescent="0.25">
      <c r="A271" s="163"/>
      <c r="B271" s="170"/>
      <c r="C271" s="170"/>
      <c r="D271" s="170"/>
      <c r="E271" s="170"/>
      <c r="F271" s="170"/>
      <c r="G271" s="170"/>
      <c r="H271" s="170"/>
      <c r="I271" s="170"/>
      <c r="J271" s="170"/>
      <c r="K271" s="170"/>
      <c r="L271" s="170"/>
      <c r="M271" s="170"/>
      <c r="N271" s="170"/>
      <c r="O271" s="170"/>
      <c r="P271" s="170"/>
      <c r="Q271" s="170"/>
      <c r="R271" s="170"/>
      <c r="S271" s="170"/>
      <c r="T271" s="170"/>
      <c r="U271" s="170"/>
      <c r="V271" s="170"/>
      <c r="W271" s="170"/>
      <c r="X271" s="170"/>
      <c r="Y271" s="170"/>
      <c r="Z271" s="170"/>
      <c r="AA271" s="170"/>
      <c r="AB271" s="170"/>
      <c r="AC271" s="170"/>
      <c r="AD271" s="170"/>
      <c r="AE271" s="170"/>
      <c r="AF271" s="170"/>
      <c r="AG271" s="170"/>
      <c r="AH271" s="170"/>
      <c r="AI271" s="170"/>
      <c r="AJ271" s="170"/>
      <c r="AL271" s="170"/>
      <c r="AM271" s="171"/>
      <c r="AN271" s="171"/>
      <c r="AO271" s="171"/>
      <c r="AP271" s="170"/>
      <c r="AQ271" s="170"/>
      <c r="AR271" s="170"/>
      <c r="AS271" s="170"/>
    </row>
    <row r="272" spans="1:45" s="191" customFormat="1" x14ac:dyDescent="0.25">
      <c r="A272" s="163"/>
      <c r="B272" s="170"/>
      <c r="C272" s="170"/>
      <c r="D272" s="170"/>
      <c r="E272" s="170"/>
      <c r="F272" s="170"/>
      <c r="G272" s="170"/>
      <c r="H272" s="170"/>
      <c r="I272" s="170"/>
      <c r="J272" s="170"/>
      <c r="K272" s="170"/>
      <c r="L272" s="170"/>
      <c r="M272" s="170"/>
      <c r="N272" s="170"/>
      <c r="O272" s="170"/>
      <c r="P272" s="170"/>
      <c r="Q272" s="170"/>
      <c r="R272" s="170"/>
      <c r="S272" s="170"/>
      <c r="T272" s="170"/>
      <c r="U272" s="170"/>
      <c r="V272" s="170"/>
      <c r="W272" s="170"/>
      <c r="X272" s="170"/>
      <c r="Y272" s="170"/>
      <c r="Z272" s="170"/>
      <c r="AA272" s="170"/>
      <c r="AB272" s="170"/>
      <c r="AC272" s="170"/>
      <c r="AD272" s="170"/>
      <c r="AE272" s="170"/>
      <c r="AF272" s="170"/>
      <c r="AG272" s="170"/>
      <c r="AH272" s="170"/>
      <c r="AI272" s="170"/>
      <c r="AJ272" s="170"/>
      <c r="AL272" s="170"/>
      <c r="AM272" s="171"/>
      <c r="AN272" s="171"/>
      <c r="AO272" s="171"/>
      <c r="AP272" s="170"/>
      <c r="AQ272" s="170"/>
      <c r="AR272" s="170"/>
      <c r="AS272" s="170"/>
    </row>
    <row r="273" spans="1:45" s="191" customFormat="1" x14ac:dyDescent="0.25">
      <c r="A273" s="163"/>
      <c r="B273" s="170"/>
      <c r="C273" s="170"/>
      <c r="D273" s="170"/>
      <c r="E273" s="170"/>
      <c r="F273" s="170"/>
      <c r="G273" s="170"/>
      <c r="H273" s="170"/>
      <c r="I273" s="170"/>
      <c r="J273" s="170"/>
      <c r="K273" s="170"/>
      <c r="L273" s="170"/>
      <c r="M273" s="170"/>
      <c r="N273" s="170"/>
      <c r="O273" s="170"/>
      <c r="P273" s="170"/>
      <c r="Q273" s="170"/>
      <c r="R273" s="170"/>
      <c r="S273" s="170"/>
      <c r="T273" s="170"/>
      <c r="U273" s="170"/>
      <c r="V273" s="170"/>
      <c r="W273" s="170"/>
      <c r="X273" s="170"/>
      <c r="Y273" s="170"/>
      <c r="Z273" s="170"/>
      <c r="AA273" s="170"/>
      <c r="AB273" s="170"/>
      <c r="AC273" s="170"/>
      <c r="AD273" s="170"/>
      <c r="AE273" s="170"/>
      <c r="AF273" s="170"/>
      <c r="AG273" s="170"/>
      <c r="AH273" s="170"/>
      <c r="AI273" s="170"/>
      <c r="AJ273" s="170"/>
      <c r="AL273" s="170"/>
      <c r="AM273" s="171"/>
      <c r="AN273" s="171"/>
      <c r="AO273" s="171"/>
      <c r="AP273" s="170"/>
      <c r="AQ273" s="170"/>
      <c r="AR273" s="170"/>
      <c r="AS273" s="170"/>
    </row>
    <row r="274" spans="1:45" s="191" customFormat="1" x14ac:dyDescent="0.25">
      <c r="A274" s="163"/>
      <c r="B274" s="170"/>
      <c r="C274" s="170"/>
      <c r="D274" s="170"/>
      <c r="E274" s="170"/>
      <c r="F274" s="170"/>
      <c r="G274" s="170"/>
      <c r="H274" s="170"/>
      <c r="I274" s="170"/>
      <c r="J274" s="170"/>
      <c r="K274" s="170"/>
      <c r="L274" s="170"/>
      <c r="M274" s="170"/>
      <c r="N274" s="170"/>
      <c r="O274" s="170"/>
      <c r="P274" s="170"/>
      <c r="Q274" s="170"/>
      <c r="R274" s="170"/>
      <c r="S274" s="170"/>
      <c r="T274" s="170"/>
      <c r="U274" s="170"/>
      <c r="V274" s="170"/>
      <c r="W274" s="170"/>
      <c r="X274" s="170"/>
      <c r="Y274" s="170"/>
      <c r="Z274" s="170"/>
      <c r="AA274" s="170"/>
      <c r="AB274" s="170"/>
      <c r="AC274" s="170"/>
      <c r="AD274" s="170"/>
      <c r="AE274" s="170"/>
      <c r="AF274" s="170"/>
      <c r="AG274" s="170"/>
      <c r="AH274" s="170"/>
      <c r="AI274" s="170"/>
      <c r="AJ274" s="170"/>
      <c r="AL274" s="170"/>
      <c r="AM274" s="171"/>
      <c r="AN274" s="171"/>
      <c r="AO274" s="171"/>
      <c r="AP274" s="170"/>
      <c r="AQ274" s="170"/>
      <c r="AR274" s="170"/>
      <c r="AS274" s="170"/>
    </row>
    <row r="275" spans="1:45" s="191" customFormat="1" x14ac:dyDescent="0.25">
      <c r="A275" s="163"/>
      <c r="B275" s="170"/>
      <c r="C275" s="170"/>
      <c r="D275" s="170"/>
      <c r="E275" s="170"/>
      <c r="F275" s="170"/>
      <c r="G275" s="170"/>
      <c r="H275" s="170"/>
      <c r="I275" s="170"/>
      <c r="J275" s="170"/>
      <c r="K275" s="170"/>
      <c r="L275" s="170"/>
      <c r="M275" s="170"/>
      <c r="N275" s="170"/>
      <c r="O275" s="170"/>
      <c r="P275" s="170"/>
      <c r="Q275" s="170"/>
      <c r="R275" s="170"/>
      <c r="S275" s="170"/>
      <c r="T275" s="170"/>
      <c r="U275" s="170"/>
      <c r="V275" s="170"/>
      <c r="W275" s="170"/>
      <c r="X275" s="170"/>
      <c r="Y275" s="170"/>
      <c r="Z275" s="170"/>
      <c r="AA275" s="170"/>
      <c r="AB275" s="170"/>
      <c r="AC275" s="170"/>
      <c r="AD275" s="170"/>
      <c r="AE275" s="170"/>
      <c r="AF275" s="170"/>
      <c r="AG275" s="170"/>
      <c r="AH275" s="170"/>
      <c r="AI275" s="170"/>
      <c r="AJ275" s="170"/>
      <c r="AL275" s="170"/>
      <c r="AM275" s="171"/>
      <c r="AN275" s="171"/>
      <c r="AO275" s="171"/>
      <c r="AP275" s="170"/>
      <c r="AQ275" s="170"/>
      <c r="AR275" s="170"/>
      <c r="AS275" s="170"/>
    </row>
    <row r="276" spans="1:45" s="191" customFormat="1" x14ac:dyDescent="0.25">
      <c r="A276" s="163"/>
      <c r="B276" s="170"/>
      <c r="C276" s="170"/>
      <c r="D276" s="170"/>
      <c r="E276" s="170"/>
      <c r="F276" s="170"/>
      <c r="G276" s="170"/>
      <c r="H276" s="170"/>
      <c r="I276" s="170"/>
      <c r="J276" s="170"/>
      <c r="K276" s="170"/>
      <c r="L276" s="170"/>
      <c r="M276" s="170"/>
      <c r="N276" s="170"/>
      <c r="O276" s="170"/>
      <c r="P276" s="170"/>
      <c r="Q276" s="170"/>
      <c r="R276" s="170"/>
      <c r="S276" s="170"/>
      <c r="T276" s="170"/>
      <c r="U276" s="170"/>
      <c r="V276" s="170"/>
      <c r="W276" s="170"/>
      <c r="X276" s="170"/>
      <c r="Y276" s="170"/>
      <c r="Z276" s="170"/>
      <c r="AA276" s="170"/>
      <c r="AB276" s="170"/>
      <c r="AC276" s="170"/>
      <c r="AD276" s="170"/>
      <c r="AE276" s="170"/>
      <c r="AF276" s="170"/>
      <c r="AG276" s="170"/>
      <c r="AH276" s="170"/>
      <c r="AI276" s="170"/>
      <c r="AJ276" s="170"/>
      <c r="AL276" s="170"/>
      <c r="AM276" s="171"/>
      <c r="AN276" s="171"/>
      <c r="AO276" s="171"/>
      <c r="AP276" s="170"/>
      <c r="AQ276" s="170"/>
      <c r="AR276" s="170"/>
      <c r="AS276" s="170"/>
    </row>
    <row r="277" spans="1:45" s="191" customFormat="1" x14ac:dyDescent="0.25">
      <c r="A277" s="163"/>
      <c r="B277" s="170"/>
      <c r="C277" s="170"/>
      <c r="D277" s="170"/>
      <c r="E277" s="170"/>
      <c r="F277" s="170"/>
      <c r="G277" s="170"/>
      <c r="H277" s="170"/>
      <c r="I277" s="170"/>
      <c r="J277" s="170"/>
      <c r="K277" s="170"/>
      <c r="L277" s="170"/>
      <c r="M277" s="170"/>
      <c r="N277" s="170"/>
      <c r="O277" s="170"/>
      <c r="P277" s="170"/>
      <c r="Q277" s="170"/>
      <c r="R277" s="170"/>
      <c r="S277" s="170"/>
      <c r="T277" s="170"/>
      <c r="U277" s="170"/>
      <c r="V277" s="170"/>
      <c r="W277" s="170"/>
      <c r="X277" s="170"/>
      <c r="Y277" s="170"/>
      <c r="Z277" s="170"/>
      <c r="AA277" s="170"/>
      <c r="AB277" s="170"/>
      <c r="AC277" s="170"/>
      <c r="AD277" s="170"/>
      <c r="AE277" s="170"/>
      <c r="AF277" s="170"/>
      <c r="AG277" s="170"/>
      <c r="AH277" s="170"/>
      <c r="AI277" s="170"/>
      <c r="AJ277" s="170"/>
      <c r="AL277" s="170"/>
      <c r="AM277" s="171"/>
      <c r="AN277" s="171"/>
      <c r="AO277" s="171"/>
      <c r="AP277" s="170"/>
      <c r="AQ277" s="170"/>
      <c r="AR277" s="170"/>
      <c r="AS277" s="170"/>
    </row>
    <row r="278" spans="1:45" s="191" customFormat="1" x14ac:dyDescent="0.25">
      <c r="A278" s="163"/>
      <c r="B278" s="170"/>
      <c r="C278" s="170"/>
      <c r="D278" s="170"/>
      <c r="E278" s="170"/>
      <c r="F278" s="170"/>
      <c r="G278" s="170"/>
      <c r="H278" s="170"/>
      <c r="I278" s="170"/>
      <c r="J278" s="170"/>
      <c r="K278" s="170"/>
      <c r="L278" s="170"/>
      <c r="M278" s="170"/>
      <c r="N278" s="170"/>
      <c r="O278" s="170"/>
      <c r="P278" s="170"/>
      <c r="Q278" s="170"/>
      <c r="R278" s="170"/>
      <c r="S278" s="170"/>
      <c r="T278" s="170"/>
      <c r="U278" s="170"/>
      <c r="V278" s="170"/>
      <c r="W278" s="170"/>
      <c r="X278" s="170"/>
      <c r="Y278" s="170"/>
      <c r="Z278" s="170"/>
      <c r="AA278" s="170"/>
      <c r="AB278" s="170"/>
      <c r="AC278" s="170"/>
      <c r="AD278" s="170"/>
      <c r="AE278" s="170"/>
      <c r="AF278" s="170"/>
      <c r="AG278" s="170"/>
      <c r="AH278" s="170"/>
      <c r="AI278" s="170"/>
      <c r="AJ278" s="170"/>
      <c r="AL278" s="170"/>
      <c r="AM278" s="171"/>
      <c r="AN278" s="171"/>
      <c r="AO278" s="171"/>
      <c r="AP278" s="170"/>
      <c r="AQ278" s="170"/>
      <c r="AR278" s="170"/>
      <c r="AS278" s="170"/>
    </row>
    <row r="279" spans="1:45" s="191" customFormat="1" x14ac:dyDescent="0.25">
      <c r="A279" s="163"/>
      <c r="B279" s="170"/>
      <c r="C279" s="170"/>
      <c r="D279" s="170"/>
      <c r="E279" s="170"/>
      <c r="F279" s="170"/>
      <c r="G279" s="170"/>
      <c r="H279" s="170"/>
      <c r="I279" s="170"/>
      <c r="J279" s="170"/>
      <c r="K279" s="170"/>
      <c r="L279" s="170"/>
      <c r="M279" s="170"/>
      <c r="N279" s="170"/>
      <c r="O279" s="170"/>
      <c r="P279" s="170"/>
      <c r="Q279" s="170"/>
      <c r="R279" s="170"/>
      <c r="S279" s="170"/>
      <c r="T279" s="170"/>
      <c r="U279" s="170"/>
      <c r="V279" s="170"/>
      <c r="W279" s="170"/>
      <c r="X279" s="170"/>
      <c r="Y279" s="170"/>
      <c r="Z279" s="170"/>
      <c r="AA279" s="170"/>
      <c r="AB279" s="170"/>
      <c r="AC279" s="170"/>
      <c r="AD279" s="170"/>
      <c r="AE279" s="170"/>
      <c r="AF279" s="170"/>
      <c r="AG279" s="170"/>
      <c r="AH279" s="170"/>
      <c r="AI279" s="170"/>
      <c r="AJ279" s="170"/>
      <c r="AL279" s="170"/>
      <c r="AM279" s="171"/>
      <c r="AN279" s="171"/>
      <c r="AO279" s="171"/>
      <c r="AP279" s="170"/>
      <c r="AQ279" s="170"/>
      <c r="AR279" s="170"/>
      <c r="AS279" s="170"/>
    </row>
    <row r="280" spans="1:45" s="191" customFormat="1" x14ac:dyDescent="0.25">
      <c r="A280" s="163"/>
      <c r="B280" s="170"/>
      <c r="C280" s="170"/>
      <c r="D280" s="170"/>
      <c r="E280" s="170"/>
      <c r="F280" s="170"/>
      <c r="G280" s="170"/>
      <c r="H280" s="170"/>
      <c r="I280" s="170"/>
      <c r="J280" s="170"/>
      <c r="K280" s="170"/>
      <c r="L280" s="170"/>
      <c r="M280" s="170"/>
      <c r="N280" s="170"/>
      <c r="O280" s="170"/>
      <c r="P280" s="170"/>
      <c r="Q280" s="170"/>
      <c r="R280" s="170"/>
      <c r="S280" s="170"/>
      <c r="T280" s="170"/>
      <c r="U280" s="170"/>
      <c r="V280" s="170"/>
      <c r="W280" s="170"/>
      <c r="X280" s="170"/>
      <c r="Y280" s="170"/>
      <c r="Z280" s="170"/>
      <c r="AA280" s="170"/>
      <c r="AB280" s="170"/>
      <c r="AC280" s="170"/>
      <c r="AD280" s="170"/>
      <c r="AE280" s="170"/>
      <c r="AF280" s="170"/>
      <c r="AG280" s="170"/>
      <c r="AH280" s="170"/>
      <c r="AI280" s="170"/>
      <c r="AJ280" s="170"/>
      <c r="AL280" s="170"/>
      <c r="AM280" s="171"/>
      <c r="AN280" s="171"/>
      <c r="AO280" s="171"/>
      <c r="AP280" s="170"/>
      <c r="AQ280" s="170"/>
      <c r="AR280" s="170"/>
      <c r="AS280" s="170"/>
    </row>
    <row r="281" spans="1:45" s="191" customFormat="1" x14ac:dyDescent="0.25">
      <c r="A281" s="163"/>
      <c r="B281" s="170"/>
      <c r="C281" s="170"/>
      <c r="D281" s="170"/>
      <c r="E281" s="170"/>
      <c r="F281" s="170"/>
      <c r="G281" s="170"/>
      <c r="H281" s="170"/>
      <c r="I281" s="170"/>
      <c r="J281" s="170"/>
      <c r="K281" s="170"/>
      <c r="L281" s="170"/>
      <c r="M281" s="170"/>
      <c r="N281" s="170"/>
      <c r="O281" s="170"/>
      <c r="P281" s="170"/>
      <c r="Q281" s="170"/>
      <c r="R281" s="170"/>
      <c r="S281" s="170"/>
      <c r="T281" s="170"/>
      <c r="U281" s="170"/>
      <c r="V281" s="170"/>
      <c r="W281" s="170"/>
      <c r="X281" s="170"/>
      <c r="Y281" s="170"/>
      <c r="Z281" s="170"/>
      <c r="AA281" s="170"/>
      <c r="AB281" s="170"/>
      <c r="AC281" s="170"/>
      <c r="AD281" s="170"/>
      <c r="AE281" s="170"/>
      <c r="AF281" s="170"/>
      <c r="AG281" s="170"/>
      <c r="AH281" s="170"/>
      <c r="AI281" s="170"/>
      <c r="AJ281" s="170"/>
      <c r="AL281" s="170"/>
      <c r="AM281" s="171"/>
      <c r="AN281" s="171"/>
      <c r="AO281" s="171"/>
      <c r="AP281" s="170"/>
      <c r="AQ281" s="170"/>
      <c r="AR281" s="170"/>
      <c r="AS281" s="170"/>
    </row>
    <row r="282" spans="1:45" s="191" customFormat="1" x14ac:dyDescent="0.25">
      <c r="A282" s="163"/>
      <c r="B282" s="170"/>
      <c r="C282" s="170"/>
      <c r="D282" s="170"/>
      <c r="E282" s="170"/>
      <c r="F282" s="170"/>
      <c r="G282" s="170"/>
      <c r="H282" s="170"/>
      <c r="I282" s="170"/>
      <c r="J282" s="170"/>
      <c r="K282" s="170"/>
      <c r="L282" s="170"/>
      <c r="M282" s="170"/>
      <c r="N282" s="170"/>
      <c r="O282" s="170"/>
      <c r="P282" s="170"/>
      <c r="Q282" s="170"/>
      <c r="R282" s="170"/>
      <c r="S282" s="170"/>
      <c r="T282" s="170"/>
      <c r="U282" s="170"/>
      <c r="V282" s="170"/>
      <c r="W282" s="170"/>
      <c r="X282" s="170"/>
      <c r="Y282" s="170"/>
      <c r="Z282" s="170"/>
      <c r="AA282" s="170"/>
      <c r="AB282" s="170"/>
      <c r="AC282" s="170"/>
      <c r="AD282" s="170"/>
      <c r="AE282" s="170"/>
      <c r="AF282" s="170"/>
      <c r="AG282" s="170"/>
      <c r="AH282" s="170"/>
      <c r="AI282" s="170"/>
      <c r="AJ282" s="170"/>
      <c r="AL282" s="170"/>
      <c r="AM282" s="171"/>
      <c r="AN282" s="171"/>
      <c r="AO282" s="171"/>
      <c r="AP282" s="170"/>
      <c r="AQ282" s="170"/>
      <c r="AR282" s="170"/>
      <c r="AS282" s="170"/>
    </row>
    <row r="283" spans="1:45" s="191" customFormat="1" x14ac:dyDescent="0.25">
      <c r="A283" s="163"/>
      <c r="B283" s="170"/>
      <c r="C283" s="170"/>
      <c r="D283" s="170"/>
      <c r="E283" s="170"/>
      <c r="F283" s="170"/>
      <c r="G283" s="170"/>
      <c r="H283" s="170"/>
      <c r="I283" s="170"/>
      <c r="J283" s="170"/>
      <c r="K283" s="170"/>
      <c r="L283" s="170"/>
      <c r="M283" s="170"/>
      <c r="N283" s="170"/>
      <c r="O283" s="170"/>
      <c r="P283" s="170"/>
      <c r="Q283" s="170"/>
      <c r="R283" s="170"/>
      <c r="S283" s="170"/>
      <c r="T283" s="170"/>
      <c r="U283" s="170"/>
      <c r="V283" s="170"/>
      <c r="W283" s="170"/>
      <c r="X283" s="170"/>
      <c r="Y283" s="170"/>
      <c r="Z283" s="170"/>
      <c r="AA283" s="170"/>
      <c r="AB283" s="170"/>
      <c r="AC283" s="170"/>
      <c r="AD283" s="170"/>
      <c r="AE283" s="170"/>
      <c r="AF283" s="170"/>
      <c r="AG283" s="170"/>
      <c r="AH283" s="170"/>
      <c r="AI283" s="170"/>
      <c r="AJ283" s="170"/>
      <c r="AL283" s="170"/>
      <c r="AM283" s="171"/>
      <c r="AN283" s="171"/>
      <c r="AO283" s="171"/>
      <c r="AP283" s="170"/>
      <c r="AQ283" s="170"/>
      <c r="AR283" s="170"/>
      <c r="AS283" s="170"/>
    </row>
    <row r="284" spans="1:45" s="191" customFormat="1" x14ac:dyDescent="0.25">
      <c r="A284" s="163"/>
      <c r="B284" s="170"/>
      <c r="C284" s="170"/>
      <c r="D284" s="170"/>
      <c r="E284" s="170"/>
      <c r="F284" s="170"/>
      <c r="G284" s="170"/>
      <c r="H284" s="170"/>
      <c r="I284" s="170"/>
      <c r="J284" s="170"/>
      <c r="K284" s="170"/>
      <c r="L284" s="170"/>
      <c r="M284" s="170"/>
      <c r="N284" s="170"/>
      <c r="O284" s="170"/>
      <c r="P284" s="170"/>
      <c r="Q284" s="170"/>
      <c r="R284" s="170"/>
      <c r="S284" s="170"/>
      <c r="T284" s="170"/>
      <c r="U284" s="170"/>
      <c r="V284" s="170"/>
      <c r="W284" s="170"/>
      <c r="X284" s="170"/>
      <c r="Y284" s="170"/>
      <c r="Z284" s="170"/>
      <c r="AA284" s="170"/>
      <c r="AB284" s="170"/>
      <c r="AC284" s="170"/>
      <c r="AD284" s="170"/>
      <c r="AE284" s="170"/>
      <c r="AF284" s="170"/>
      <c r="AG284" s="170"/>
      <c r="AH284" s="170"/>
      <c r="AI284" s="170"/>
      <c r="AJ284" s="170"/>
      <c r="AL284" s="170"/>
      <c r="AM284" s="171"/>
      <c r="AN284" s="171"/>
      <c r="AO284" s="171"/>
      <c r="AP284" s="170"/>
      <c r="AQ284" s="170"/>
      <c r="AR284" s="170"/>
      <c r="AS284" s="170"/>
    </row>
    <row r="285" spans="1:45" s="191" customFormat="1" x14ac:dyDescent="0.25">
      <c r="A285" s="163"/>
      <c r="B285" s="170"/>
      <c r="C285" s="170"/>
      <c r="D285" s="170"/>
      <c r="E285" s="170"/>
      <c r="F285" s="170"/>
      <c r="G285" s="170"/>
      <c r="H285" s="170"/>
      <c r="I285" s="170"/>
      <c r="J285" s="170"/>
      <c r="K285" s="170"/>
      <c r="L285" s="170"/>
      <c r="M285" s="170"/>
      <c r="N285" s="170"/>
      <c r="O285" s="170"/>
      <c r="P285" s="170"/>
      <c r="Q285" s="170"/>
      <c r="R285" s="170"/>
      <c r="S285" s="170"/>
      <c r="T285" s="170"/>
      <c r="U285" s="170"/>
      <c r="V285" s="170"/>
      <c r="W285" s="170"/>
      <c r="X285" s="170"/>
      <c r="Y285" s="170"/>
      <c r="Z285" s="170"/>
      <c r="AA285" s="170"/>
      <c r="AB285" s="170"/>
      <c r="AC285" s="170"/>
      <c r="AD285" s="170"/>
      <c r="AE285" s="170"/>
      <c r="AF285" s="170"/>
      <c r="AG285" s="170"/>
      <c r="AH285" s="170"/>
      <c r="AI285" s="170"/>
      <c r="AJ285" s="170"/>
      <c r="AL285" s="170"/>
      <c r="AM285" s="171"/>
      <c r="AN285" s="171"/>
      <c r="AO285" s="171"/>
      <c r="AP285" s="170"/>
      <c r="AQ285" s="170"/>
      <c r="AR285" s="170"/>
      <c r="AS285" s="170"/>
    </row>
    <row r="286" spans="1:45" s="191" customFormat="1" x14ac:dyDescent="0.25">
      <c r="A286" s="163"/>
      <c r="B286" s="170"/>
      <c r="C286" s="170"/>
      <c r="D286" s="170"/>
      <c r="E286" s="170"/>
      <c r="F286" s="170"/>
      <c r="G286" s="170"/>
      <c r="H286" s="170"/>
      <c r="I286" s="170"/>
      <c r="J286" s="170"/>
      <c r="K286" s="170"/>
      <c r="L286" s="170"/>
      <c r="M286" s="170"/>
      <c r="N286" s="170"/>
      <c r="O286" s="170"/>
      <c r="P286" s="170"/>
      <c r="Q286" s="170"/>
      <c r="R286" s="170"/>
      <c r="S286" s="170"/>
      <c r="T286" s="170"/>
      <c r="U286" s="170"/>
      <c r="V286" s="170"/>
      <c r="W286" s="170"/>
      <c r="X286" s="170"/>
      <c r="Y286" s="170"/>
      <c r="Z286" s="170"/>
      <c r="AA286" s="170"/>
      <c r="AB286" s="170"/>
      <c r="AC286" s="170"/>
      <c r="AD286" s="170"/>
      <c r="AE286" s="170"/>
      <c r="AF286" s="170"/>
      <c r="AG286" s="170"/>
      <c r="AH286" s="170"/>
      <c r="AI286" s="170"/>
      <c r="AJ286" s="170"/>
      <c r="AL286" s="170"/>
      <c r="AM286" s="171"/>
      <c r="AN286" s="171"/>
      <c r="AO286" s="171"/>
      <c r="AP286" s="170"/>
      <c r="AQ286" s="170"/>
      <c r="AR286" s="170"/>
      <c r="AS286" s="170"/>
    </row>
    <row r="287" spans="1:45" s="191" customFormat="1" x14ac:dyDescent="0.25">
      <c r="A287" s="163"/>
      <c r="B287" s="170"/>
      <c r="C287" s="170"/>
      <c r="D287" s="170"/>
      <c r="E287" s="170"/>
      <c r="F287" s="170"/>
      <c r="G287" s="170"/>
      <c r="H287" s="170"/>
      <c r="I287" s="170"/>
      <c r="J287" s="170"/>
      <c r="K287" s="170"/>
      <c r="L287" s="170"/>
      <c r="M287" s="170"/>
      <c r="N287" s="170"/>
      <c r="O287" s="170"/>
      <c r="P287" s="170"/>
      <c r="Q287" s="170"/>
      <c r="R287" s="170"/>
      <c r="S287" s="170"/>
      <c r="T287" s="170"/>
      <c r="U287" s="170"/>
      <c r="V287" s="170"/>
      <c r="W287" s="170"/>
      <c r="X287" s="170"/>
      <c r="Y287" s="170"/>
      <c r="Z287" s="170"/>
      <c r="AA287" s="170"/>
      <c r="AB287" s="170"/>
      <c r="AC287" s="170"/>
      <c r="AD287" s="170"/>
      <c r="AE287" s="170"/>
      <c r="AF287" s="170"/>
      <c r="AG287" s="170"/>
      <c r="AH287" s="170"/>
      <c r="AI287" s="170"/>
      <c r="AJ287" s="170"/>
      <c r="AL287" s="170"/>
      <c r="AM287" s="171"/>
      <c r="AN287" s="171"/>
      <c r="AO287" s="171"/>
      <c r="AP287" s="170"/>
      <c r="AQ287" s="170"/>
      <c r="AR287" s="170"/>
      <c r="AS287" s="170"/>
    </row>
    <row r="288" spans="1:45" s="191" customFormat="1" x14ac:dyDescent="0.25">
      <c r="A288" s="163"/>
      <c r="B288" s="170"/>
      <c r="C288" s="170"/>
      <c r="D288" s="170"/>
      <c r="E288" s="170"/>
      <c r="F288" s="170"/>
      <c r="G288" s="170"/>
      <c r="H288" s="170"/>
      <c r="I288" s="170"/>
      <c r="J288" s="170"/>
      <c r="K288" s="170"/>
      <c r="L288" s="170"/>
      <c r="M288" s="170"/>
      <c r="N288" s="170"/>
      <c r="O288" s="170"/>
      <c r="P288" s="170"/>
      <c r="Q288" s="170"/>
      <c r="R288" s="170"/>
      <c r="S288" s="170"/>
      <c r="T288" s="170"/>
      <c r="U288" s="170"/>
      <c r="V288" s="170"/>
      <c r="W288" s="170"/>
      <c r="X288" s="170"/>
      <c r="Y288" s="170"/>
      <c r="Z288" s="170"/>
      <c r="AA288" s="170"/>
      <c r="AB288" s="170"/>
      <c r="AC288" s="170"/>
      <c r="AD288" s="170"/>
      <c r="AE288" s="170"/>
      <c r="AF288" s="170"/>
      <c r="AG288" s="170"/>
      <c r="AH288" s="170"/>
      <c r="AI288" s="170"/>
      <c r="AJ288" s="170"/>
      <c r="AL288" s="170"/>
      <c r="AM288" s="171"/>
      <c r="AN288" s="171"/>
      <c r="AO288" s="171"/>
      <c r="AP288" s="170"/>
      <c r="AQ288" s="170"/>
      <c r="AR288" s="170"/>
      <c r="AS288" s="170"/>
    </row>
    <row r="289" spans="1:45" s="191" customFormat="1" x14ac:dyDescent="0.25">
      <c r="A289" s="163"/>
      <c r="B289" s="170"/>
      <c r="C289" s="170"/>
      <c r="D289" s="170"/>
      <c r="E289" s="170"/>
      <c r="F289" s="170"/>
      <c r="G289" s="170"/>
      <c r="H289" s="170"/>
      <c r="I289" s="170"/>
      <c r="J289" s="170"/>
      <c r="K289" s="170"/>
      <c r="L289" s="170"/>
      <c r="M289" s="170"/>
      <c r="N289" s="170"/>
      <c r="O289" s="170"/>
      <c r="P289" s="170"/>
      <c r="Q289" s="170"/>
      <c r="R289" s="170"/>
      <c r="S289" s="170"/>
      <c r="T289" s="170"/>
      <c r="U289" s="170"/>
      <c r="V289" s="170"/>
      <c r="W289" s="170"/>
      <c r="X289" s="170"/>
      <c r="Y289" s="170"/>
      <c r="Z289" s="170"/>
      <c r="AA289" s="170"/>
      <c r="AB289" s="170"/>
      <c r="AC289" s="170"/>
      <c r="AD289" s="170"/>
      <c r="AE289" s="170"/>
      <c r="AF289" s="170"/>
      <c r="AG289" s="170"/>
      <c r="AH289" s="170"/>
      <c r="AI289" s="170"/>
      <c r="AJ289" s="170"/>
      <c r="AL289" s="170"/>
      <c r="AM289" s="171"/>
      <c r="AN289" s="171"/>
      <c r="AO289" s="171"/>
      <c r="AP289" s="170"/>
      <c r="AQ289" s="170"/>
      <c r="AR289" s="170"/>
      <c r="AS289" s="170"/>
    </row>
    <row r="290" spans="1:45" s="191" customFormat="1" x14ac:dyDescent="0.25">
      <c r="A290" s="163"/>
      <c r="B290" s="170"/>
      <c r="C290" s="170"/>
      <c r="D290" s="170"/>
      <c r="E290" s="170"/>
      <c r="F290" s="170"/>
      <c r="G290" s="170"/>
      <c r="H290" s="170"/>
      <c r="I290" s="170"/>
      <c r="J290" s="170"/>
      <c r="K290" s="170"/>
      <c r="L290" s="170"/>
      <c r="M290" s="170"/>
      <c r="N290" s="170"/>
      <c r="O290" s="170"/>
      <c r="P290" s="170"/>
      <c r="Q290" s="170"/>
      <c r="R290" s="170"/>
      <c r="S290" s="170"/>
      <c r="T290" s="170"/>
      <c r="U290" s="170"/>
      <c r="V290" s="170"/>
      <c r="W290" s="170"/>
      <c r="X290" s="170"/>
      <c r="Y290" s="170"/>
      <c r="Z290" s="170"/>
      <c r="AA290" s="170"/>
      <c r="AB290" s="170"/>
      <c r="AC290" s="170"/>
      <c r="AD290" s="170"/>
      <c r="AE290" s="170"/>
      <c r="AF290" s="170"/>
      <c r="AG290" s="170"/>
      <c r="AH290" s="170"/>
      <c r="AI290" s="170"/>
      <c r="AJ290" s="170"/>
      <c r="AL290" s="170"/>
      <c r="AM290" s="171"/>
      <c r="AN290" s="171"/>
      <c r="AO290" s="171"/>
      <c r="AP290" s="170"/>
      <c r="AQ290" s="170"/>
      <c r="AR290" s="170"/>
      <c r="AS290" s="170"/>
    </row>
    <row r="291" spans="1:45" s="191" customFormat="1" x14ac:dyDescent="0.25">
      <c r="A291" s="163"/>
      <c r="B291" s="170"/>
      <c r="C291" s="170"/>
      <c r="D291" s="170"/>
      <c r="E291" s="170"/>
      <c r="F291" s="170"/>
      <c r="G291" s="170"/>
      <c r="H291" s="170"/>
      <c r="I291" s="170"/>
      <c r="J291" s="170"/>
      <c r="K291" s="170"/>
      <c r="L291" s="170"/>
      <c r="M291" s="170"/>
      <c r="N291" s="170"/>
      <c r="O291" s="170"/>
      <c r="P291" s="170"/>
      <c r="Q291" s="170"/>
      <c r="R291" s="170"/>
      <c r="S291" s="170"/>
      <c r="T291" s="170"/>
      <c r="U291" s="170"/>
      <c r="V291" s="170"/>
      <c r="W291" s="170"/>
      <c r="X291" s="170"/>
      <c r="Y291" s="170"/>
      <c r="Z291" s="170"/>
      <c r="AA291" s="170"/>
      <c r="AB291" s="170"/>
      <c r="AC291" s="170"/>
      <c r="AD291" s="170"/>
      <c r="AE291" s="170"/>
      <c r="AF291" s="170"/>
      <c r="AG291" s="170"/>
      <c r="AH291" s="170"/>
      <c r="AI291" s="170"/>
      <c r="AJ291" s="170"/>
      <c r="AL291" s="170"/>
      <c r="AM291" s="171"/>
      <c r="AN291" s="171"/>
      <c r="AO291" s="171"/>
      <c r="AP291" s="170"/>
      <c r="AQ291" s="170"/>
      <c r="AR291" s="170"/>
      <c r="AS291" s="170"/>
    </row>
    <row r="292" spans="1:45" s="191" customFormat="1" x14ac:dyDescent="0.25">
      <c r="A292" s="163"/>
      <c r="B292" s="170"/>
      <c r="C292" s="170"/>
      <c r="D292" s="170"/>
      <c r="E292" s="170"/>
      <c r="F292" s="170"/>
      <c r="G292" s="170"/>
      <c r="H292" s="170"/>
      <c r="I292" s="170"/>
      <c r="J292" s="170"/>
      <c r="K292" s="170"/>
      <c r="L292" s="170"/>
      <c r="M292" s="170"/>
      <c r="N292" s="170"/>
      <c r="O292" s="170"/>
      <c r="P292" s="170"/>
      <c r="Q292" s="170"/>
      <c r="R292" s="170"/>
      <c r="S292" s="170"/>
      <c r="T292" s="170"/>
      <c r="U292" s="170"/>
      <c r="V292" s="170"/>
      <c r="W292" s="170"/>
      <c r="X292" s="170"/>
      <c r="Y292" s="170"/>
      <c r="Z292" s="170"/>
      <c r="AA292" s="170"/>
      <c r="AB292" s="170"/>
      <c r="AC292" s="170"/>
      <c r="AD292" s="170"/>
      <c r="AE292" s="170"/>
      <c r="AF292" s="170"/>
      <c r="AG292" s="170"/>
      <c r="AH292" s="170"/>
      <c r="AI292" s="170"/>
      <c r="AJ292" s="170"/>
      <c r="AL292" s="170"/>
      <c r="AM292" s="171"/>
      <c r="AN292" s="171"/>
      <c r="AO292" s="171"/>
      <c r="AP292" s="170"/>
      <c r="AQ292" s="170"/>
      <c r="AR292" s="170"/>
      <c r="AS292" s="170"/>
    </row>
    <row r="293" spans="1:45" s="191" customFormat="1" x14ac:dyDescent="0.25">
      <c r="A293" s="163"/>
      <c r="B293" s="170"/>
      <c r="C293" s="170"/>
      <c r="D293" s="170"/>
      <c r="E293" s="170"/>
      <c r="F293" s="170"/>
      <c r="G293" s="170"/>
      <c r="H293" s="170"/>
      <c r="I293" s="170"/>
      <c r="J293" s="170"/>
      <c r="K293" s="170"/>
      <c r="L293" s="170"/>
      <c r="M293" s="170"/>
      <c r="N293" s="170"/>
      <c r="O293" s="170"/>
      <c r="P293" s="170"/>
      <c r="Q293" s="170"/>
      <c r="R293" s="170"/>
      <c r="S293" s="170"/>
      <c r="T293" s="170"/>
      <c r="U293" s="170"/>
      <c r="V293" s="170"/>
      <c r="W293" s="170"/>
      <c r="X293" s="170"/>
      <c r="Y293" s="170"/>
      <c r="Z293" s="170"/>
      <c r="AA293" s="170"/>
      <c r="AB293" s="170"/>
      <c r="AC293" s="170"/>
      <c r="AD293" s="170"/>
      <c r="AE293" s="170"/>
      <c r="AF293" s="170"/>
      <c r="AG293" s="170"/>
      <c r="AH293" s="170"/>
      <c r="AI293" s="170"/>
      <c r="AJ293" s="170"/>
      <c r="AL293" s="170"/>
      <c r="AM293" s="171"/>
      <c r="AN293" s="171"/>
      <c r="AO293" s="171"/>
      <c r="AP293" s="170"/>
      <c r="AQ293" s="170"/>
      <c r="AR293" s="170"/>
      <c r="AS293" s="170"/>
    </row>
    <row r="294" spans="1:45" s="191" customFormat="1" x14ac:dyDescent="0.25">
      <c r="A294" s="163"/>
      <c r="B294" s="170"/>
      <c r="C294" s="170"/>
      <c r="D294" s="170"/>
      <c r="E294" s="170"/>
      <c r="F294" s="170"/>
      <c r="G294" s="170"/>
      <c r="H294" s="170"/>
      <c r="I294" s="170"/>
      <c r="J294" s="170"/>
      <c r="K294" s="170"/>
      <c r="L294" s="170"/>
      <c r="M294" s="170"/>
      <c r="N294" s="170"/>
      <c r="O294" s="170"/>
      <c r="P294" s="170"/>
      <c r="Q294" s="170"/>
      <c r="R294" s="170"/>
      <c r="S294" s="170"/>
      <c r="T294" s="170"/>
      <c r="U294" s="170"/>
      <c r="V294" s="170"/>
      <c r="W294" s="170"/>
      <c r="X294" s="170"/>
      <c r="Y294" s="170"/>
      <c r="Z294" s="170"/>
      <c r="AA294" s="170"/>
      <c r="AB294" s="170"/>
      <c r="AC294" s="170"/>
      <c r="AD294" s="170"/>
      <c r="AE294" s="170"/>
      <c r="AF294" s="170"/>
      <c r="AG294" s="170"/>
      <c r="AH294" s="170"/>
      <c r="AI294" s="170"/>
      <c r="AJ294" s="170"/>
      <c r="AL294" s="170"/>
      <c r="AM294" s="171"/>
      <c r="AN294" s="171"/>
      <c r="AO294" s="171"/>
      <c r="AP294" s="170"/>
      <c r="AQ294" s="170"/>
      <c r="AR294" s="170"/>
      <c r="AS294" s="170"/>
    </row>
    <row r="295" spans="1:45" s="191" customFormat="1" x14ac:dyDescent="0.25">
      <c r="A295" s="163"/>
      <c r="B295" s="170"/>
      <c r="C295" s="170"/>
      <c r="D295" s="170"/>
      <c r="E295" s="170"/>
      <c r="F295" s="170"/>
      <c r="G295" s="170"/>
      <c r="H295" s="170"/>
      <c r="I295" s="170"/>
      <c r="J295" s="170"/>
      <c r="K295" s="170"/>
      <c r="L295" s="170"/>
      <c r="M295" s="170"/>
      <c r="N295" s="170"/>
      <c r="O295" s="170"/>
      <c r="P295" s="170"/>
      <c r="Q295" s="170"/>
      <c r="R295" s="170"/>
      <c r="S295" s="170"/>
      <c r="T295" s="170"/>
      <c r="U295" s="170"/>
      <c r="V295" s="170"/>
      <c r="W295" s="170"/>
      <c r="X295" s="170"/>
      <c r="Y295" s="170"/>
      <c r="Z295" s="170"/>
      <c r="AA295" s="170"/>
      <c r="AB295" s="170"/>
      <c r="AC295" s="170"/>
      <c r="AD295" s="170"/>
      <c r="AE295" s="170"/>
      <c r="AF295" s="170"/>
      <c r="AG295" s="170"/>
      <c r="AH295" s="170"/>
      <c r="AI295" s="170"/>
      <c r="AJ295" s="170"/>
      <c r="AL295" s="170"/>
      <c r="AM295" s="171"/>
      <c r="AN295" s="171"/>
      <c r="AO295" s="171"/>
      <c r="AP295" s="170"/>
      <c r="AQ295" s="170"/>
      <c r="AR295" s="170"/>
      <c r="AS295" s="170"/>
    </row>
  </sheetData>
  <sheetProtection algorithmName="SHA-512" hashValue="fbaUPbpiu9nA2pFPSEm1Hr7gGDCeTehpDNSUTfFnQnn3p+PH891LwqwGvSyHsUQcnXJKRDa8ZvZiRIXLlI9l3A==" saltValue="IONqmhVjhkF2soisR6lezA==" spinCount="100000" sheet="1" formatColumns="0" formatRows="0"/>
  <mergeCells count="164">
    <mergeCell ref="X214:X215"/>
    <mergeCell ref="AB214:AB215"/>
    <mergeCell ref="AF214:AF215"/>
    <mergeCell ref="B56:C56"/>
    <mergeCell ref="B209:C209"/>
    <mergeCell ref="B210:C210"/>
    <mergeCell ref="A212:A213"/>
    <mergeCell ref="B212:C213"/>
    <mergeCell ref="D212:D213"/>
    <mergeCell ref="B204:AA204"/>
    <mergeCell ref="B174:C174"/>
    <mergeCell ref="B201:C201"/>
    <mergeCell ref="B202:C202"/>
    <mergeCell ref="B57:AA57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J214:AJ215"/>
    <mergeCell ref="A214:A215"/>
    <mergeCell ref="B214:C215"/>
    <mergeCell ref="D214:D215"/>
    <mergeCell ref="E214:E215"/>
    <mergeCell ref="F214:F215"/>
    <mergeCell ref="G214:G215"/>
    <mergeCell ref="H214:H215"/>
    <mergeCell ref="I214:I215"/>
    <mergeCell ref="J214:J215"/>
    <mergeCell ref="K214:K215"/>
    <mergeCell ref="L214:L215"/>
    <mergeCell ref="M214:M215"/>
    <mergeCell ref="N214:N215"/>
    <mergeCell ref="O214:O215"/>
    <mergeCell ref="P214:P215"/>
    <mergeCell ref="Q214:Q215"/>
    <mergeCell ref="R214:R215"/>
    <mergeCell ref="S214:S215"/>
    <mergeCell ref="T214:T215"/>
    <mergeCell ref="U215:W215"/>
    <mergeCell ref="Y215:AA215"/>
    <mergeCell ref="AC215:AE215"/>
    <mergeCell ref="AG215:AI215"/>
    <mergeCell ref="AJ212:AJ213"/>
    <mergeCell ref="U213:W213"/>
    <mergeCell ref="Y213:AA213"/>
    <mergeCell ref="AC213:AE213"/>
    <mergeCell ref="AG213:AI213"/>
    <mergeCell ref="O212:O213"/>
    <mergeCell ref="X212:X213"/>
    <mergeCell ref="AB212:AB213"/>
    <mergeCell ref="AF212:AF213"/>
    <mergeCell ref="P212:P213"/>
    <mergeCell ref="Q212:Q213"/>
    <mergeCell ref="R212:R213"/>
    <mergeCell ref="S212:S213"/>
    <mergeCell ref="T212:T213"/>
    <mergeCell ref="B6:AA6"/>
    <mergeCell ref="B7:C7"/>
    <mergeCell ref="B25:C25"/>
    <mergeCell ref="B26:AA26"/>
    <mergeCell ref="B39:C39"/>
    <mergeCell ref="B40:C40"/>
    <mergeCell ref="B48:C48"/>
    <mergeCell ref="B49:C49"/>
    <mergeCell ref="B51:C51"/>
    <mergeCell ref="B52:C52"/>
    <mergeCell ref="B54:C54"/>
    <mergeCell ref="B55:C55"/>
    <mergeCell ref="B41:C41"/>
    <mergeCell ref="B42:AA42"/>
    <mergeCell ref="B50:C50"/>
    <mergeCell ref="J212:J213"/>
    <mergeCell ref="K212:K213"/>
    <mergeCell ref="L212:L213"/>
    <mergeCell ref="M212:M213"/>
    <mergeCell ref="N212:N213"/>
    <mergeCell ref="E212:E213"/>
    <mergeCell ref="F212:F213"/>
    <mergeCell ref="G212:G213"/>
    <mergeCell ref="H212:H213"/>
    <mergeCell ref="I212:I213"/>
    <mergeCell ref="B191:AA191"/>
    <mergeCell ref="B175:C175"/>
    <mergeCell ref="B176:C176"/>
    <mergeCell ref="B177:C177"/>
    <mergeCell ref="B178:C178"/>
    <mergeCell ref="B179:C179"/>
    <mergeCell ref="B180:C180"/>
    <mergeCell ref="B181:C181"/>
    <mergeCell ref="AM1:AO1"/>
    <mergeCell ref="B1:B4"/>
    <mergeCell ref="C1:C4"/>
    <mergeCell ref="D1:F3"/>
    <mergeCell ref="G1:G4"/>
    <mergeCell ref="H1:M1"/>
    <mergeCell ref="N1:S1"/>
    <mergeCell ref="H2:H4"/>
    <mergeCell ref="I2:L3"/>
    <mergeCell ref="M2:M4"/>
    <mergeCell ref="N2:N4"/>
    <mergeCell ref="AF3:AI3"/>
    <mergeCell ref="T1:W2"/>
    <mergeCell ref="X1:AA2"/>
    <mergeCell ref="AB1:AE2"/>
    <mergeCell ref="AF1:AI2"/>
    <mergeCell ref="O2:R3"/>
    <mergeCell ref="S2:S4"/>
    <mergeCell ref="X3:AA3"/>
    <mergeCell ref="AB3:AE3"/>
    <mergeCell ref="T3:W3"/>
    <mergeCell ref="AK1:AK4"/>
    <mergeCell ref="A5:AA5"/>
    <mergeCell ref="G216:G217"/>
    <mergeCell ref="B53:C53"/>
    <mergeCell ref="AF216:AF217"/>
    <mergeCell ref="U217:W217"/>
    <mergeCell ref="Y217:AA217"/>
    <mergeCell ref="AC217:AE217"/>
    <mergeCell ref="B211:C211"/>
    <mergeCell ref="B58:C58"/>
    <mergeCell ref="B111:C111"/>
    <mergeCell ref="B112:C112"/>
    <mergeCell ref="B145:C145"/>
    <mergeCell ref="B146:AA146"/>
    <mergeCell ref="B169:C169"/>
    <mergeCell ref="B109:C109"/>
    <mergeCell ref="B110:C110"/>
    <mergeCell ref="B143:C143"/>
    <mergeCell ref="B144:C144"/>
    <mergeCell ref="B167:C167"/>
    <mergeCell ref="B168:C168"/>
    <mergeCell ref="B170:C170"/>
    <mergeCell ref="B171:C171"/>
    <mergeCell ref="B173:C173"/>
    <mergeCell ref="B172:C172"/>
    <mergeCell ref="H216:H217"/>
    <mergeCell ref="B203:C203"/>
    <mergeCell ref="AG217:AI217"/>
    <mergeCell ref="B23:C23"/>
    <mergeCell ref="B24:C24"/>
    <mergeCell ref="A1:A4"/>
    <mergeCell ref="X216:X217"/>
    <mergeCell ref="AB216:AB217"/>
    <mergeCell ref="O216:O217"/>
    <mergeCell ref="P216:P217"/>
    <mergeCell ref="Q216:Q217"/>
    <mergeCell ref="R216:R217"/>
    <mergeCell ref="S216:S217"/>
    <mergeCell ref="T216:T217"/>
    <mergeCell ref="I216:I217"/>
    <mergeCell ref="J216:J217"/>
    <mergeCell ref="K216:K217"/>
    <mergeCell ref="L216:L217"/>
    <mergeCell ref="M216:M217"/>
    <mergeCell ref="N216:N217"/>
    <mergeCell ref="B216:C217"/>
    <mergeCell ref="D216:D217"/>
    <mergeCell ref="E216:E217"/>
    <mergeCell ref="F216:F217"/>
  </mergeCells>
  <conditionalFormatting sqref="D7:AI25 AB5:AD5 A5">
    <cfRule type="cellIs" dxfId="1077" priority="227" operator="equal">
      <formula>0</formula>
    </cfRule>
  </conditionalFormatting>
  <conditionalFormatting sqref="D27:AI27 D39:AI41 D37:G38 T37:AI38 D28:G31 T28:AI31 H28:S38">
    <cfRule type="cellIs" dxfId="1076" priority="226" operator="equal">
      <formula>0</formula>
    </cfRule>
  </conditionalFormatting>
  <conditionalFormatting sqref="D43:AI56">
    <cfRule type="cellIs" dxfId="1075" priority="225" operator="equal">
      <formula>0</formula>
    </cfRule>
  </conditionalFormatting>
  <conditionalFormatting sqref="D59:AI145">
    <cfRule type="cellIs" dxfId="1074" priority="224" operator="equal">
      <formula>0</formula>
    </cfRule>
  </conditionalFormatting>
  <conditionalFormatting sqref="D147:AI175">
    <cfRule type="cellIs" dxfId="1073" priority="223" operator="equal">
      <formula>0</formula>
    </cfRule>
  </conditionalFormatting>
  <conditionalFormatting sqref="D192:AI203">
    <cfRule type="cellIs" dxfId="1072" priority="222" operator="equal">
      <formula>0</formula>
    </cfRule>
  </conditionalFormatting>
  <conditionalFormatting sqref="D205:AI211">
    <cfRule type="cellIs" dxfId="1071" priority="221" operator="equal">
      <formula>0</formula>
    </cfRule>
  </conditionalFormatting>
  <conditionalFormatting sqref="U214:W215 Y214:AA215 AC214:AE215 AG214:AI215">
    <cfRule type="cellIs" dxfId="1070" priority="220" operator="greaterThan">
      <formula>0</formula>
    </cfRule>
  </conditionalFormatting>
  <conditionalFormatting sqref="AL196:AL211 AM196:AO217 AL191:AO195 AM176:AO190 AL8:AO175">
    <cfRule type="cellIs" dxfId="1069" priority="219" operator="equal">
      <formula>0</formula>
    </cfRule>
  </conditionalFormatting>
  <conditionalFormatting sqref="AO8:AO217">
    <cfRule type="cellIs" dxfId="1068" priority="215" operator="lessThan">
      <formula>$O8</formula>
    </cfRule>
  </conditionalFormatting>
  <conditionalFormatting sqref="AO9 AO54 AO56 AO68 AO86 AO106 AO108 AO123 AO142">
    <cfRule type="cellIs" dxfId="1067" priority="214" operator="lessThan">
      <formula>$O9</formula>
    </cfRule>
  </conditionalFormatting>
  <conditionalFormatting sqref="AO10 AO57 AO69 AO87 AO109 AO124 AO143">
    <cfRule type="cellIs" dxfId="1066" priority="213" operator="lessThan">
      <formula>$O10</formula>
    </cfRule>
  </conditionalFormatting>
  <conditionalFormatting sqref="AO11 AO58 AO70 AO88 AO110 AO125 AO144">
    <cfRule type="cellIs" dxfId="1065" priority="212" operator="lessThan">
      <formula>$O11</formula>
    </cfRule>
  </conditionalFormatting>
  <conditionalFormatting sqref="AO12 AO59 AO71 AO89 AO111 AO126 AO145">
    <cfRule type="cellIs" dxfId="1064" priority="211" operator="lessThan">
      <formula>$O12</formula>
    </cfRule>
  </conditionalFormatting>
  <conditionalFormatting sqref="AO13 AO60 AO72 AO90 AO112 AO127 AO146:AO217">
    <cfRule type="cellIs" dxfId="1063" priority="210" operator="lessThan">
      <formula>$O13</formula>
    </cfRule>
  </conditionalFormatting>
  <conditionalFormatting sqref="AO14 AO39 AO61 AO73 AO91 AO113 AO128">
    <cfRule type="cellIs" dxfId="1062" priority="209" operator="lessThan">
      <formula>$O14</formula>
    </cfRule>
  </conditionalFormatting>
  <conditionalFormatting sqref="AO15 AO40 AO62 AO74 AO92 AO114 AO129">
    <cfRule type="cellIs" dxfId="1061" priority="208" operator="lessThan">
      <formula>$O15</formula>
    </cfRule>
  </conditionalFormatting>
  <conditionalFormatting sqref="AO16 AO41 AO63 AO75 AO93 AO115 AO130">
    <cfRule type="cellIs" dxfId="1060" priority="207" operator="lessThan">
      <formula>$O16</formula>
    </cfRule>
  </conditionalFormatting>
  <conditionalFormatting sqref="AO17 AO42 AO64 AO76 AO94 AO116 AO131">
    <cfRule type="cellIs" dxfId="1059" priority="206" operator="lessThan">
      <formula>$O17</formula>
    </cfRule>
  </conditionalFormatting>
  <conditionalFormatting sqref="AO18 AO43 AO65 AO77 AO95 AO117 AO132">
    <cfRule type="cellIs" dxfId="1058" priority="205" operator="lessThan">
      <formula>$O18</formula>
    </cfRule>
  </conditionalFormatting>
  <conditionalFormatting sqref="AO19 AO44 AO66 AO78 AO96 AO118 AO133">
    <cfRule type="cellIs" dxfId="1057" priority="204" operator="lessThan">
      <formula>$O19</formula>
    </cfRule>
  </conditionalFormatting>
  <conditionalFormatting sqref="AO20 AO45 AO79 AO97 AO119 AO134">
    <cfRule type="cellIs" dxfId="1056" priority="203" operator="lessThan">
      <formula>$O20</formula>
    </cfRule>
  </conditionalFormatting>
  <conditionalFormatting sqref="AO21 AO46 AO80 AO98 AO120 AO135">
    <cfRule type="cellIs" dxfId="1055" priority="202" operator="lessThan">
      <formula>$O21</formula>
    </cfRule>
  </conditionalFormatting>
  <conditionalFormatting sqref="AO22 AO47 AO81 AO99 AO121 AO136">
    <cfRule type="cellIs" dxfId="1054" priority="201" operator="lessThan">
      <formula>$O22</formula>
    </cfRule>
  </conditionalFormatting>
  <conditionalFormatting sqref="AO23 AO48 AO82 AO100 AO137">
    <cfRule type="cellIs" dxfId="1053" priority="200" operator="lessThan">
      <formula>$O23</formula>
    </cfRule>
  </conditionalFormatting>
  <conditionalFormatting sqref="AO24 AO49 AO83 AO101 AO138">
    <cfRule type="cellIs" dxfId="1052" priority="199" operator="lessThan">
      <formula>$O24</formula>
    </cfRule>
  </conditionalFormatting>
  <conditionalFormatting sqref="AO25 AO50 AO84 AO102 AO139">
    <cfRule type="cellIs" dxfId="1051" priority="198" operator="lessThan">
      <formula>$O25</formula>
    </cfRule>
  </conditionalFormatting>
  <conditionalFormatting sqref="AO52 AO104 AO27:AO38">
    <cfRule type="cellIs" dxfId="1050" priority="197" operator="lessThan">
      <formula>$O27</formula>
    </cfRule>
  </conditionalFormatting>
  <conditionalFormatting sqref="AO105">
    <cfRule type="cellIs" dxfId="1049" priority="196" operator="lessThan">
      <formula>$O105</formula>
    </cfRule>
  </conditionalFormatting>
  <conditionalFormatting sqref="AO106">
    <cfRule type="cellIs" dxfId="1048" priority="195" operator="lessThan">
      <formula>$O106</formula>
    </cfRule>
  </conditionalFormatting>
  <conditionalFormatting sqref="AO39">
    <cfRule type="cellIs" dxfId="1047" priority="192" operator="lessThan">
      <formula>$O39</formula>
    </cfRule>
  </conditionalFormatting>
  <conditionalFormatting sqref="AO40">
    <cfRule type="cellIs" dxfId="1046" priority="191" operator="lessThan">
      <formula>$O40</formula>
    </cfRule>
  </conditionalFormatting>
  <conditionalFormatting sqref="AO41">
    <cfRule type="cellIs" dxfId="1045" priority="190" operator="lessThan">
      <formula>$O41</formula>
    </cfRule>
  </conditionalFormatting>
  <conditionalFormatting sqref="AO43">
    <cfRule type="cellIs" dxfId="1044" priority="189" operator="lessThan">
      <formula>$O43</formula>
    </cfRule>
  </conditionalFormatting>
  <conditionalFormatting sqref="AO44">
    <cfRule type="cellIs" dxfId="1043" priority="188" operator="lessThan">
      <formula>$O44</formula>
    </cfRule>
  </conditionalFormatting>
  <conditionalFormatting sqref="AO45">
    <cfRule type="cellIs" dxfId="1042" priority="187" operator="lessThan">
      <formula>$O45</formula>
    </cfRule>
  </conditionalFormatting>
  <conditionalFormatting sqref="AO46">
    <cfRule type="cellIs" dxfId="1041" priority="186" operator="lessThan">
      <formula>$O46</formula>
    </cfRule>
  </conditionalFormatting>
  <conditionalFormatting sqref="AO47">
    <cfRule type="cellIs" dxfId="1040" priority="185" operator="lessThan">
      <formula>$O47</formula>
    </cfRule>
  </conditionalFormatting>
  <conditionalFormatting sqref="AO48">
    <cfRule type="cellIs" dxfId="1039" priority="184" operator="lessThan">
      <formula>$O48</formula>
    </cfRule>
  </conditionalFormatting>
  <conditionalFormatting sqref="AO49">
    <cfRule type="cellIs" dxfId="1038" priority="183" operator="lessThan">
      <formula>$O49</formula>
    </cfRule>
  </conditionalFormatting>
  <conditionalFormatting sqref="AO50">
    <cfRule type="cellIs" dxfId="1037" priority="182" operator="lessThan">
      <formula>$O50</formula>
    </cfRule>
  </conditionalFormatting>
  <conditionalFormatting sqref="AO51">
    <cfRule type="cellIs" dxfId="1036" priority="181" operator="lessThan">
      <formula>$O51</formula>
    </cfRule>
  </conditionalFormatting>
  <conditionalFormatting sqref="AO52">
    <cfRule type="cellIs" dxfId="1035" priority="180" operator="lessThan">
      <formula>$O52</formula>
    </cfRule>
  </conditionalFormatting>
  <conditionalFormatting sqref="AO53">
    <cfRule type="cellIs" dxfId="1034" priority="179" operator="lessThan">
      <formula>$O53</formula>
    </cfRule>
  </conditionalFormatting>
  <conditionalFormatting sqref="AO54">
    <cfRule type="cellIs" dxfId="1033" priority="178" operator="lessThan">
      <formula>$O54</formula>
    </cfRule>
  </conditionalFormatting>
  <conditionalFormatting sqref="AO55">
    <cfRule type="cellIs" dxfId="1032" priority="177" operator="lessThan">
      <formula>$O55</formula>
    </cfRule>
  </conditionalFormatting>
  <conditionalFormatting sqref="AO56">
    <cfRule type="cellIs" dxfId="1031" priority="176" operator="lessThan">
      <formula>$O56</formula>
    </cfRule>
  </conditionalFormatting>
  <conditionalFormatting sqref="AO59">
    <cfRule type="cellIs" dxfId="1030" priority="175" operator="lessThan">
      <formula>$O59</formula>
    </cfRule>
  </conditionalFormatting>
  <conditionalFormatting sqref="AO60">
    <cfRule type="cellIs" dxfId="1029" priority="174" operator="lessThan">
      <formula>$O60</formula>
    </cfRule>
  </conditionalFormatting>
  <conditionalFormatting sqref="AO61">
    <cfRule type="cellIs" dxfId="1028" priority="173" operator="lessThan">
      <formula>$O61</formula>
    </cfRule>
  </conditionalFormatting>
  <conditionalFormatting sqref="AO62">
    <cfRule type="cellIs" dxfId="1027" priority="172" operator="lessThan">
      <formula>$O62</formula>
    </cfRule>
  </conditionalFormatting>
  <conditionalFormatting sqref="AO63">
    <cfRule type="cellIs" dxfId="1026" priority="171" operator="lessThan">
      <formula>$O63</formula>
    </cfRule>
  </conditionalFormatting>
  <conditionalFormatting sqref="AO64">
    <cfRule type="cellIs" dxfId="1025" priority="170" operator="lessThan">
      <formula>$O64</formula>
    </cfRule>
  </conditionalFormatting>
  <conditionalFormatting sqref="AO65">
    <cfRule type="cellIs" dxfId="1024" priority="169" operator="lessThan">
      <formula>$O65</formula>
    </cfRule>
  </conditionalFormatting>
  <conditionalFormatting sqref="AO66">
    <cfRule type="cellIs" dxfId="1023" priority="168" operator="lessThan">
      <formula>$O66</formula>
    </cfRule>
  </conditionalFormatting>
  <conditionalFormatting sqref="AO67">
    <cfRule type="cellIs" dxfId="1022" priority="167" operator="lessThan">
      <formula>$O67</formula>
    </cfRule>
  </conditionalFormatting>
  <conditionalFormatting sqref="AO68">
    <cfRule type="cellIs" dxfId="1021" priority="166" operator="lessThan">
      <formula>$O68</formula>
    </cfRule>
  </conditionalFormatting>
  <conditionalFormatting sqref="AO69">
    <cfRule type="cellIs" dxfId="1020" priority="165" operator="lessThan">
      <formula>$O69</formula>
    </cfRule>
  </conditionalFormatting>
  <conditionalFormatting sqref="AO70">
    <cfRule type="cellIs" dxfId="1019" priority="164" operator="lessThan">
      <formula>$O70</formula>
    </cfRule>
  </conditionalFormatting>
  <conditionalFormatting sqref="AO71">
    <cfRule type="cellIs" dxfId="1018" priority="163" operator="lessThan">
      <formula>$O71</formula>
    </cfRule>
  </conditionalFormatting>
  <conditionalFormatting sqref="AO72">
    <cfRule type="cellIs" dxfId="1017" priority="162" operator="lessThan">
      <formula>$O72</formula>
    </cfRule>
  </conditionalFormatting>
  <conditionalFormatting sqref="AO73">
    <cfRule type="cellIs" dxfId="1016" priority="161" operator="lessThan">
      <formula>$O73</formula>
    </cfRule>
  </conditionalFormatting>
  <conditionalFormatting sqref="AO74">
    <cfRule type="cellIs" dxfId="1015" priority="160" operator="lessThan">
      <formula>$O74</formula>
    </cfRule>
  </conditionalFormatting>
  <conditionalFormatting sqref="AO75">
    <cfRule type="cellIs" dxfId="1014" priority="159" operator="lessThan">
      <formula>$O75</formula>
    </cfRule>
  </conditionalFormatting>
  <conditionalFormatting sqref="AO76">
    <cfRule type="cellIs" dxfId="1013" priority="158" operator="lessThan">
      <formula>$O76</formula>
    </cfRule>
  </conditionalFormatting>
  <conditionalFormatting sqref="AO77">
    <cfRule type="cellIs" dxfId="1012" priority="157" operator="lessThan">
      <formula>$O77</formula>
    </cfRule>
  </conditionalFormatting>
  <conditionalFormatting sqref="AO78">
    <cfRule type="cellIs" dxfId="1011" priority="156" operator="lessThan">
      <formula>$O78</formula>
    </cfRule>
  </conditionalFormatting>
  <conditionalFormatting sqref="AO79">
    <cfRule type="cellIs" dxfId="1010" priority="155" operator="lessThan">
      <formula>$O79</formula>
    </cfRule>
  </conditionalFormatting>
  <conditionalFormatting sqref="AO80">
    <cfRule type="cellIs" dxfId="1009" priority="154" operator="lessThan">
      <formula>$O80</formula>
    </cfRule>
  </conditionalFormatting>
  <conditionalFormatting sqref="AO81">
    <cfRule type="cellIs" dxfId="1008" priority="153" operator="lessThan">
      <formula>$O81</formula>
    </cfRule>
  </conditionalFormatting>
  <conditionalFormatting sqref="AO82">
    <cfRule type="cellIs" dxfId="1007" priority="152" operator="lessThan">
      <formula>$O82</formula>
    </cfRule>
  </conditionalFormatting>
  <conditionalFormatting sqref="AO83">
    <cfRule type="cellIs" dxfId="1006" priority="151" operator="lessThan">
      <formula>$O83</formula>
    </cfRule>
  </conditionalFormatting>
  <conditionalFormatting sqref="AO84">
    <cfRule type="cellIs" dxfId="1005" priority="150" operator="lessThan">
      <formula>$O84</formula>
    </cfRule>
  </conditionalFormatting>
  <conditionalFormatting sqref="AO85">
    <cfRule type="cellIs" dxfId="1004" priority="149" operator="lessThan">
      <formula>$O85</formula>
    </cfRule>
  </conditionalFormatting>
  <conditionalFormatting sqref="AO86">
    <cfRule type="cellIs" dxfId="1003" priority="148" operator="lessThan">
      <formula>$O86</formula>
    </cfRule>
  </conditionalFormatting>
  <conditionalFormatting sqref="AO87">
    <cfRule type="cellIs" dxfId="1002" priority="147" operator="lessThan">
      <formula>$O87</formula>
    </cfRule>
  </conditionalFormatting>
  <conditionalFormatting sqref="AO88">
    <cfRule type="cellIs" dxfId="1001" priority="146" operator="lessThan">
      <formula>$O88</formula>
    </cfRule>
  </conditionalFormatting>
  <conditionalFormatting sqref="AO89">
    <cfRule type="cellIs" dxfId="1000" priority="145" operator="lessThan">
      <formula>$O89</formula>
    </cfRule>
  </conditionalFormatting>
  <conditionalFormatting sqref="AO90">
    <cfRule type="cellIs" dxfId="999" priority="144" operator="lessThan">
      <formula>$O90</formula>
    </cfRule>
  </conditionalFormatting>
  <conditionalFormatting sqref="AO91">
    <cfRule type="cellIs" dxfId="998" priority="143" operator="lessThan">
      <formula>$O91</formula>
    </cfRule>
  </conditionalFormatting>
  <conditionalFormatting sqref="AO92">
    <cfRule type="cellIs" dxfId="997" priority="142" operator="lessThan">
      <formula>$O92</formula>
    </cfRule>
  </conditionalFormatting>
  <conditionalFormatting sqref="AO93">
    <cfRule type="cellIs" dxfId="996" priority="141" operator="lessThan">
      <formula>$O93</formula>
    </cfRule>
  </conditionalFormatting>
  <conditionalFormatting sqref="AO94">
    <cfRule type="cellIs" dxfId="995" priority="140" operator="lessThan">
      <formula>$O94</formula>
    </cfRule>
  </conditionalFormatting>
  <conditionalFormatting sqref="AO95">
    <cfRule type="cellIs" dxfId="994" priority="139" operator="lessThan">
      <formula>$O95</formula>
    </cfRule>
  </conditionalFormatting>
  <conditionalFormatting sqref="AO96">
    <cfRule type="cellIs" dxfId="993" priority="138" operator="lessThan">
      <formula>$O96</formula>
    </cfRule>
  </conditionalFormatting>
  <conditionalFormatting sqref="AO97">
    <cfRule type="cellIs" dxfId="992" priority="137" operator="lessThan">
      <formula>$O97</formula>
    </cfRule>
  </conditionalFormatting>
  <conditionalFormatting sqref="AO98">
    <cfRule type="cellIs" dxfId="991" priority="136" operator="lessThan">
      <formula>$O98</formula>
    </cfRule>
  </conditionalFormatting>
  <conditionalFormatting sqref="AO99">
    <cfRule type="cellIs" dxfId="990" priority="135" operator="lessThan">
      <formula>$O99</formula>
    </cfRule>
  </conditionalFormatting>
  <conditionalFormatting sqref="AO100">
    <cfRule type="cellIs" dxfId="989" priority="134" operator="lessThan">
      <formula>$O100</formula>
    </cfRule>
  </conditionalFormatting>
  <conditionalFormatting sqref="AO101">
    <cfRule type="cellIs" dxfId="988" priority="133" operator="lessThan">
      <formula>$O101</formula>
    </cfRule>
  </conditionalFormatting>
  <conditionalFormatting sqref="AO102">
    <cfRule type="cellIs" dxfId="987" priority="132" operator="lessThan">
      <formula>$O102</formula>
    </cfRule>
  </conditionalFormatting>
  <conditionalFormatting sqref="AO103">
    <cfRule type="cellIs" dxfId="986" priority="131" operator="lessThan">
      <formula>$O103</formula>
    </cfRule>
  </conditionalFormatting>
  <conditionalFormatting sqref="AO104">
    <cfRule type="cellIs" dxfId="985" priority="130" operator="lessThan">
      <formula>$O104</formula>
    </cfRule>
  </conditionalFormatting>
  <conditionalFormatting sqref="AO105">
    <cfRule type="cellIs" dxfId="984" priority="129" operator="lessThan">
      <formula>$O105</formula>
    </cfRule>
  </conditionalFormatting>
  <conditionalFormatting sqref="AO106">
    <cfRule type="cellIs" dxfId="983" priority="128" operator="lessThan">
      <formula>$O106</formula>
    </cfRule>
  </conditionalFormatting>
  <conditionalFormatting sqref="AO107">
    <cfRule type="cellIs" dxfId="982" priority="127" operator="lessThan">
      <formula>$O107</formula>
    </cfRule>
  </conditionalFormatting>
  <conditionalFormatting sqref="AO108">
    <cfRule type="cellIs" dxfId="981" priority="126" operator="lessThan">
      <formula>$O108</formula>
    </cfRule>
  </conditionalFormatting>
  <conditionalFormatting sqref="AO109">
    <cfRule type="cellIs" dxfId="980" priority="125" operator="lessThan">
      <formula>$O109</formula>
    </cfRule>
  </conditionalFormatting>
  <conditionalFormatting sqref="AO110">
    <cfRule type="cellIs" dxfId="979" priority="124" operator="lessThan">
      <formula>$O110</formula>
    </cfRule>
  </conditionalFormatting>
  <conditionalFormatting sqref="AO111">
    <cfRule type="cellIs" dxfId="978" priority="123" operator="lessThan">
      <formula>$O111</formula>
    </cfRule>
  </conditionalFormatting>
  <conditionalFormatting sqref="AO113">
    <cfRule type="cellIs" dxfId="977" priority="122" operator="lessThan">
      <formula>$O113</formula>
    </cfRule>
  </conditionalFormatting>
  <conditionalFormatting sqref="AO114">
    <cfRule type="cellIs" dxfId="976" priority="121" operator="lessThan">
      <formula>$O114</formula>
    </cfRule>
  </conditionalFormatting>
  <conditionalFormatting sqref="AO115">
    <cfRule type="cellIs" dxfId="975" priority="120" operator="lessThan">
      <formula>$O115</formula>
    </cfRule>
  </conditionalFormatting>
  <conditionalFormatting sqref="AO116">
    <cfRule type="cellIs" dxfId="974" priority="119" operator="lessThan">
      <formula>$O116</formula>
    </cfRule>
  </conditionalFormatting>
  <conditionalFormatting sqref="AO117">
    <cfRule type="cellIs" dxfId="973" priority="118" operator="lessThan">
      <formula>$O117</formula>
    </cfRule>
  </conditionalFormatting>
  <conditionalFormatting sqref="AO118">
    <cfRule type="cellIs" dxfId="972" priority="117" operator="lessThan">
      <formula>$O118</formula>
    </cfRule>
  </conditionalFormatting>
  <conditionalFormatting sqref="AO119">
    <cfRule type="cellIs" dxfId="971" priority="116" operator="lessThan">
      <formula>$O119</formula>
    </cfRule>
  </conditionalFormatting>
  <conditionalFormatting sqref="AO120">
    <cfRule type="cellIs" dxfId="970" priority="115" operator="lessThan">
      <formula>$O120</formula>
    </cfRule>
  </conditionalFormatting>
  <conditionalFormatting sqref="AO121">
    <cfRule type="cellIs" dxfId="969" priority="114" operator="lessThan">
      <formula>$O121</formula>
    </cfRule>
  </conditionalFormatting>
  <conditionalFormatting sqref="AO122">
    <cfRule type="cellIs" dxfId="968" priority="113" operator="lessThan">
      <formula>$O122</formula>
    </cfRule>
  </conditionalFormatting>
  <conditionalFormatting sqref="AO123">
    <cfRule type="cellIs" dxfId="967" priority="112" operator="lessThan">
      <formula>$O123</formula>
    </cfRule>
  </conditionalFormatting>
  <conditionalFormatting sqref="AO124">
    <cfRule type="cellIs" dxfId="966" priority="111" operator="lessThan">
      <formula>$O124</formula>
    </cfRule>
  </conditionalFormatting>
  <conditionalFormatting sqref="AO125">
    <cfRule type="cellIs" dxfId="965" priority="110" operator="lessThan">
      <formula>$O125</formula>
    </cfRule>
  </conditionalFormatting>
  <conditionalFormatting sqref="AO126">
    <cfRule type="cellIs" dxfId="964" priority="109" operator="lessThan">
      <formula>$O126</formula>
    </cfRule>
  </conditionalFormatting>
  <conditionalFormatting sqref="AO127">
    <cfRule type="cellIs" dxfId="963" priority="108" operator="lessThan">
      <formula>$O127</formula>
    </cfRule>
  </conditionalFormatting>
  <conditionalFormatting sqref="AO128">
    <cfRule type="cellIs" dxfId="962" priority="107" operator="lessThan">
      <formula>$O128</formula>
    </cfRule>
  </conditionalFormatting>
  <conditionalFormatting sqref="AO129">
    <cfRule type="cellIs" dxfId="961" priority="106" operator="lessThan">
      <formula>$O129</formula>
    </cfRule>
  </conditionalFormatting>
  <conditionalFormatting sqref="AO130">
    <cfRule type="cellIs" dxfId="960" priority="105" operator="lessThan">
      <formula>$O130</formula>
    </cfRule>
  </conditionalFormatting>
  <conditionalFormatting sqref="AO131">
    <cfRule type="cellIs" dxfId="959" priority="104" operator="lessThan">
      <formula>$O131</formula>
    </cfRule>
  </conditionalFormatting>
  <conditionalFormatting sqref="AO132">
    <cfRule type="cellIs" dxfId="958" priority="103" operator="lessThan">
      <formula>$O132</formula>
    </cfRule>
  </conditionalFormatting>
  <conditionalFormatting sqref="AO133">
    <cfRule type="cellIs" dxfId="957" priority="102" operator="lessThan">
      <formula>$O133</formula>
    </cfRule>
  </conditionalFormatting>
  <conditionalFormatting sqref="AO134">
    <cfRule type="cellIs" dxfId="956" priority="101" operator="lessThan">
      <formula>$O134</formula>
    </cfRule>
  </conditionalFormatting>
  <conditionalFormatting sqref="AO135">
    <cfRule type="cellIs" dxfId="955" priority="100" operator="lessThan">
      <formula>$O135</formula>
    </cfRule>
  </conditionalFormatting>
  <conditionalFormatting sqref="AO136">
    <cfRule type="cellIs" dxfId="954" priority="99" operator="lessThan">
      <formula>$O136</formula>
    </cfRule>
  </conditionalFormatting>
  <conditionalFormatting sqref="AO137">
    <cfRule type="cellIs" dxfId="953" priority="98" operator="lessThan">
      <formula>$O137</formula>
    </cfRule>
  </conditionalFormatting>
  <conditionalFormatting sqref="AO138">
    <cfRule type="cellIs" dxfId="952" priority="97" operator="lessThan">
      <formula>$O138</formula>
    </cfRule>
  </conditionalFormatting>
  <conditionalFormatting sqref="AO139">
    <cfRule type="cellIs" dxfId="951" priority="96" operator="lessThan">
      <formula>$O139</formula>
    </cfRule>
  </conditionalFormatting>
  <conditionalFormatting sqref="AO140">
    <cfRule type="cellIs" dxfId="950" priority="95" operator="lessThan">
      <formula>$O140</formula>
    </cfRule>
  </conditionalFormatting>
  <conditionalFormatting sqref="AO141">
    <cfRule type="cellIs" dxfId="949" priority="94" operator="lessThan">
      <formula>$O141</formula>
    </cfRule>
  </conditionalFormatting>
  <conditionalFormatting sqref="AO142">
    <cfRule type="cellIs" dxfId="948" priority="93" operator="lessThan">
      <formula>$O142</formula>
    </cfRule>
  </conditionalFormatting>
  <conditionalFormatting sqref="AO143">
    <cfRule type="cellIs" dxfId="947" priority="92" operator="lessThan">
      <formula>$O143</formula>
    </cfRule>
  </conditionalFormatting>
  <conditionalFormatting sqref="AO144">
    <cfRule type="cellIs" dxfId="946" priority="91" operator="lessThan">
      <formula>$O144</formula>
    </cfRule>
  </conditionalFormatting>
  <conditionalFormatting sqref="AO145">
    <cfRule type="cellIs" dxfId="945" priority="90" operator="lessThan">
      <formula>$O145</formula>
    </cfRule>
  </conditionalFormatting>
  <conditionalFormatting sqref="AO147 AO152">
    <cfRule type="cellIs" dxfId="944" priority="89" operator="lessThan">
      <formula>$O147</formula>
    </cfRule>
  </conditionalFormatting>
  <conditionalFormatting sqref="AO148 AO153">
    <cfRule type="cellIs" dxfId="943" priority="88" operator="lessThan">
      <formula>$O148</formula>
    </cfRule>
  </conditionalFormatting>
  <conditionalFormatting sqref="AO149 AO154">
    <cfRule type="cellIs" dxfId="942" priority="87" operator="lessThan">
      <formula>$O149</formula>
    </cfRule>
  </conditionalFormatting>
  <conditionalFormatting sqref="AO150">
    <cfRule type="cellIs" dxfId="941" priority="86" operator="lessThan">
      <formula>$O150</formula>
    </cfRule>
  </conditionalFormatting>
  <conditionalFormatting sqref="AO151">
    <cfRule type="cellIs" dxfId="940" priority="85" operator="lessThan">
      <formula>$O151</formula>
    </cfRule>
  </conditionalFormatting>
  <conditionalFormatting sqref="AO152">
    <cfRule type="cellIs" dxfId="939" priority="84" operator="lessThan">
      <formula>$O152</formula>
    </cfRule>
  </conditionalFormatting>
  <conditionalFormatting sqref="AO153">
    <cfRule type="cellIs" dxfId="938" priority="83" operator="lessThan">
      <formula>$O153</formula>
    </cfRule>
  </conditionalFormatting>
  <conditionalFormatting sqref="AO154">
    <cfRule type="cellIs" dxfId="937" priority="82" operator="lessThan">
      <formula>$O154</formula>
    </cfRule>
  </conditionalFormatting>
  <conditionalFormatting sqref="AO155:AO217">
    <cfRule type="cellIs" dxfId="936" priority="81" operator="lessThan">
      <formula>$O155</formula>
    </cfRule>
  </conditionalFormatting>
  <conditionalFormatting sqref="AO156 AO197">
    <cfRule type="cellIs" dxfId="935" priority="80" operator="lessThan">
      <formula>$O156</formula>
    </cfRule>
  </conditionalFormatting>
  <conditionalFormatting sqref="AO157 AO198">
    <cfRule type="cellIs" dxfId="934" priority="79" operator="lessThan">
      <formula>$O157</formula>
    </cfRule>
  </conditionalFormatting>
  <conditionalFormatting sqref="AO158 AO199">
    <cfRule type="cellIs" dxfId="933" priority="78" operator="lessThan">
      <formula>$O158</formula>
    </cfRule>
  </conditionalFormatting>
  <conditionalFormatting sqref="AO159 AO200">
    <cfRule type="cellIs" dxfId="932" priority="77" operator="lessThan">
      <formula>$O159</formula>
    </cfRule>
  </conditionalFormatting>
  <conditionalFormatting sqref="AO160 AO201">
    <cfRule type="cellIs" dxfId="931" priority="76" operator="lessThan">
      <formula>$O160</formula>
    </cfRule>
  </conditionalFormatting>
  <conditionalFormatting sqref="AO161 AO202">
    <cfRule type="cellIs" dxfId="930" priority="75" operator="lessThan">
      <formula>$O161</formula>
    </cfRule>
  </conditionalFormatting>
  <conditionalFormatting sqref="AO162 AO203">
    <cfRule type="cellIs" dxfId="929" priority="74" operator="lessThan">
      <formula>$O162</formula>
    </cfRule>
  </conditionalFormatting>
  <conditionalFormatting sqref="AO163 AO204">
    <cfRule type="cellIs" dxfId="928" priority="73" operator="lessThan">
      <formula>$O163</formula>
    </cfRule>
  </conditionalFormatting>
  <conditionalFormatting sqref="AO164 AO205">
    <cfRule type="cellIs" dxfId="927" priority="72" operator="lessThan">
      <formula>$O164</formula>
    </cfRule>
  </conditionalFormatting>
  <conditionalFormatting sqref="AO165 AO206">
    <cfRule type="cellIs" dxfId="926" priority="71" operator="lessThan">
      <formula>$O165</formula>
    </cfRule>
  </conditionalFormatting>
  <conditionalFormatting sqref="AO166 AO207">
    <cfRule type="cellIs" dxfId="925" priority="70" operator="lessThan">
      <formula>$O166</formula>
    </cfRule>
  </conditionalFormatting>
  <conditionalFormatting sqref="AO167 AO208">
    <cfRule type="cellIs" dxfId="924" priority="69" operator="lessThan">
      <formula>$O167</formula>
    </cfRule>
  </conditionalFormatting>
  <conditionalFormatting sqref="AO168 AO209">
    <cfRule type="cellIs" dxfId="923" priority="68" operator="lessThan">
      <formula>$O168</formula>
    </cfRule>
  </conditionalFormatting>
  <conditionalFormatting sqref="AO169 AO210">
    <cfRule type="cellIs" dxfId="922" priority="67" operator="lessThan">
      <formula>$O169</formula>
    </cfRule>
  </conditionalFormatting>
  <conditionalFormatting sqref="AO170 AO211">
    <cfRule type="cellIs" dxfId="921" priority="66" operator="lessThan">
      <formula>$O170</formula>
    </cfRule>
  </conditionalFormatting>
  <conditionalFormatting sqref="AO171 AO212">
    <cfRule type="cellIs" dxfId="920" priority="65" operator="lessThan">
      <formula>$O171</formula>
    </cfRule>
  </conditionalFormatting>
  <conditionalFormatting sqref="AO172 AO213">
    <cfRule type="cellIs" dxfId="919" priority="64" operator="lessThan">
      <formula>$O172</formula>
    </cfRule>
  </conditionalFormatting>
  <conditionalFormatting sqref="AO173 AO214">
    <cfRule type="cellIs" dxfId="918" priority="63" operator="lessThan">
      <formula>$O173</formula>
    </cfRule>
  </conditionalFormatting>
  <conditionalFormatting sqref="AO174 AO215">
    <cfRule type="cellIs" dxfId="917" priority="62" operator="lessThan">
      <formula>$O174</formula>
    </cfRule>
  </conditionalFormatting>
  <conditionalFormatting sqref="AO216 AO175:AO190">
    <cfRule type="cellIs" dxfId="916" priority="61" operator="lessThan">
      <formula>$O175</formula>
    </cfRule>
  </conditionalFormatting>
  <conditionalFormatting sqref="AO192">
    <cfRule type="cellIs" dxfId="915" priority="60" operator="lessThan">
      <formula>$O192</formula>
    </cfRule>
  </conditionalFormatting>
  <conditionalFormatting sqref="AO193">
    <cfRule type="cellIs" dxfId="914" priority="59" operator="lessThan">
      <formula>$O193</formula>
    </cfRule>
  </conditionalFormatting>
  <conditionalFormatting sqref="AO194">
    <cfRule type="cellIs" dxfId="913" priority="58" operator="lessThan">
      <formula>$O194</formula>
    </cfRule>
  </conditionalFormatting>
  <conditionalFormatting sqref="AO195">
    <cfRule type="cellIs" dxfId="912" priority="57" operator="lessThan">
      <formula>$O195</formula>
    </cfRule>
  </conditionalFormatting>
  <conditionalFormatting sqref="AK191:AK211 AK8:AK175">
    <cfRule type="cellIs" dxfId="911" priority="31" operator="equal">
      <formula>0</formula>
    </cfRule>
  </conditionalFormatting>
  <conditionalFormatting sqref="AU176:AV190">
    <cfRule type="cellIs" dxfId="910" priority="22" operator="equal">
      <formula>0</formula>
    </cfRule>
  </conditionalFormatting>
  <conditionalFormatting sqref="D176:AL190 AP176:AT190">
    <cfRule type="cellIs" dxfId="909" priority="21" operator="equal">
      <formula>0</formula>
    </cfRule>
  </conditionalFormatting>
  <conditionalFormatting sqref="D32:G32 D35:G36 T35:AI36 T32:AI32">
    <cfRule type="cellIs" dxfId="908" priority="20" operator="equal">
      <formula>0</formula>
    </cfRule>
  </conditionalFormatting>
  <conditionalFormatting sqref="D33:G34 T33:AI34">
    <cfRule type="cellIs" dxfId="907" priority="11" operator="equal">
      <formula>0</formula>
    </cfRule>
  </conditionalFormatting>
  <conditionalFormatting sqref="C224:C233">
    <cfRule type="cellIs" dxfId="906" priority="2" operator="equal">
      <formula>0</formula>
    </cfRule>
  </conditionalFormatting>
  <conditionalFormatting sqref="K224:K233">
    <cfRule type="cellIs" dxfId="905" priority="1" operator="equal">
      <formula>0</formula>
    </cfRule>
  </conditionalFormatting>
  <printOptions gridLines="1"/>
  <pageMargins left="0.27559055118110237" right="0.27559055118110237" top="0.78740157480314965" bottom="0.27559055118110237" header="0" footer="0"/>
  <pageSetup paperSize="9" scale="56" fitToHeight="0" orientation="landscape" r:id="rId1"/>
  <headerFooter>
    <oddFooter>&amp;L&amp;F; &amp;D&amp;C&amp;A&amp;R&amp;P из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5" operator="notEqual" id="{3F7AB680-3E14-49E2-BE93-35E526820A0D}">
            <xm:f>ПланОО!$C$183</xm:f>
            <x14:dxf>
              <font>
                <color rgb="FFFF0000"/>
              </font>
            </x14:dxf>
          </x14:cfRule>
          <xm:sqref>D216:D217</xm:sqref>
        </x14:conditionalFormatting>
        <x14:conditionalFormatting xmlns:xm="http://schemas.microsoft.com/office/excel/2006/main">
          <x14:cfRule type="cellIs" priority="34" operator="notEqual" id="{B6E8F02F-609B-4390-8EF2-958654711113}">
            <xm:f>ПланОО!$C$183</xm:f>
            <x14:dxf>
              <font>
                <color rgb="FFFF0000"/>
              </font>
            </x14:dxf>
          </x14:cfRule>
          <xm:sqref>E216:E217</xm:sqref>
        </x14:conditionalFormatting>
        <x14:conditionalFormatting xmlns:xm="http://schemas.microsoft.com/office/excel/2006/main">
          <x14:cfRule type="cellIs" priority="33" operator="notEqual" id="{8E7AF5C3-EDD0-4836-B999-FF363B622CAE}">
            <xm:f>ПланОО!$C$183</xm:f>
            <x14:dxf>
              <font>
                <color rgb="FFFF0000"/>
              </font>
            </x14:dxf>
          </x14:cfRule>
          <xm:sqref>F216:F217</xm:sqref>
        </x14:conditionalFormatting>
        <x14:conditionalFormatting xmlns:xm="http://schemas.microsoft.com/office/excel/2006/main">
          <x14:cfRule type="cellIs" priority="32" operator="notEqual" id="{E3946C75-7183-425F-BD58-40CAE3E98496}">
            <xm:f>ПланОО!$G$183</xm:f>
            <x14:dxf>
              <font>
                <color rgb="FFFF0000"/>
              </font>
            </x14:dxf>
          </x14:cfRule>
          <xm:sqref>G216:G217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54"/>
  <sheetViews>
    <sheetView zoomScale="70" zoomScaleNormal="70" workbookViewId="0">
      <selection activeCell="B20" sqref="B20"/>
    </sheetView>
  </sheetViews>
  <sheetFormatPr defaultRowHeight="23.25" x14ac:dyDescent="0.35"/>
  <cols>
    <col min="1" max="1" width="7.7109375" style="7" customWidth="1"/>
    <col min="2" max="21" width="3.85546875" style="7" customWidth="1"/>
    <col min="22" max="22" width="7.42578125" style="7" customWidth="1"/>
    <col min="23" max="31" width="3.85546875" style="7" customWidth="1"/>
    <col min="32" max="32" width="4.7109375" style="7" customWidth="1"/>
    <col min="33" max="35" width="3.85546875" style="7" customWidth="1"/>
    <col min="36" max="38" width="4.7109375" style="7" customWidth="1"/>
    <col min="39" max="39" width="8" style="7" customWidth="1"/>
    <col min="40" max="53" width="3.85546875" style="7" customWidth="1"/>
    <col min="54" max="54" width="9.140625" style="7" customWidth="1"/>
    <col min="55" max="16384" width="9.140625" style="6"/>
  </cols>
  <sheetData>
    <row r="1" spans="1:54" x14ac:dyDescent="0.3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335" t="str">
        <f>ТитулОО!L1</f>
        <v>Министерство образования и науки Донецкой Народной Республики</v>
      </c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</row>
    <row r="2" spans="1:54" x14ac:dyDescent="0.3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335" t="str">
        <f>ТитулОО!L2</f>
        <v>Государственное образовательное учреждение высшего профессионального образования</v>
      </c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</row>
    <row r="3" spans="1:54" x14ac:dyDescent="0.3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335" t="str">
        <f>ТитулОО!L3</f>
        <v>ДОНЕЦКИЙ НАЦИОНАЛЬНЫЙ УНИВЕРСИТЕТ</v>
      </c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</row>
    <row r="4" spans="1:54" x14ac:dyDescent="0.3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413" t="str">
        <f>ТитулОО!L4</f>
        <v xml:space="preserve"> УЧЕБНЫЙ ПЛАН</v>
      </c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</row>
    <row r="5" spans="1:54" ht="20.100000000000001" customHeight="1" x14ac:dyDescent="0.35">
      <c r="A5" s="337" t="str">
        <f>ТитулОО!A5</f>
        <v>Утверждено:</v>
      </c>
      <c r="B5" s="337"/>
      <c r="C5" s="337"/>
      <c r="D5" s="337"/>
      <c r="E5" s="337"/>
      <c r="F5" s="337"/>
      <c r="G5" s="337"/>
      <c r="H5" s="337"/>
      <c r="I5" s="337"/>
      <c r="J5" s="33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73"/>
      <c r="AK5" s="27"/>
      <c r="AL5" s="27"/>
      <c r="AM5" s="74"/>
      <c r="AN5" s="74"/>
      <c r="AO5" s="74"/>
      <c r="AP5" s="74"/>
      <c r="AQ5" s="74"/>
      <c r="AR5" s="74"/>
      <c r="AS5" s="74"/>
      <c r="AT5" s="74"/>
      <c r="AU5" s="75"/>
      <c r="AV5" s="75"/>
      <c r="AW5" s="75"/>
      <c r="AX5" s="75"/>
      <c r="AY5" s="75"/>
      <c r="AZ5" s="24"/>
      <c r="BA5" s="8"/>
    </row>
    <row r="6" spans="1:54" ht="20.100000000000001" customHeight="1" x14ac:dyDescent="0.35">
      <c r="A6" s="337" t="str">
        <f>ТитулОО!A6</f>
        <v>Ученым Советом университета</v>
      </c>
      <c r="B6" s="337"/>
      <c r="C6" s="337"/>
      <c r="D6" s="337"/>
      <c r="E6" s="337"/>
      <c r="F6" s="337"/>
      <c r="G6" s="337"/>
      <c r="H6" s="337"/>
      <c r="I6" s="337"/>
      <c r="J6" s="337"/>
      <c r="K6" s="8"/>
      <c r="L6" s="8"/>
      <c r="M6" s="8"/>
      <c r="N6" s="8"/>
      <c r="O6" s="8"/>
      <c r="P6" s="19" t="str">
        <f>ТитулОО!P6</f>
        <v xml:space="preserve">Укрупненная группа направлений подготовки </v>
      </c>
      <c r="Q6" s="250"/>
      <c r="R6" s="250"/>
      <c r="S6" s="250"/>
      <c r="T6" s="250"/>
      <c r="U6" s="250"/>
      <c r="V6" s="250"/>
      <c r="W6" s="8"/>
      <c r="X6" s="8"/>
      <c r="Y6" s="73"/>
      <c r="Z6" s="248"/>
      <c r="AA6" s="73"/>
      <c r="AB6" s="6"/>
      <c r="AC6" s="142" t="str">
        <f>ТитулОО!AC6</f>
        <v>44.00.00 Образование и педагогические науки</v>
      </c>
      <c r="AD6" s="73"/>
      <c r="AE6" s="6"/>
      <c r="AF6" s="249"/>
      <c r="AG6" s="8"/>
      <c r="AH6" s="8"/>
      <c r="AI6" s="8"/>
      <c r="AJ6" s="73"/>
      <c r="AK6" s="8"/>
      <c r="AL6" s="8"/>
      <c r="AM6" s="74"/>
      <c r="AN6" s="74"/>
      <c r="AO6" s="74"/>
      <c r="AP6" s="74"/>
      <c r="AQ6" s="74"/>
      <c r="AR6" s="74"/>
      <c r="AS6" s="74"/>
      <c r="AT6" s="74"/>
      <c r="AU6" s="75"/>
      <c r="AV6" s="75"/>
      <c r="AW6" s="75"/>
      <c r="AX6" s="75"/>
      <c r="AY6" s="75"/>
      <c r="AZ6" s="24"/>
      <c r="BA6" s="8"/>
    </row>
    <row r="7" spans="1:54" ht="20.100000000000001" customHeight="1" x14ac:dyDescent="0.35">
      <c r="A7" s="144" t="str">
        <f>ТитулОО!A7</f>
        <v>протокол № ___ от _________________</v>
      </c>
      <c r="B7" s="16"/>
      <c r="C7" s="16"/>
      <c r="D7" s="16"/>
      <c r="E7" s="16"/>
      <c r="F7" s="16"/>
      <c r="G7" s="16"/>
      <c r="H7" s="16"/>
      <c r="I7" s="16"/>
      <c r="J7" s="16"/>
      <c r="K7" s="27"/>
      <c r="L7" s="27"/>
      <c r="M7" s="27"/>
      <c r="N7" s="27"/>
      <c r="O7" s="27"/>
      <c r="P7" s="19" t="str">
        <f>ТитулОО!P7</f>
        <v xml:space="preserve">Направление подготовки </v>
      </c>
      <c r="Q7" s="250"/>
      <c r="R7" s="250"/>
      <c r="S7" s="250"/>
      <c r="T7" s="250"/>
      <c r="U7" s="250"/>
      <c r="V7" s="250"/>
      <c r="W7" s="8"/>
      <c r="X7" s="8"/>
      <c r="Y7" s="73"/>
      <c r="Z7" s="248"/>
      <c r="AA7" s="73"/>
      <c r="AB7" s="6"/>
      <c r="AC7" s="142" t="str">
        <f>ТитулОО!AC7</f>
        <v>44.03.01 Педагогическое образование</v>
      </c>
      <c r="AD7" s="73"/>
      <c r="AE7" s="6"/>
      <c r="AF7" s="249"/>
      <c r="AG7" s="27"/>
      <c r="AH7" s="27"/>
      <c r="AI7" s="27"/>
      <c r="AJ7" s="73"/>
      <c r="AK7" s="27"/>
      <c r="AL7" s="27"/>
      <c r="AM7" s="74"/>
      <c r="AN7" s="74"/>
      <c r="AO7" s="74"/>
      <c r="AP7" s="74"/>
      <c r="AQ7" s="74"/>
      <c r="AR7" s="74"/>
      <c r="AS7" s="74"/>
      <c r="AT7" s="74"/>
      <c r="AU7" s="76"/>
      <c r="AV7" s="76"/>
      <c r="AW7" s="76"/>
      <c r="AX7" s="76"/>
      <c r="AY7" s="76"/>
      <c r="AZ7" s="77"/>
      <c r="BA7" s="8"/>
    </row>
    <row r="8" spans="1:54" ht="20.100000000000001" customHeight="1" x14ac:dyDescent="0.35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8"/>
      <c r="L8" s="8"/>
      <c r="M8" s="8"/>
      <c r="N8" s="8"/>
      <c r="O8" s="8"/>
      <c r="P8" s="19" t="str">
        <f>ТитулОО!P8</f>
        <v>Профиль</v>
      </c>
      <c r="Q8" s="250"/>
      <c r="R8" s="250"/>
      <c r="S8" s="250"/>
      <c r="T8" s="250"/>
      <c r="U8" s="250"/>
      <c r="V8" s="250"/>
      <c r="W8" s="8"/>
      <c r="X8" s="8"/>
      <c r="Y8" s="73"/>
      <c r="Z8" s="248"/>
      <c r="AA8" s="73"/>
      <c r="AB8" s="6"/>
      <c r="AC8" s="142" t="str">
        <f>ТитулОО!AC8</f>
        <v>Педагог дополнительного образования</v>
      </c>
      <c r="AD8" s="8"/>
      <c r="AE8" s="8"/>
      <c r="AF8" s="8"/>
      <c r="AG8" s="8"/>
      <c r="AH8" s="8"/>
      <c r="AI8" s="8"/>
      <c r="AJ8" s="73"/>
      <c r="AK8" s="8"/>
      <c r="AL8" s="8"/>
      <c r="AM8" s="74"/>
      <c r="AN8" s="74"/>
      <c r="AO8" s="74"/>
      <c r="AP8" s="74"/>
      <c r="AQ8" s="74"/>
      <c r="AR8" s="74"/>
      <c r="AS8" s="74"/>
      <c r="AT8" s="74"/>
      <c r="AU8" s="76"/>
      <c r="AV8" s="76"/>
      <c r="AW8" s="76"/>
      <c r="AX8" s="76"/>
      <c r="AY8" s="76"/>
      <c r="AZ8" s="77"/>
      <c r="BA8" s="8"/>
    </row>
    <row r="9" spans="1:54" ht="20.100000000000001" customHeight="1" x14ac:dyDescent="0.35">
      <c r="A9" s="8" t="str">
        <f>ТитулОО!A9</f>
        <v>Ректор ______________</v>
      </c>
      <c r="B9" s="29"/>
      <c r="C9" s="29"/>
      <c r="D9" s="73"/>
      <c r="E9" s="73"/>
      <c r="F9" s="8" t="s">
        <v>179</v>
      </c>
      <c r="G9" s="29"/>
      <c r="H9" s="29"/>
      <c r="I9" s="29"/>
      <c r="J9" s="29"/>
      <c r="K9" s="73"/>
      <c r="L9" s="78"/>
      <c r="M9" s="78"/>
      <c r="N9" s="74"/>
      <c r="O9" s="74"/>
      <c r="P9" s="19" t="str">
        <f>ТитулОО!P9</f>
        <v>Образовательная программа:</v>
      </c>
      <c r="Q9" s="27"/>
      <c r="R9" s="8"/>
      <c r="S9" s="75"/>
      <c r="T9" s="75"/>
      <c r="U9" s="75"/>
      <c r="V9" s="75"/>
      <c r="W9" s="75"/>
      <c r="X9" s="74"/>
      <c r="Y9" s="74"/>
      <c r="Z9" s="74"/>
      <c r="AA9" s="74"/>
      <c r="AB9" s="6"/>
      <c r="AC9" s="142" t="str">
        <f>ТитулОО!AC9</f>
        <v>Бакалавриат</v>
      </c>
      <c r="AD9" s="74"/>
      <c r="AE9" s="74"/>
      <c r="AF9" s="74"/>
      <c r="AG9" s="74"/>
      <c r="AH9" s="74"/>
      <c r="AI9" s="74"/>
      <c r="AJ9" s="74"/>
      <c r="AK9" s="74"/>
      <c r="AL9" s="248"/>
      <c r="AM9" s="248"/>
      <c r="AN9" s="248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3"/>
      <c r="BA9" s="8"/>
    </row>
    <row r="10" spans="1:54" ht="20.100000000000001" customHeight="1" x14ac:dyDescent="0.3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73"/>
      <c r="L10" s="78"/>
      <c r="M10" s="78"/>
      <c r="N10" s="74"/>
      <c r="O10" s="74"/>
      <c r="P10" s="19" t="str">
        <f>ТитулОО!P10</f>
        <v>Квалификация:</v>
      </c>
      <c r="Q10" s="8"/>
      <c r="R10" s="75"/>
      <c r="S10" s="75"/>
      <c r="T10" s="75"/>
      <c r="U10" s="75"/>
      <c r="V10" s="75"/>
      <c r="W10" s="75"/>
      <c r="X10" s="74"/>
      <c r="Y10" s="74"/>
      <c r="Z10" s="74"/>
      <c r="AA10" s="74"/>
      <c r="AB10" s="6"/>
      <c r="AC10" s="142" t="str">
        <f>ТитулОО!AC10</f>
        <v>Академический бакалавр</v>
      </c>
      <c r="AD10" s="74"/>
      <c r="AE10" s="74"/>
      <c r="AF10" s="74"/>
      <c r="AG10" s="74"/>
      <c r="AH10" s="74"/>
      <c r="AI10" s="74"/>
      <c r="AJ10" s="74"/>
      <c r="AK10" s="27"/>
      <c r="AL10" s="27"/>
      <c r="AM10" s="27"/>
      <c r="AN10" s="27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3"/>
      <c r="BA10" s="8"/>
    </row>
    <row r="11" spans="1:54" ht="20.100000000000001" customHeight="1" x14ac:dyDescent="0.35">
      <c r="A11" s="250"/>
      <c r="B11" s="250"/>
      <c r="C11" s="250"/>
      <c r="D11" s="250"/>
      <c r="E11" s="250"/>
      <c r="F11" s="250"/>
      <c r="G11" s="250"/>
      <c r="H11" s="250"/>
      <c r="I11" s="250"/>
      <c r="J11" s="250"/>
      <c r="K11" s="73"/>
      <c r="L11" s="27"/>
      <c r="M11" s="27"/>
      <c r="N11" s="8"/>
      <c r="O11" s="27"/>
      <c r="P11" s="19" t="str">
        <f>ТитулОО!P11</f>
        <v>Срок обучения:</v>
      </c>
      <c r="Q11" s="27"/>
      <c r="R11" s="76"/>
      <c r="S11" s="76"/>
      <c r="T11" s="76"/>
      <c r="U11" s="76"/>
      <c r="V11" s="76"/>
      <c r="W11" s="76"/>
      <c r="X11" s="8"/>
      <c r="Y11" s="8"/>
      <c r="Z11" s="8"/>
      <c r="AA11" s="8"/>
      <c r="AB11" s="6"/>
      <c r="AC11" s="97" t="s">
        <v>554</v>
      </c>
      <c r="AD11" s="79"/>
      <c r="AE11" s="8"/>
      <c r="AF11" s="8"/>
      <c r="AG11" s="8"/>
      <c r="AH11" s="27"/>
      <c r="AI11" s="27"/>
      <c r="AJ11" s="27"/>
      <c r="AK11" s="27"/>
      <c r="AL11" s="27"/>
      <c r="AM11" s="27"/>
      <c r="AN11" s="27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73"/>
      <c r="BA11" s="8"/>
    </row>
    <row r="12" spans="1:54" ht="20.100000000000001" customHeight="1" x14ac:dyDescent="0.35">
      <c r="A12" s="8"/>
      <c r="B12" s="250"/>
      <c r="C12" s="250"/>
      <c r="D12" s="250"/>
      <c r="E12" s="250"/>
      <c r="F12" s="250"/>
      <c r="G12" s="250"/>
      <c r="H12" s="250"/>
      <c r="I12" s="250"/>
      <c r="J12" s="250"/>
      <c r="K12" s="73"/>
      <c r="L12" s="27"/>
      <c r="M12" s="27"/>
      <c r="N12" s="74"/>
      <c r="O12" s="74"/>
      <c r="P12" s="19" t="str">
        <f>ТитулОО!P12</f>
        <v>На базе:</v>
      </c>
      <c r="Q12" s="8"/>
      <c r="R12" s="76"/>
      <c r="S12" s="76"/>
      <c r="T12" s="76"/>
      <c r="U12" s="76"/>
      <c r="V12" s="76"/>
      <c r="W12" s="76"/>
      <c r="X12" s="74"/>
      <c r="Y12" s="74"/>
      <c r="Z12" s="74"/>
      <c r="AA12" s="74"/>
      <c r="AB12" s="6"/>
      <c r="AC12" s="142" t="str">
        <f>ТитулОО!AC12</f>
        <v>Среднего общего образования</v>
      </c>
      <c r="AD12" s="74"/>
      <c r="AE12" s="74"/>
      <c r="AF12" s="74"/>
      <c r="AG12" s="74"/>
      <c r="AH12" s="74"/>
      <c r="AI12" s="74"/>
      <c r="AJ12" s="74"/>
      <c r="AK12" s="248"/>
      <c r="AL12" s="248"/>
      <c r="AM12" s="248"/>
      <c r="AN12" s="248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73"/>
      <c r="BA12" s="8"/>
    </row>
    <row r="13" spans="1:54" ht="20.100000000000001" customHeight="1" x14ac:dyDescent="0.35">
      <c r="A13" s="338"/>
      <c r="B13" s="338"/>
      <c r="C13" s="338"/>
      <c r="D13" s="338"/>
      <c r="E13" s="338"/>
      <c r="F13" s="338"/>
      <c r="G13" s="338"/>
      <c r="H13" s="8"/>
      <c r="I13" s="8"/>
      <c r="J13" s="8"/>
      <c r="K13" s="27"/>
      <c r="L13" s="27"/>
      <c r="M13" s="27"/>
      <c r="N13" s="27"/>
      <c r="O13" s="27"/>
      <c r="P13" s="19" t="str">
        <f>ТитулОО!P13</f>
        <v>Форма обучения:</v>
      </c>
      <c r="Q13" s="250"/>
      <c r="R13" s="73"/>
      <c r="S13" s="250"/>
      <c r="T13" s="74"/>
      <c r="U13" s="27"/>
      <c r="V13" s="27"/>
      <c r="W13" s="27"/>
      <c r="X13" s="27"/>
      <c r="Y13" s="27"/>
      <c r="Z13" s="27"/>
      <c r="AA13" s="27"/>
      <c r="AB13" s="6"/>
      <c r="AC13" s="143" t="s">
        <v>529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73"/>
      <c r="BA13" s="8"/>
    </row>
    <row r="14" spans="1:54" x14ac:dyDescent="0.3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3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7"/>
      <c r="AI14" s="27"/>
      <c r="AJ14" s="27"/>
      <c r="AK14" s="27"/>
      <c r="AL14" s="27"/>
      <c r="AM14" s="27"/>
      <c r="AN14" s="27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5"/>
      <c r="BA14" s="8"/>
    </row>
    <row r="15" spans="1:54" ht="15.75" x14ac:dyDescent="0.25">
      <c r="A15" s="340" t="str">
        <f>ТитулОО!A15</f>
        <v>I. ГРАФИК УЧЕБНОГО ПРОЦЕССА</v>
      </c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  <c r="AE15" s="340"/>
      <c r="AF15" s="340"/>
      <c r="AG15" s="340"/>
      <c r="AH15" s="340"/>
      <c r="AI15" s="340"/>
      <c r="AJ15" s="340"/>
      <c r="AK15" s="340"/>
      <c r="AL15" s="340"/>
      <c r="AM15" s="340"/>
      <c r="AN15" s="340"/>
      <c r="AO15" s="340"/>
      <c r="AP15" s="340"/>
      <c r="AQ15" s="340"/>
      <c r="AR15" s="340"/>
      <c r="AS15" s="340"/>
      <c r="AT15" s="340"/>
      <c r="AU15" s="340"/>
      <c r="AV15" s="340"/>
      <c r="AW15" s="340"/>
      <c r="AX15" s="340"/>
      <c r="AY15" s="340"/>
      <c r="AZ15" s="340"/>
      <c r="BA15" s="340"/>
      <c r="BB15" s="24"/>
    </row>
    <row r="16" spans="1:54" ht="15.75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24"/>
    </row>
    <row r="17" spans="1:54" x14ac:dyDescent="0.35">
      <c r="A17" s="343" t="s">
        <v>171</v>
      </c>
      <c r="B17" s="341" t="s">
        <v>170</v>
      </c>
      <c r="C17" s="341"/>
      <c r="D17" s="341"/>
      <c r="E17" s="341"/>
      <c r="F17" s="341"/>
      <c r="G17" s="341" t="s">
        <v>169</v>
      </c>
      <c r="H17" s="341"/>
      <c r="I17" s="341"/>
      <c r="J17" s="341"/>
      <c r="K17" s="341" t="s">
        <v>168</v>
      </c>
      <c r="L17" s="341"/>
      <c r="M17" s="341"/>
      <c r="N17" s="341"/>
      <c r="O17" s="341" t="s">
        <v>167</v>
      </c>
      <c r="P17" s="341"/>
      <c r="Q17" s="341"/>
      <c r="R17" s="341"/>
      <c r="S17" s="341" t="s">
        <v>166</v>
      </c>
      <c r="T17" s="341"/>
      <c r="U17" s="341"/>
      <c r="V17" s="341"/>
      <c r="W17" s="341"/>
      <c r="X17" s="341" t="s">
        <v>165</v>
      </c>
      <c r="Y17" s="341"/>
      <c r="Z17" s="341"/>
      <c r="AA17" s="341"/>
      <c r="AB17" s="341" t="s">
        <v>164</v>
      </c>
      <c r="AC17" s="341"/>
      <c r="AD17" s="341"/>
      <c r="AE17" s="341"/>
      <c r="AF17" s="341" t="s">
        <v>163</v>
      </c>
      <c r="AG17" s="341"/>
      <c r="AH17" s="341"/>
      <c r="AI17" s="341"/>
      <c r="AJ17" s="341" t="s">
        <v>162</v>
      </c>
      <c r="AK17" s="341"/>
      <c r="AL17" s="341"/>
      <c r="AM17" s="341"/>
      <c r="AN17" s="341" t="s">
        <v>161</v>
      </c>
      <c r="AO17" s="341"/>
      <c r="AP17" s="341"/>
      <c r="AQ17" s="341"/>
      <c r="AR17" s="341"/>
      <c r="AS17" s="341" t="s">
        <v>160</v>
      </c>
      <c r="AT17" s="341"/>
      <c r="AU17" s="341"/>
      <c r="AV17" s="341"/>
      <c r="AW17" s="341" t="s">
        <v>159</v>
      </c>
      <c r="AX17" s="341"/>
      <c r="AY17" s="341"/>
      <c r="AZ17" s="341"/>
      <c r="BA17" s="341"/>
    </row>
    <row r="18" spans="1:54" x14ac:dyDescent="0.35">
      <c r="A18" s="344"/>
      <c r="B18" s="23" t="s">
        <v>8</v>
      </c>
      <c r="C18" s="23" t="s">
        <v>7</v>
      </c>
      <c r="D18" s="23" t="s">
        <v>8</v>
      </c>
      <c r="E18" s="23" t="s">
        <v>7</v>
      </c>
      <c r="F18" s="23" t="s">
        <v>8</v>
      </c>
      <c r="G18" s="23" t="s">
        <v>7</v>
      </c>
      <c r="H18" s="23" t="s">
        <v>8</v>
      </c>
      <c r="I18" s="23" t="s">
        <v>7</v>
      </c>
      <c r="J18" s="23" t="s">
        <v>8</v>
      </c>
      <c r="K18" s="23" t="s">
        <v>7</v>
      </c>
      <c r="L18" s="23" t="s">
        <v>8</v>
      </c>
      <c r="M18" s="23" t="s">
        <v>7</v>
      </c>
      <c r="N18" s="23" t="s">
        <v>8</v>
      </c>
      <c r="O18" s="23" t="s">
        <v>7</v>
      </c>
      <c r="P18" s="23" t="s">
        <v>8</v>
      </c>
      <c r="Q18" s="23" t="s">
        <v>7</v>
      </c>
      <c r="R18" s="23" t="s">
        <v>8</v>
      </c>
      <c r="S18" s="23" t="s">
        <v>7</v>
      </c>
      <c r="T18" s="23" t="s">
        <v>8</v>
      </c>
      <c r="U18" s="23" t="s">
        <v>7</v>
      </c>
      <c r="V18" s="23" t="s">
        <v>8</v>
      </c>
      <c r="W18" s="23" t="s">
        <v>7</v>
      </c>
      <c r="X18" s="23" t="s">
        <v>8</v>
      </c>
      <c r="Y18" s="23" t="s">
        <v>7</v>
      </c>
      <c r="Z18" s="23" t="s">
        <v>8</v>
      </c>
      <c r="AA18" s="23" t="s">
        <v>7</v>
      </c>
      <c r="AB18" s="23" t="s">
        <v>8</v>
      </c>
      <c r="AC18" s="23" t="s">
        <v>7</v>
      </c>
      <c r="AD18" s="23" t="s">
        <v>8</v>
      </c>
      <c r="AE18" s="23" t="s">
        <v>7</v>
      </c>
      <c r="AF18" s="23" t="s">
        <v>8</v>
      </c>
      <c r="AG18" s="23" t="s">
        <v>7</v>
      </c>
      <c r="AH18" s="23" t="s">
        <v>8</v>
      </c>
      <c r="AI18" s="23" t="s">
        <v>7</v>
      </c>
      <c r="AJ18" s="23" t="s">
        <v>8</v>
      </c>
      <c r="AK18" s="23" t="s">
        <v>7</v>
      </c>
      <c r="AL18" s="23" t="s">
        <v>8</v>
      </c>
      <c r="AM18" s="23" t="s">
        <v>7</v>
      </c>
      <c r="AN18" s="23" t="s">
        <v>8</v>
      </c>
      <c r="AO18" s="23" t="s">
        <v>7</v>
      </c>
      <c r="AP18" s="23" t="s">
        <v>8</v>
      </c>
      <c r="AQ18" s="23" t="s">
        <v>7</v>
      </c>
      <c r="AR18" s="23" t="s">
        <v>8</v>
      </c>
      <c r="AS18" s="251"/>
      <c r="AT18" s="251"/>
      <c r="AU18" s="251"/>
      <c r="AV18" s="251"/>
      <c r="AW18" s="251"/>
      <c r="AX18" s="251"/>
      <c r="AY18" s="251"/>
      <c r="AZ18" s="251"/>
      <c r="BA18" s="251"/>
    </row>
    <row r="19" spans="1:54" x14ac:dyDescent="0.35">
      <c r="A19" s="344"/>
      <c r="B19" s="22">
        <v>1</v>
      </c>
      <c r="C19" s="22">
        <v>2</v>
      </c>
      <c r="D19" s="22">
        <v>3</v>
      </c>
      <c r="E19" s="22">
        <v>4</v>
      </c>
      <c r="F19" s="22">
        <v>5</v>
      </c>
      <c r="G19" s="22">
        <v>6</v>
      </c>
      <c r="H19" s="22">
        <v>7</v>
      </c>
      <c r="I19" s="22">
        <v>8</v>
      </c>
      <c r="J19" s="22">
        <v>9</v>
      </c>
      <c r="K19" s="22">
        <v>10</v>
      </c>
      <c r="L19" s="22">
        <v>11</v>
      </c>
      <c r="M19" s="22">
        <v>12</v>
      </c>
      <c r="N19" s="22">
        <v>13</v>
      </c>
      <c r="O19" s="22">
        <v>14</v>
      </c>
      <c r="P19" s="22">
        <v>15</v>
      </c>
      <c r="Q19" s="22">
        <v>16</v>
      </c>
      <c r="R19" s="22">
        <v>17</v>
      </c>
      <c r="S19" s="22">
        <v>18</v>
      </c>
      <c r="T19" s="22">
        <v>19</v>
      </c>
      <c r="U19" s="22">
        <v>20</v>
      </c>
      <c r="V19" s="22">
        <v>21</v>
      </c>
      <c r="W19" s="22">
        <v>22</v>
      </c>
      <c r="X19" s="22">
        <v>23</v>
      </c>
      <c r="Y19" s="22">
        <v>24</v>
      </c>
      <c r="Z19" s="22">
        <v>25</v>
      </c>
      <c r="AA19" s="22">
        <v>26</v>
      </c>
      <c r="AB19" s="22">
        <v>27</v>
      </c>
      <c r="AC19" s="22">
        <v>28</v>
      </c>
      <c r="AD19" s="22">
        <v>29</v>
      </c>
      <c r="AE19" s="22">
        <v>30</v>
      </c>
      <c r="AF19" s="22">
        <v>31</v>
      </c>
      <c r="AG19" s="22">
        <v>32</v>
      </c>
      <c r="AH19" s="22">
        <v>33</v>
      </c>
      <c r="AI19" s="22">
        <v>34</v>
      </c>
      <c r="AJ19" s="22">
        <v>35</v>
      </c>
      <c r="AK19" s="22">
        <v>36</v>
      </c>
      <c r="AL19" s="22">
        <v>37</v>
      </c>
      <c r="AM19" s="22">
        <v>38</v>
      </c>
      <c r="AN19" s="22">
        <v>39</v>
      </c>
      <c r="AO19" s="22">
        <v>40</v>
      </c>
      <c r="AP19" s="22">
        <v>41</v>
      </c>
      <c r="AQ19" s="22">
        <v>42</v>
      </c>
      <c r="AR19" s="22">
        <v>43</v>
      </c>
      <c r="AS19" s="22">
        <v>44</v>
      </c>
      <c r="AT19" s="22">
        <v>45</v>
      </c>
      <c r="AU19" s="22">
        <v>46</v>
      </c>
      <c r="AV19" s="22">
        <v>47</v>
      </c>
      <c r="AW19" s="22">
        <v>48</v>
      </c>
      <c r="AX19" s="22">
        <v>49</v>
      </c>
      <c r="AY19" s="22">
        <v>50</v>
      </c>
      <c r="AZ19" s="22">
        <v>51</v>
      </c>
      <c r="BA19" s="22">
        <v>52</v>
      </c>
    </row>
    <row r="20" spans="1:54" s="105" customFormat="1" x14ac:dyDescent="0.35">
      <c r="A20" s="103" t="s">
        <v>6</v>
      </c>
      <c r="B20" s="137" t="s">
        <v>2</v>
      </c>
      <c r="C20" s="137" t="s">
        <v>2</v>
      </c>
      <c r="D20" s="137" t="s">
        <v>2</v>
      </c>
      <c r="E20" s="137" t="s">
        <v>2</v>
      </c>
      <c r="F20" s="137" t="s">
        <v>2</v>
      </c>
      <c r="G20" s="137" t="s">
        <v>2</v>
      </c>
      <c r="H20" s="137" t="s">
        <v>2</v>
      </c>
      <c r="I20" s="137" t="s">
        <v>2</v>
      </c>
      <c r="J20" s="137" t="s">
        <v>2</v>
      </c>
      <c r="K20" s="137" t="s">
        <v>2</v>
      </c>
      <c r="L20" s="137" t="s">
        <v>2</v>
      </c>
      <c r="M20" s="137" t="s">
        <v>2</v>
      </c>
      <c r="N20" s="137" t="s">
        <v>2</v>
      </c>
      <c r="O20" s="137" t="s">
        <v>2</v>
      </c>
      <c r="P20" s="137" t="s">
        <v>2</v>
      </c>
      <c r="Q20" s="137" t="s">
        <v>2</v>
      </c>
      <c r="R20" s="137" t="s">
        <v>2</v>
      </c>
      <c r="S20" s="137" t="s">
        <v>2</v>
      </c>
      <c r="T20" s="137" t="s">
        <v>158</v>
      </c>
      <c r="U20" s="137" t="s">
        <v>158</v>
      </c>
      <c r="V20" s="137" t="s">
        <v>283</v>
      </c>
      <c r="W20" s="137" t="s">
        <v>283</v>
      </c>
      <c r="X20" s="137" t="s">
        <v>2</v>
      </c>
      <c r="Y20" s="137" t="s">
        <v>2</v>
      </c>
      <c r="Z20" s="137" t="s">
        <v>2</v>
      </c>
      <c r="AA20" s="137" t="s">
        <v>2</v>
      </c>
      <c r="AB20" s="137" t="s">
        <v>2</v>
      </c>
      <c r="AC20" s="137" t="s">
        <v>2</v>
      </c>
      <c r="AD20" s="137" t="s">
        <v>2</v>
      </c>
      <c r="AE20" s="137" t="s">
        <v>2</v>
      </c>
      <c r="AF20" s="137" t="s">
        <v>2</v>
      </c>
      <c r="AG20" s="137" t="s">
        <v>2</v>
      </c>
      <c r="AH20" s="137" t="s">
        <v>1</v>
      </c>
      <c r="AI20" s="137" t="s">
        <v>1</v>
      </c>
      <c r="AJ20" s="137" t="s">
        <v>2</v>
      </c>
      <c r="AK20" s="137" t="s">
        <v>2</v>
      </c>
      <c r="AL20" s="137" t="s">
        <v>2</v>
      </c>
      <c r="AM20" s="137" t="s">
        <v>2</v>
      </c>
      <c r="AN20" s="137" t="s">
        <v>2</v>
      </c>
      <c r="AO20" s="137" t="s">
        <v>2</v>
      </c>
      <c r="AP20" s="137" t="s">
        <v>158</v>
      </c>
      <c r="AQ20" s="137" t="s">
        <v>158</v>
      </c>
      <c r="AR20" s="137" t="s">
        <v>283</v>
      </c>
      <c r="AS20" s="137" t="s">
        <v>283</v>
      </c>
      <c r="AT20" s="137" t="s">
        <v>283</v>
      </c>
      <c r="AU20" s="137" t="s">
        <v>283</v>
      </c>
      <c r="AV20" s="137" t="s">
        <v>283</v>
      </c>
      <c r="AW20" s="137" t="s">
        <v>283</v>
      </c>
      <c r="AX20" s="137" t="s">
        <v>283</v>
      </c>
      <c r="AY20" s="137" t="s">
        <v>283</v>
      </c>
      <c r="AZ20" s="137" t="s">
        <v>283</v>
      </c>
      <c r="BA20" s="137" t="s">
        <v>283</v>
      </c>
      <c r="BB20" s="104"/>
    </row>
    <row r="21" spans="1:54" s="105" customFormat="1" x14ac:dyDescent="0.35">
      <c r="A21" s="103" t="s">
        <v>5</v>
      </c>
      <c r="B21" s="137" t="s">
        <v>2</v>
      </c>
      <c r="C21" s="137" t="s">
        <v>2</v>
      </c>
      <c r="D21" s="137" t="s">
        <v>2</v>
      </c>
      <c r="E21" s="137" t="s">
        <v>2</v>
      </c>
      <c r="F21" s="137" t="s">
        <v>2</v>
      </c>
      <c r="G21" s="137" t="s">
        <v>2</v>
      </c>
      <c r="H21" s="137" t="s">
        <v>2</v>
      </c>
      <c r="I21" s="137" t="s">
        <v>2</v>
      </c>
      <c r="J21" s="137" t="s">
        <v>2</v>
      </c>
      <c r="K21" s="137" t="s">
        <v>2</v>
      </c>
      <c r="L21" s="137" t="s">
        <v>2</v>
      </c>
      <c r="M21" s="137" t="s">
        <v>2</v>
      </c>
      <c r="N21" s="137" t="s">
        <v>2</v>
      </c>
      <c r="O21" s="137" t="s">
        <v>2</v>
      </c>
      <c r="P21" s="137" t="s">
        <v>2</v>
      </c>
      <c r="Q21" s="137" t="s">
        <v>2</v>
      </c>
      <c r="R21" s="137" t="s">
        <v>2</v>
      </c>
      <c r="S21" s="137" t="s">
        <v>2</v>
      </c>
      <c r="T21" s="137" t="s">
        <v>158</v>
      </c>
      <c r="U21" s="137" t="s">
        <v>158</v>
      </c>
      <c r="V21" s="137" t="s">
        <v>283</v>
      </c>
      <c r="W21" s="137" t="s">
        <v>283</v>
      </c>
      <c r="X21" s="137" t="s">
        <v>2</v>
      </c>
      <c r="Y21" s="137" t="s">
        <v>2</v>
      </c>
      <c r="Z21" s="137" t="s">
        <v>2</v>
      </c>
      <c r="AA21" s="137" t="s">
        <v>2</v>
      </c>
      <c r="AB21" s="137" t="s">
        <v>2</v>
      </c>
      <c r="AC21" s="137" t="s">
        <v>2</v>
      </c>
      <c r="AD21" s="137" t="s">
        <v>2</v>
      </c>
      <c r="AE21" s="137" t="s">
        <v>541</v>
      </c>
      <c r="AF21" s="137" t="s">
        <v>541</v>
      </c>
      <c r="AG21" s="137" t="s">
        <v>541</v>
      </c>
      <c r="AH21" s="137" t="s">
        <v>2</v>
      </c>
      <c r="AI21" s="137" t="s">
        <v>2</v>
      </c>
      <c r="AJ21" s="137" t="s">
        <v>2</v>
      </c>
      <c r="AK21" s="137" t="s">
        <v>2</v>
      </c>
      <c r="AL21" s="137" t="s">
        <v>2</v>
      </c>
      <c r="AM21" s="137" t="s">
        <v>2</v>
      </c>
      <c r="AN21" s="137" t="s">
        <v>2</v>
      </c>
      <c r="AO21" s="137" t="s">
        <v>2</v>
      </c>
      <c r="AP21" s="137" t="s">
        <v>158</v>
      </c>
      <c r="AQ21" s="137" t="s">
        <v>158</v>
      </c>
      <c r="AR21" s="137" t="s">
        <v>283</v>
      </c>
      <c r="AS21" s="137" t="s">
        <v>283</v>
      </c>
      <c r="AT21" s="137" t="s">
        <v>283</v>
      </c>
      <c r="AU21" s="137" t="s">
        <v>283</v>
      </c>
      <c r="AV21" s="137" t="s">
        <v>283</v>
      </c>
      <c r="AW21" s="137" t="s">
        <v>283</v>
      </c>
      <c r="AX21" s="137" t="s">
        <v>283</v>
      </c>
      <c r="AY21" s="137" t="s">
        <v>283</v>
      </c>
      <c r="AZ21" s="137" t="s">
        <v>283</v>
      </c>
      <c r="BA21" s="137" t="s">
        <v>283</v>
      </c>
      <c r="BB21" s="104"/>
    </row>
    <row r="22" spans="1:54" s="105" customFormat="1" x14ac:dyDescent="0.35">
      <c r="A22" s="103" t="s">
        <v>4</v>
      </c>
      <c r="B22" s="137" t="s">
        <v>2</v>
      </c>
      <c r="C22" s="137" t="s">
        <v>2</v>
      </c>
      <c r="D22" s="137" t="s">
        <v>2</v>
      </c>
      <c r="E22" s="137" t="s">
        <v>2</v>
      </c>
      <c r="F22" s="137" t="s">
        <v>2</v>
      </c>
      <c r="G22" s="137" t="s">
        <v>2</v>
      </c>
      <c r="H22" s="137" t="s">
        <v>2</v>
      </c>
      <c r="I22" s="137" t="s">
        <v>2</v>
      </c>
      <c r="J22" s="137" t="s">
        <v>2</v>
      </c>
      <c r="K22" s="137" t="s">
        <v>0</v>
      </c>
      <c r="L22" s="137" t="s">
        <v>0</v>
      </c>
      <c r="M22" s="137" t="s">
        <v>0</v>
      </c>
      <c r="N22" s="137" t="s">
        <v>0</v>
      </c>
      <c r="O22" s="137" t="s">
        <v>2</v>
      </c>
      <c r="P22" s="137" t="s">
        <v>2</v>
      </c>
      <c r="Q22" s="137" t="s">
        <v>2</v>
      </c>
      <c r="R22" s="137" t="s">
        <v>2</v>
      </c>
      <c r="S22" s="137" t="s">
        <v>2</v>
      </c>
      <c r="T22" s="137" t="s">
        <v>158</v>
      </c>
      <c r="U22" s="137" t="s">
        <v>158</v>
      </c>
      <c r="V22" s="137" t="s">
        <v>283</v>
      </c>
      <c r="W22" s="137" t="s">
        <v>283</v>
      </c>
      <c r="X22" s="137" t="s">
        <v>2</v>
      </c>
      <c r="Y22" s="137" t="s">
        <v>2</v>
      </c>
      <c r="Z22" s="137" t="s">
        <v>2</v>
      </c>
      <c r="AA22" s="137" t="s">
        <v>2</v>
      </c>
      <c r="AB22" s="137" t="s">
        <v>2</v>
      </c>
      <c r="AC22" s="137" t="s">
        <v>2</v>
      </c>
      <c r="AD22" s="137" t="s">
        <v>2</v>
      </c>
      <c r="AE22" s="137" t="s">
        <v>2</v>
      </c>
      <c r="AF22" s="137" t="s">
        <v>2</v>
      </c>
      <c r="AG22" s="137" t="s">
        <v>2</v>
      </c>
      <c r="AH22" s="137" t="s">
        <v>2</v>
      </c>
      <c r="AI22" s="137" t="s">
        <v>2</v>
      </c>
      <c r="AJ22" s="137" t="s">
        <v>2</v>
      </c>
      <c r="AK22" s="137" t="s">
        <v>2</v>
      </c>
      <c r="AL22" s="137" t="s">
        <v>158</v>
      </c>
      <c r="AM22" s="137" t="s">
        <v>158</v>
      </c>
      <c r="AN22" s="137" t="s">
        <v>7</v>
      </c>
      <c r="AO22" s="137" t="s">
        <v>7</v>
      </c>
      <c r="AP22" s="137" t="s">
        <v>7</v>
      </c>
      <c r="AQ22" s="137" t="s">
        <v>7</v>
      </c>
      <c r="AR22" s="137" t="s">
        <v>283</v>
      </c>
      <c r="AS22" s="137" t="s">
        <v>283</v>
      </c>
      <c r="AT22" s="137" t="s">
        <v>283</v>
      </c>
      <c r="AU22" s="137" t="s">
        <v>283</v>
      </c>
      <c r="AV22" s="137" t="s">
        <v>283</v>
      </c>
      <c r="AW22" s="137" t="s">
        <v>283</v>
      </c>
      <c r="AX22" s="137" t="s">
        <v>283</v>
      </c>
      <c r="AY22" s="137" t="s">
        <v>283</v>
      </c>
      <c r="AZ22" s="137" t="s">
        <v>283</v>
      </c>
      <c r="BA22" s="137" t="s">
        <v>283</v>
      </c>
      <c r="BB22" s="104"/>
    </row>
    <row r="23" spans="1:54" s="105" customFormat="1" ht="28.5" customHeight="1" x14ac:dyDescent="0.35">
      <c r="A23" s="103" t="s">
        <v>3</v>
      </c>
      <c r="B23" s="137" t="s">
        <v>2</v>
      </c>
      <c r="C23" s="137" t="s">
        <v>2</v>
      </c>
      <c r="D23" s="137" t="s">
        <v>2</v>
      </c>
      <c r="E23" s="137" t="s">
        <v>2</v>
      </c>
      <c r="F23" s="137" t="s">
        <v>2</v>
      </c>
      <c r="G23" s="137" t="s">
        <v>2</v>
      </c>
      <c r="H23" s="137" t="s">
        <v>2</v>
      </c>
      <c r="I23" s="137" t="s">
        <v>2</v>
      </c>
      <c r="J23" s="137" t="s">
        <v>2</v>
      </c>
      <c r="K23" s="137" t="s">
        <v>2</v>
      </c>
      <c r="L23" s="137" t="s">
        <v>2</v>
      </c>
      <c r="M23" s="137" t="s">
        <v>2</v>
      </c>
      <c r="N23" s="137" t="s">
        <v>2</v>
      </c>
      <c r="O23" s="137" t="s">
        <v>2</v>
      </c>
      <c r="P23" s="137" t="s">
        <v>2</v>
      </c>
      <c r="Q23" s="137" t="s">
        <v>2</v>
      </c>
      <c r="R23" s="137" t="s">
        <v>2</v>
      </c>
      <c r="S23" s="137" t="s">
        <v>2</v>
      </c>
      <c r="T23" s="137" t="s">
        <v>158</v>
      </c>
      <c r="U23" s="137" t="s">
        <v>158</v>
      </c>
      <c r="V23" s="137" t="s">
        <v>283</v>
      </c>
      <c r="W23" s="137" t="s">
        <v>283</v>
      </c>
      <c r="X23" s="137" t="s">
        <v>2</v>
      </c>
      <c r="Y23" s="137" t="s">
        <v>2</v>
      </c>
      <c r="Z23" s="137" t="s">
        <v>2</v>
      </c>
      <c r="AA23" s="137" t="s">
        <v>2</v>
      </c>
      <c r="AB23" s="137" t="s">
        <v>2</v>
      </c>
      <c r="AC23" s="137" t="s">
        <v>2</v>
      </c>
      <c r="AD23" s="137" t="s">
        <v>2</v>
      </c>
      <c r="AE23" s="137" t="s">
        <v>2</v>
      </c>
      <c r="AF23" s="137" t="s">
        <v>2</v>
      </c>
      <c r="AG23" s="137" t="s">
        <v>2</v>
      </c>
      <c r="AH23" s="137" t="s">
        <v>2</v>
      </c>
      <c r="AI23" s="137" t="s">
        <v>2</v>
      </c>
      <c r="AJ23" s="137" t="s">
        <v>2</v>
      </c>
      <c r="AK23" s="309" t="s">
        <v>2</v>
      </c>
      <c r="AL23" s="309" t="s">
        <v>2</v>
      </c>
      <c r="AM23" s="309" t="s">
        <v>2</v>
      </c>
      <c r="AN23" s="309" t="s">
        <v>2</v>
      </c>
      <c r="AO23" s="137" t="s">
        <v>2</v>
      </c>
      <c r="AP23" s="137" t="s">
        <v>158</v>
      </c>
      <c r="AQ23" s="137" t="s">
        <v>158</v>
      </c>
      <c r="AR23" s="137" t="s">
        <v>283</v>
      </c>
      <c r="AS23" s="137" t="s">
        <v>283</v>
      </c>
      <c r="AT23" s="137" t="s">
        <v>283</v>
      </c>
      <c r="AU23" s="137" t="s">
        <v>283</v>
      </c>
      <c r="AV23" s="137" t="s">
        <v>283</v>
      </c>
      <c r="AW23" s="137" t="s">
        <v>283</v>
      </c>
      <c r="AX23" s="137" t="s">
        <v>283</v>
      </c>
      <c r="AY23" s="137" t="s">
        <v>283</v>
      </c>
      <c r="AZ23" s="137" t="s">
        <v>283</v>
      </c>
      <c r="BA23" s="137" t="s">
        <v>283</v>
      </c>
      <c r="BB23" s="104"/>
    </row>
    <row r="24" spans="1:54" s="105" customFormat="1" x14ac:dyDescent="0.35">
      <c r="A24" s="103" t="s">
        <v>197</v>
      </c>
      <c r="B24" s="137" t="s">
        <v>2</v>
      </c>
      <c r="C24" s="137" t="s">
        <v>2</v>
      </c>
      <c r="D24" s="137" t="s">
        <v>2</v>
      </c>
      <c r="E24" s="137" t="s">
        <v>2</v>
      </c>
      <c r="F24" s="137" t="s">
        <v>2</v>
      </c>
      <c r="G24" s="137" t="s">
        <v>2</v>
      </c>
      <c r="H24" s="137" t="s">
        <v>2</v>
      </c>
      <c r="I24" s="137" t="s">
        <v>2</v>
      </c>
      <c r="J24" s="137" t="s">
        <v>2</v>
      </c>
      <c r="K24" s="137" t="s">
        <v>2</v>
      </c>
      <c r="L24" s="137" t="s">
        <v>2</v>
      </c>
      <c r="M24" s="137" t="s">
        <v>2</v>
      </c>
      <c r="N24" s="137" t="s">
        <v>158</v>
      </c>
      <c r="O24" s="137" t="s">
        <v>158</v>
      </c>
      <c r="P24" s="137" t="s">
        <v>157</v>
      </c>
      <c r="Q24" s="137" t="s">
        <v>157</v>
      </c>
      <c r="R24" s="137" t="s">
        <v>157</v>
      </c>
      <c r="S24" s="137" t="s">
        <v>157</v>
      </c>
      <c r="T24" s="137" t="s">
        <v>154</v>
      </c>
      <c r="U24" s="137" t="s">
        <v>154</v>
      </c>
      <c r="V24" s="137" t="s">
        <v>154</v>
      </c>
      <c r="W24" s="137" t="s">
        <v>154</v>
      </c>
      <c r="X24" s="137" t="s">
        <v>154</v>
      </c>
      <c r="Y24" s="137" t="s">
        <v>154</v>
      </c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274"/>
      <c r="AL24" s="137"/>
      <c r="AM24" s="137"/>
      <c r="AN24" s="137"/>
      <c r="AO24" s="137"/>
      <c r="AP24" s="137"/>
      <c r="AQ24" s="137"/>
      <c r="AR24" s="137"/>
      <c r="AS24" s="280"/>
      <c r="AT24" s="137"/>
      <c r="AU24" s="137"/>
      <c r="AV24" s="137"/>
      <c r="AW24" s="137"/>
      <c r="AX24" s="137"/>
      <c r="AY24" s="137"/>
      <c r="AZ24" s="137"/>
      <c r="BA24" s="137"/>
      <c r="BB24" s="104"/>
    </row>
    <row r="25" spans="1:54" ht="23.25" customHeight="1" x14ac:dyDescent="0.35">
      <c r="A25" s="80" t="str">
        <f>ТитулОО!A25</f>
        <v xml:space="preserve">ОБОЗНАЧЕНИЯ:  </v>
      </c>
      <c r="B25" s="21"/>
      <c r="C25" s="21"/>
      <c r="D25" s="8"/>
      <c r="E25" s="8"/>
      <c r="F25" s="252" t="str">
        <f>ТитулОО!F25</f>
        <v>Т</v>
      </c>
      <c r="G25" s="131" t="str">
        <f>ТитулОО!G25</f>
        <v>Теоретическое обучение</v>
      </c>
      <c r="H25" s="14"/>
      <c r="I25" s="14"/>
      <c r="J25" s="14"/>
      <c r="K25" s="14"/>
      <c r="L25" s="14"/>
      <c r="M25" s="14"/>
      <c r="N25" s="14"/>
      <c r="O25" s="14"/>
      <c r="P25" s="14"/>
      <c r="Q25" s="32" t="str">
        <f>ТитулОО!Q25</f>
        <v>Практики:</v>
      </c>
      <c r="R25" s="34"/>
      <c r="S25" s="34"/>
      <c r="T25" s="33"/>
      <c r="U25" s="116"/>
      <c r="V25" s="116"/>
      <c r="W25" s="116"/>
      <c r="X25" s="116"/>
      <c r="Y25" s="116"/>
      <c r="Z25" s="34"/>
      <c r="AA25" s="34"/>
      <c r="AB25" s="146">
        <f>ТитулОО!AB25</f>
        <v>0</v>
      </c>
      <c r="AC25" s="356" t="str">
        <f>IF($U35&lt;$U$31,W35,"")</f>
        <v/>
      </c>
      <c r="AD25" s="357"/>
      <c r="AE25" s="357"/>
      <c r="AF25" s="357"/>
      <c r="AG25" s="357"/>
      <c r="AH25" s="357"/>
      <c r="AI25" s="357"/>
      <c r="AJ25" s="357"/>
      <c r="AK25" s="357"/>
      <c r="AL25" s="357"/>
      <c r="AM25" s="146">
        <f>ТитулОО!AM25</f>
        <v>0</v>
      </c>
      <c r="AN25" s="356" t="str">
        <f>IF($U39&lt;$U$31,W39,"")</f>
        <v/>
      </c>
      <c r="AO25" s="356"/>
      <c r="AP25" s="356"/>
      <c r="AQ25" s="356"/>
      <c r="AR25" s="356"/>
      <c r="AS25" s="356"/>
      <c r="AT25" s="366"/>
      <c r="AV25" s="251" t="s">
        <v>8</v>
      </c>
      <c r="AW25" s="129" t="s">
        <v>156</v>
      </c>
      <c r="AX25" s="17"/>
      <c r="AY25" s="17"/>
      <c r="AZ25" s="17"/>
      <c r="BA25" s="17"/>
    </row>
    <row r="26" spans="1:54" ht="46.5" customHeight="1" x14ac:dyDescent="0.35">
      <c r="C26" s="13"/>
      <c r="D26" s="8"/>
      <c r="E26" s="8"/>
      <c r="F26" s="252" t="str">
        <f>ТитулОО!F26</f>
        <v>ГА</v>
      </c>
      <c r="G26" s="131" t="str">
        <f>ТитулОО!G26</f>
        <v>Государственная итоговая аттестация</v>
      </c>
      <c r="H26" s="133"/>
      <c r="I26" s="133"/>
      <c r="J26" s="133"/>
      <c r="K26" s="133"/>
      <c r="L26" s="133"/>
      <c r="M26" s="133"/>
      <c r="N26" s="133"/>
      <c r="O26" s="133"/>
      <c r="P26" s="133"/>
      <c r="Q26" s="147" t="str">
        <f>ТитулОО!Q26</f>
        <v>У</v>
      </c>
      <c r="R26" s="352" t="str">
        <f>W32</f>
        <v>Учебная практика</v>
      </c>
      <c r="S26" s="352"/>
      <c r="T26" s="352"/>
      <c r="U26" s="352"/>
      <c r="V26" s="352"/>
      <c r="W26" s="352"/>
      <c r="X26" s="352"/>
      <c r="Y26" s="352"/>
      <c r="Z26" s="352"/>
      <c r="AA26" s="352"/>
      <c r="AB26" s="145">
        <f>ТитулОО!AB26</f>
        <v>0</v>
      </c>
      <c r="AC26" s="352" t="str">
        <f>IF($U36&lt;$U$31,W36,"")</f>
        <v/>
      </c>
      <c r="AD26" s="353"/>
      <c r="AE26" s="353"/>
      <c r="AF26" s="353"/>
      <c r="AG26" s="353"/>
      <c r="AH26" s="353"/>
      <c r="AI26" s="353"/>
      <c r="AJ26" s="353"/>
      <c r="AK26" s="353"/>
      <c r="AL26" s="353"/>
      <c r="AM26" s="145" t="str">
        <f>ТитулОО!AM26</f>
        <v>ВКР</v>
      </c>
      <c r="AN26" s="362" t="str">
        <f>Base!B170</f>
        <v>Производственная (преддипломная, подготовка ВКР: дипломной работы)</v>
      </c>
      <c r="AO26" s="362"/>
      <c r="AP26" s="362"/>
      <c r="AQ26" s="362"/>
      <c r="AR26" s="362"/>
      <c r="AS26" s="362"/>
      <c r="AT26" s="363"/>
      <c r="AV26" s="251" t="s">
        <v>7</v>
      </c>
      <c r="AW26" s="129" t="s">
        <v>155</v>
      </c>
      <c r="AX26" s="12"/>
      <c r="AY26" s="12"/>
      <c r="AZ26" s="12"/>
      <c r="BA26" s="12"/>
    </row>
    <row r="27" spans="1:54" ht="43.5" customHeight="1" x14ac:dyDescent="0.35">
      <c r="A27" s="20" t="str">
        <f>ТитулОО!A27</f>
        <v>К</v>
      </c>
      <c r="B27" s="19" t="str">
        <f>ТитулОО!B27</f>
        <v>Каникулы</v>
      </c>
      <c r="C27" s="249"/>
      <c r="D27" s="249"/>
      <c r="E27" s="8"/>
      <c r="F27" s="252" t="str">
        <f>ТитулОО!F27</f>
        <v>С</v>
      </c>
      <c r="G27" s="131" t="str">
        <f>ТитулОО!G27</f>
        <v>Экзаменационная сессия</v>
      </c>
      <c r="H27" s="256"/>
      <c r="I27" s="256"/>
      <c r="J27" s="256"/>
      <c r="K27" s="256"/>
      <c r="L27" s="256"/>
      <c r="M27" s="256"/>
      <c r="N27" s="256"/>
      <c r="O27" s="256"/>
      <c r="P27" s="256"/>
      <c r="Q27" s="147">
        <f>ТитулОО!Q27</f>
        <v>0</v>
      </c>
      <c r="R27" s="352" t="str">
        <f>IF($U33&lt;$U$31,W33,"")</f>
        <v/>
      </c>
      <c r="S27" s="353"/>
      <c r="T27" s="353"/>
      <c r="U27" s="353"/>
      <c r="V27" s="353"/>
      <c r="W27" s="353"/>
      <c r="X27" s="353"/>
      <c r="Y27" s="353"/>
      <c r="Z27" s="353"/>
      <c r="AA27" s="353"/>
      <c r="AB27" s="145">
        <f>ТитулОО!AB27</f>
        <v>0</v>
      </c>
      <c r="AC27" s="352" t="str">
        <f>IF($U37&lt;$U$31,W37,"")</f>
        <v/>
      </c>
      <c r="AD27" s="353"/>
      <c r="AE27" s="353"/>
      <c r="AF27" s="353"/>
      <c r="AG27" s="353"/>
      <c r="AH27" s="353"/>
      <c r="AI27" s="353"/>
      <c r="AJ27" s="353"/>
      <c r="AK27" s="353"/>
      <c r="AL27" s="353"/>
      <c r="AM27" s="30"/>
      <c r="AN27" s="362"/>
      <c r="AO27" s="362"/>
      <c r="AP27" s="362"/>
      <c r="AQ27" s="362"/>
      <c r="AR27" s="362"/>
      <c r="AS27" s="362"/>
      <c r="AT27" s="363"/>
      <c r="AU27" s="249"/>
      <c r="AV27" s="249"/>
      <c r="AW27" s="249"/>
      <c r="AX27" s="249"/>
      <c r="AY27" s="249"/>
      <c r="AZ27" s="8"/>
      <c r="BA27" s="8"/>
    </row>
    <row r="28" spans="1:54" ht="33" customHeight="1" x14ac:dyDescent="0.35">
      <c r="A28" s="20">
        <f>ТитулОО!A28</f>
        <v>0</v>
      </c>
      <c r="B28" s="19">
        <f>ТитулОО!B28</f>
        <v>0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48">
        <f>ТитулОО!Q28</f>
        <v>0</v>
      </c>
      <c r="R28" s="354" t="str">
        <f>IF($U34&lt;$U$31,W34,"")</f>
        <v/>
      </c>
      <c r="S28" s="355"/>
      <c r="T28" s="355"/>
      <c r="U28" s="355"/>
      <c r="V28" s="355"/>
      <c r="W28" s="355"/>
      <c r="X28" s="355"/>
      <c r="Y28" s="355"/>
      <c r="Z28" s="355"/>
      <c r="AA28" s="355"/>
      <c r="AB28" s="149">
        <f>ТитулОО!AB28</f>
        <v>0</v>
      </c>
      <c r="AC28" s="354" t="str">
        <f>IF($U38&lt;$U$31,W38,"")</f>
        <v/>
      </c>
      <c r="AD28" s="355"/>
      <c r="AE28" s="355"/>
      <c r="AF28" s="355"/>
      <c r="AG28" s="355"/>
      <c r="AH28" s="355"/>
      <c r="AI28" s="355"/>
      <c r="AJ28" s="355"/>
      <c r="AK28" s="355"/>
      <c r="AL28" s="355"/>
      <c r="AM28" s="35"/>
      <c r="AN28" s="364"/>
      <c r="AO28" s="364"/>
      <c r="AP28" s="364"/>
      <c r="AQ28" s="364"/>
      <c r="AR28" s="364"/>
      <c r="AS28" s="364"/>
      <c r="AT28" s="365"/>
      <c r="AU28" s="8"/>
      <c r="AV28" s="8"/>
      <c r="AW28" s="8"/>
      <c r="AX28" s="8"/>
      <c r="AY28" s="8"/>
      <c r="AZ28" s="8"/>
      <c r="BA28" s="8"/>
    </row>
    <row r="29" spans="1:54" x14ac:dyDescent="0.35">
      <c r="A29" s="336" t="str">
        <f>ТитулОО!A29</f>
        <v>ІІ. СВОДНЫЕ ДАННЫЕ О БЮДЖЕТЕ ВРЕМЕНИ, недели</v>
      </c>
      <c r="B29" s="336"/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6"/>
      <c r="Q29" s="336"/>
      <c r="R29" s="336"/>
      <c r="S29" s="336"/>
      <c r="T29" s="336"/>
      <c r="U29" s="8"/>
      <c r="W29" s="368" t="str">
        <f>ТитулОО!W29</f>
        <v>ІІІ. ПРАКТИКИ</v>
      </c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368"/>
      <c r="AJ29" s="368"/>
      <c r="AK29" s="368"/>
      <c r="AL29" s="10"/>
      <c r="AM29" s="10" t="str">
        <f>ТитулОО!AM29</f>
        <v>IV. ГОСУДАРСТВЕННАЯ ИТОГОВАЯ АТТЕСТАЦИЯ</v>
      </c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</row>
    <row r="30" spans="1:54" ht="31.5" customHeight="1" x14ac:dyDescent="0.35">
      <c r="A30" s="339" t="str">
        <f>ТитулОО!A30</f>
        <v>Курс</v>
      </c>
      <c r="B30" s="339"/>
      <c r="C30" s="339" t="str">
        <f>ТитулОО!C30</f>
        <v>Теоретическое обучение</v>
      </c>
      <c r="D30" s="339"/>
      <c r="E30" s="339"/>
      <c r="F30" s="342" t="str">
        <f>ТитулОО!F30</f>
        <v>Экзаменационная сессия</v>
      </c>
      <c r="G30" s="342"/>
      <c r="H30" s="342"/>
      <c r="I30" s="339" t="str">
        <f>ТитулОО!I30</f>
        <v>Практика (в т.ч. подготовка ВКР: дипл. работы)</v>
      </c>
      <c r="J30" s="339"/>
      <c r="K30" s="339" t="str">
        <f>ТитулОО!K30</f>
        <v>Государственная итоговая аттестация</v>
      </c>
      <c r="L30" s="339"/>
      <c r="M30" s="339"/>
      <c r="N30" s="348" t="str">
        <f>ТитулОО!N30</f>
        <v>Подготовка ВКР: дипл. работы</v>
      </c>
      <c r="O30" s="348"/>
      <c r="P30" s="348"/>
      <c r="Q30" s="339" t="str">
        <f>ТитулОО!Q30</f>
        <v>Каникулы</v>
      </c>
      <c r="R30" s="339"/>
      <c r="S30" s="339" t="str">
        <f>ТитулОО!S30</f>
        <v>Всего</v>
      </c>
      <c r="T30" s="339"/>
      <c r="U30" s="9"/>
      <c r="W30" s="359" t="str">
        <f>ТитулОО!W30</f>
        <v>Название практики</v>
      </c>
      <c r="X30" s="359"/>
      <c r="Y30" s="359"/>
      <c r="Z30" s="359"/>
      <c r="AA30" s="359"/>
      <c r="AB30" s="359"/>
      <c r="AC30" s="359"/>
      <c r="AD30" s="359"/>
      <c r="AE30" s="359"/>
      <c r="AF30" s="359"/>
      <c r="AG30" s="359"/>
      <c r="AH30" s="359"/>
      <c r="AI30" s="359"/>
      <c r="AJ30" s="339" t="str">
        <f>ТитулОО!AJ30</f>
        <v>Семестр</v>
      </c>
      <c r="AK30" s="339" t="str">
        <f>ТитулОО!AK30</f>
        <v>Количество недель</v>
      </c>
      <c r="AL30" s="339"/>
      <c r="AM30" s="30"/>
      <c r="AN30" s="30"/>
      <c r="AO30" s="359" t="str">
        <f>ТитулОО!AO30</f>
        <v>Название учебной дисциплины</v>
      </c>
      <c r="AP30" s="359"/>
      <c r="AQ30" s="359"/>
      <c r="AR30" s="359"/>
      <c r="AS30" s="359"/>
      <c r="AT30" s="359"/>
      <c r="AU30" s="359"/>
      <c r="AV30" s="359" t="str">
        <f>ТитулОО!AV30</f>
        <v>Форма государственной аттестации (экзамен, защита)</v>
      </c>
      <c r="AW30" s="359"/>
      <c r="AX30" s="359"/>
      <c r="AY30" s="359"/>
      <c r="AZ30" s="359"/>
      <c r="BA30" s="339" t="str">
        <f>AJ30</f>
        <v>Семестр</v>
      </c>
    </row>
    <row r="31" spans="1:54" ht="36" customHeight="1" x14ac:dyDescent="0.35">
      <c r="A31" s="339"/>
      <c r="B31" s="339"/>
      <c r="C31" s="339"/>
      <c r="D31" s="339"/>
      <c r="E31" s="339"/>
      <c r="F31" s="342"/>
      <c r="G31" s="342"/>
      <c r="H31" s="342"/>
      <c r="I31" s="339"/>
      <c r="J31" s="339"/>
      <c r="K31" s="339"/>
      <c r="L31" s="339"/>
      <c r="M31" s="339"/>
      <c r="N31" s="348"/>
      <c r="O31" s="348"/>
      <c r="P31" s="348"/>
      <c r="Q31" s="339"/>
      <c r="R31" s="339"/>
      <c r="S31" s="339"/>
      <c r="T31" s="339"/>
      <c r="U31" s="115">
        <f>Base!FK171</f>
        <v>2</v>
      </c>
      <c r="V31" s="30"/>
      <c r="W31" s="359"/>
      <c r="X31" s="359"/>
      <c r="Y31" s="359"/>
      <c r="Z31" s="359"/>
      <c r="AA31" s="359"/>
      <c r="AB31" s="359"/>
      <c r="AC31" s="359"/>
      <c r="AD31" s="359"/>
      <c r="AE31" s="359"/>
      <c r="AF31" s="359"/>
      <c r="AG31" s="359"/>
      <c r="AH31" s="359"/>
      <c r="AI31" s="359"/>
      <c r="AJ31" s="339"/>
      <c r="AK31" s="339"/>
      <c r="AL31" s="339"/>
      <c r="AM31" s="30"/>
      <c r="AN31" s="30"/>
      <c r="AO31" s="359"/>
      <c r="AP31" s="359"/>
      <c r="AQ31" s="359"/>
      <c r="AR31" s="359"/>
      <c r="AS31" s="359"/>
      <c r="AT31" s="359"/>
      <c r="AU31" s="359"/>
      <c r="AV31" s="359"/>
      <c r="AW31" s="359"/>
      <c r="AX31" s="359"/>
      <c r="AY31" s="359"/>
      <c r="AZ31" s="359"/>
      <c r="BA31" s="339"/>
    </row>
    <row r="32" spans="1:54" ht="51" customHeight="1" x14ac:dyDescent="0.35">
      <c r="A32" s="339"/>
      <c r="B32" s="339"/>
      <c r="C32" s="339"/>
      <c r="D32" s="339"/>
      <c r="E32" s="339"/>
      <c r="F32" s="342"/>
      <c r="G32" s="342"/>
      <c r="H32" s="342"/>
      <c r="I32" s="339"/>
      <c r="J32" s="339"/>
      <c r="K32" s="339"/>
      <c r="L32" s="339"/>
      <c r="M32" s="339"/>
      <c r="N32" s="348"/>
      <c r="O32" s="348"/>
      <c r="P32" s="348"/>
      <c r="Q32" s="339"/>
      <c r="R32" s="339"/>
      <c r="S32" s="339"/>
      <c r="T32" s="339"/>
      <c r="U32" s="114">
        <v>1</v>
      </c>
      <c r="V32" s="139" t="str">
        <f>Q26</f>
        <v>У</v>
      </c>
      <c r="W32" s="349" t="str">
        <f>Base!B162</f>
        <v>Учебная практика</v>
      </c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0"/>
      <c r="AI32" s="351"/>
      <c r="AJ32" s="254" t="str">
        <f ca="1">OFFSET(AP$46,0,U32-1)</f>
        <v>2</v>
      </c>
      <c r="AK32" s="367">
        <f>IF(V32&lt;&gt;"",COUNTIF($B$20:$BA$24,V32),0)</f>
        <v>2</v>
      </c>
      <c r="AL32" s="367"/>
      <c r="AM32" s="30"/>
      <c r="AN32" s="30"/>
      <c r="AO32" s="359" t="str">
        <f>ТитулОО!AO32</f>
        <v xml:space="preserve">Комплексный государственный экзамен </v>
      </c>
      <c r="AP32" s="359"/>
      <c r="AQ32" s="359"/>
      <c r="AR32" s="359"/>
      <c r="AS32" s="359"/>
      <c r="AT32" s="359"/>
      <c r="AU32" s="359"/>
      <c r="AV32" s="361" t="str">
        <f>ТитулОО!AV32</f>
        <v>экзамен</v>
      </c>
      <c r="AW32" s="361"/>
      <c r="AX32" s="361"/>
      <c r="AY32" s="361"/>
      <c r="AZ32" s="361"/>
      <c r="BA32" s="253">
        <v>9</v>
      </c>
    </row>
    <row r="33" spans="1:54" ht="38.25" customHeight="1" x14ac:dyDescent="0.35">
      <c r="A33" s="358" t="s">
        <v>143</v>
      </c>
      <c r="B33" s="358"/>
      <c r="C33" s="347">
        <f>COUNTIF($B20:$BA20,F$25)+COUNTIF($B20:$BA20,A$28)</f>
        <v>34</v>
      </c>
      <c r="D33" s="347"/>
      <c r="E33" s="347"/>
      <c r="F33" s="347">
        <f>COUNTIF($B20:$BA20,F$27)</f>
        <v>4</v>
      </c>
      <c r="G33" s="347"/>
      <c r="H33" s="347"/>
      <c r="I33" s="347">
        <f ca="1">R44</f>
        <v>2</v>
      </c>
      <c r="J33" s="347"/>
      <c r="K33" s="347">
        <f>COUNTIF($B20:$BA20,F$26)</f>
        <v>0</v>
      </c>
      <c r="L33" s="347"/>
      <c r="M33" s="347"/>
      <c r="N33" s="345">
        <f>IF(COUNTIF($B20:$BA20,AM$26)&gt;0,"("&amp;COUNTIF($B20:$BA20,AM$26)&amp;")",0)</f>
        <v>0</v>
      </c>
      <c r="O33" s="345"/>
      <c r="P33" s="345"/>
      <c r="Q33" s="347">
        <f>COUNTIF($B20:$BA20,A$27)</f>
        <v>12</v>
      </c>
      <c r="R33" s="347"/>
      <c r="S33" s="346">
        <f ca="1">SUM(C33:R33)</f>
        <v>52</v>
      </c>
      <c r="T33" s="346"/>
      <c r="U33" s="115">
        <v>2</v>
      </c>
      <c r="V33" s="139" t="str">
        <f>IF($U33&gt;$U$31,"",IF($U33=$U$31,AM$26,Q27))</f>
        <v>ВКР</v>
      </c>
      <c r="W33" s="349" t="str">
        <f>IF($U33&gt;$U$31,"",IF($U33=$U$31,Base!B$170,Base!B163))</f>
        <v>Производственная (преддипломная, подготовка ВКР: дипломной работы)</v>
      </c>
      <c r="X33" s="350"/>
      <c r="Y33" s="350"/>
      <c r="Z33" s="350"/>
      <c r="AA33" s="350"/>
      <c r="AB33" s="350"/>
      <c r="AC33" s="350"/>
      <c r="AD33" s="350"/>
      <c r="AE33" s="350"/>
      <c r="AF33" s="350"/>
      <c r="AG33" s="350"/>
      <c r="AH33" s="350"/>
      <c r="AI33" s="351"/>
      <c r="AJ33" s="254" t="str">
        <f t="shared" ref="AJ33:AJ40" ca="1" si="0">OFFSET(AP$46,0,U33-1)</f>
        <v>9</v>
      </c>
      <c r="AK33" s="367">
        <f t="shared" ref="AK33:AK40" si="1">IF(V33&lt;&gt;"",COUNTIF($B$20:$BA$24,V33),0)</f>
        <v>4</v>
      </c>
      <c r="AL33" s="367"/>
      <c r="AM33" s="198"/>
      <c r="AN33" s="30"/>
      <c r="AO33" s="361" t="str">
        <f>ТитулОО!AO33</f>
        <v>Выпускная квалификационная работа: дипломная работа</v>
      </c>
      <c r="AP33" s="361"/>
      <c r="AQ33" s="361"/>
      <c r="AR33" s="361"/>
      <c r="AS33" s="361"/>
      <c r="AT33" s="361"/>
      <c r="AU33" s="361"/>
      <c r="AV33" s="361" t="str">
        <f>ТитулОО!AV33</f>
        <v>защита</v>
      </c>
      <c r="AW33" s="361"/>
      <c r="AX33" s="361"/>
      <c r="AY33" s="361"/>
      <c r="AZ33" s="361"/>
      <c r="BA33" s="360">
        <v>9</v>
      </c>
    </row>
    <row r="34" spans="1:54" ht="44.25" customHeight="1" x14ac:dyDescent="0.35">
      <c r="A34" s="358" t="s">
        <v>141</v>
      </c>
      <c r="B34" s="358"/>
      <c r="C34" s="347">
        <f>COUNTIF($B21:$BA21,F$25)</f>
        <v>33</v>
      </c>
      <c r="D34" s="347"/>
      <c r="E34" s="347"/>
      <c r="F34" s="347">
        <f>COUNTIF($B21:$BA21,F$27)</f>
        <v>4</v>
      </c>
      <c r="G34" s="347"/>
      <c r="H34" s="347"/>
      <c r="I34" s="347">
        <f ca="1">R45</f>
        <v>0</v>
      </c>
      <c r="J34" s="347"/>
      <c r="K34" s="347">
        <f>COUNTIF($B21:$BA21,F$26)</f>
        <v>0</v>
      </c>
      <c r="L34" s="347"/>
      <c r="M34" s="347"/>
      <c r="N34" s="345">
        <f>IF(COUNTIF($B21:$BA21,AM$26)&gt;0,"("&amp;COUNTIF($B21:$BA21,AM$26)&amp;")",0)</f>
        <v>0</v>
      </c>
      <c r="O34" s="345"/>
      <c r="P34" s="345"/>
      <c r="Q34" s="347">
        <f>COUNTIF($B21:$BA21,A$27)</f>
        <v>12</v>
      </c>
      <c r="R34" s="347"/>
      <c r="S34" s="346">
        <f ca="1">SUM(C34:R34)</f>
        <v>49</v>
      </c>
      <c r="T34" s="346"/>
      <c r="U34" s="115">
        <v>3</v>
      </c>
      <c r="V34" s="139" t="str">
        <f>IF($U34&gt;$U$31,"",IF($U34=$U$31,AM$26,Q28))</f>
        <v/>
      </c>
      <c r="W34" s="349" t="str">
        <f>IF($U34&gt;$U$31,"",IF($U34=$U$31,Base!B$170,Base!B164))</f>
        <v/>
      </c>
      <c r="X34" s="350"/>
      <c r="Y34" s="350"/>
      <c r="Z34" s="350"/>
      <c r="AA34" s="350"/>
      <c r="AB34" s="350"/>
      <c r="AC34" s="350"/>
      <c r="AD34" s="350"/>
      <c r="AE34" s="350"/>
      <c r="AF34" s="350"/>
      <c r="AG34" s="350"/>
      <c r="AH34" s="350"/>
      <c r="AI34" s="351"/>
      <c r="AJ34" s="310" t="str">
        <f t="shared" ca="1" si="0"/>
        <v/>
      </c>
      <c r="AK34" s="367">
        <f>IF(V34&lt;&gt;"",COUNTIF($B$20:$BA$24,V34),0)</f>
        <v>0</v>
      </c>
      <c r="AL34" s="367"/>
      <c r="AM34" s="198"/>
      <c r="AN34" s="30"/>
      <c r="AO34" s="361"/>
      <c r="AP34" s="361"/>
      <c r="AQ34" s="361"/>
      <c r="AR34" s="361"/>
      <c r="AS34" s="361"/>
      <c r="AT34" s="361"/>
      <c r="AU34" s="361"/>
      <c r="AV34" s="361"/>
      <c r="AW34" s="361"/>
      <c r="AX34" s="361"/>
      <c r="AY34" s="361"/>
      <c r="AZ34" s="361"/>
      <c r="BA34" s="360"/>
    </row>
    <row r="35" spans="1:54" ht="48.75" customHeight="1" x14ac:dyDescent="0.35">
      <c r="A35" s="358" t="s">
        <v>140</v>
      </c>
      <c r="B35" s="358"/>
      <c r="C35" s="347">
        <f>COUNTIF($B22:$BA22,F$25)</f>
        <v>28</v>
      </c>
      <c r="D35" s="347"/>
      <c r="E35" s="347"/>
      <c r="F35" s="347">
        <f>COUNTIF($B22:$BA22,F$27)</f>
        <v>4</v>
      </c>
      <c r="G35" s="347"/>
      <c r="H35" s="347"/>
      <c r="I35" s="347">
        <f ca="1">R46</f>
        <v>0</v>
      </c>
      <c r="J35" s="347"/>
      <c r="K35" s="347">
        <f>COUNTIF($B22:$BA22,F$26)</f>
        <v>0</v>
      </c>
      <c r="L35" s="347"/>
      <c r="M35" s="347"/>
      <c r="N35" s="345">
        <f>IF(COUNTIF($B22:$BA22,AM$26)&gt;0,"("&amp;COUNTIF($B22:$BA22,AM$26)&amp;")",0)</f>
        <v>0</v>
      </c>
      <c r="O35" s="345"/>
      <c r="P35" s="345"/>
      <c r="Q35" s="347">
        <f>COUNTIF($B22:$BA22,A$27)</f>
        <v>12</v>
      </c>
      <c r="R35" s="347"/>
      <c r="S35" s="346">
        <f ca="1">SUM(C35:R35)</f>
        <v>44</v>
      </c>
      <c r="T35" s="346"/>
      <c r="U35" s="114">
        <v>4</v>
      </c>
      <c r="V35" s="139" t="str">
        <f>IF($U35&gt;$U$31,"",IF($U35=$U$31,AM$26,AB25))</f>
        <v/>
      </c>
      <c r="W35" s="349" t="str">
        <f>IF($U35&gt;$U$31,"",IF($U35=$U$31,Base!B$170,Base!B165))</f>
        <v/>
      </c>
      <c r="X35" s="350"/>
      <c r="Y35" s="350"/>
      <c r="Z35" s="350"/>
      <c r="AA35" s="350"/>
      <c r="AB35" s="350"/>
      <c r="AC35" s="350"/>
      <c r="AD35" s="350"/>
      <c r="AE35" s="350"/>
      <c r="AF35" s="350"/>
      <c r="AG35" s="350"/>
      <c r="AH35" s="350"/>
      <c r="AI35" s="351"/>
      <c r="AJ35" s="254" t="str">
        <f t="shared" ca="1" si="0"/>
        <v/>
      </c>
      <c r="AK35" s="367">
        <f t="shared" si="1"/>
        <v>0</v>
      </c>
      <c r="AL35" s="367"/>
      <c r="AM35" s="198"/>
      <c r="AN35" s="30"/>
      <c r="AO35" s="30"/>
      <c r="AP35" s="30"/>
      <c r="AQ35" s="30"/>
      <c r="AS35" s="30"/>
      <c r="AT35" s="30"/>
      <c r="AU35" s="30"/>
      <c r="AV35" s="30"/>
      <c r="AW35" s="30"/>
      <c r="AX35" s="30"/>
      <c r="AY35" s="30"/>
      <c r="AZ35" s="30"/>
    </row>
    <row r="36" spans="1:54" ht="45" customHeight="1" x14ac:dyDescent="0.35">
      <c r="A36" s="358" t="s">
        <v>138</v>
      </c>
      <c r="B36" s="358"/>
      <c r="C36" s="347">
        <f>COUNTIF($B23:$BA23,F$25)</f>
        <v>36</v>
      </c>
      <c r="D36" s="347"/>
      <c r="E36" s="347"/>
      <c r="F36" s="347">
        <f>COUNTIF($B23:$BA23,F$27)</f>
        <v>4</v>
      </c>
      <c r="G36" s="347"/>
      <c r="H36" s="347"/>
      <c r="I36" s="347">
        <f ca="1">R47</f>
        <v>0</v>
      </c>
      <c r="J36" s="347"/>
      <c r="K36" s="347">
        <f>COUNTIF($B23:$BA23,F$26)</f>
        <v>0</v>
      </c>
      <c r="L36" s="347"/>
      <c r="M36" s="347"/>
      <c r="N36" s="345">
        <f>IF(COUNTIF($B23:$BA23,AM$26)&gt;0,"("&amp;COUNTIF($B23:$BA23,AM$26)&amp;")",0)</f>
        <v>0</v>
      </c>
      <c r="O36" s="345"/>
      <c r="P36" s="345"/>
      <c r="Q36" s="347">
        <f>COUNTIF($B23:$BA23,A$27)</f>
        <v>12</v>
      </c>
      <c r="R36" s="347"/>
      <c r="S36" s="346">
        <f ca="1">SUM(C36:R36)</f>
        <v>52</v>
      </c>
      <c r="T36" s="346"/>
      <c r="U36" s="115">
        <v>5</v>
      </c>
      <c r="V36" s="139" t="str">
        <f>IF($U36&gt;$U$31,"",IF($U36=$U$31,AM$26,AB26))</f>
        <v/>
      </c>
      <c r="W36" s="349" t="str">
        <f>IF($U36&gt;$U$31,"",IF($U36=$U$31,Base!B$170,Base!B166))</f>
        <v/>
      </c>
      <c r="X36" s="350"/>
      <c r="Y36" s="350"/>
      <c r="Z36" s="350"/>
      <c r="AA36" s="350"/>
      <c r="AB36" s="350"/>
      <c r="AC36" s="350"/>
      <c r="AD36" s="350"/>
      <c r="AE36" s="350"/>
      <c r="AF36" s="350"/>
      <c r="AG36" s="350"/>
      <c r="AH36" s="350"/>
      <c r="AI36" s="351"/>
      <c r="AJ36" s="254" t="str">
        <f t="shared" ca="1" si="0"/>
        <v/>
      </c>
      <c r="AK36" s="367">
        <f t="shared" si="1"/>
        <v>0</v>
      </c>
      <c r="AL36" s="367"/>
      <c r="AM36" s="198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</row>
    <row r="37" spans="1:54" x14ac:dyDescent="0.35">
      <c r="A37" s="358" t="s">
        <v>272</v>
      </c>
      <c r="B37" s="358"/>
      <c r="C37" s="347">
        <f>COUNTIF($B24:$BA24,F$25)</f>
        <v>12</v>
      </c>
      <c r="D37" s="347"/>
      <c r="E37" s="347"/>
      <c r="F37" s="347">
        <f>COUNTIF($B24:$BA24,F$27)</f>
        <v>2</v>
      </c>
      <c r="G37" s="347"/>
      <c r="H37" s="347"/>
      <c r="I37" s="347">
        <f ca="1">R48</f>
        <v>4</v>
      </c>
      <c r="J37" s="347"/>
      <c r="K37" s="347">
        <f>COUNTIF($B24:$BA24,F$26)</f>
        <v>6</v>
      </c>
      <c r="L37" s="347"/>
      <c r="M37" s="347"/>
      <c r="N37" s="345" t="str">
        <f>IF(COUNTIF($B24:$BA24,AM$26)&gt;0,"("&amp;COUNTIF($B24:$BA24,AM$26)&amp;")",0)</f>
        <v>(4)</v>
      </c>
      <c r="O37" s="345"/>
      <c r="P37" s="345"/>
      <c r="Q37" s="347">
        <f>COUNTIF($B24:$BA24,A$27)</f>
        <v>0</v>
      </c>
      <c r="R37" s="347"/>
      <c r="S37" s="346">
        <f ca="1">SUM(C37:R37)</f>
        <v>24</v>
      </c>
      <c r="T37" s="346"/>
      <c r="U37" s="115">
        <v>6</v>
      </c>
      <c r="V37" s="139" t="str">
        <f>IF($U37&gt;$U$31,"",IF($U37=$U$31,AM$26,AB27))</f>
        <v/>
      </c>
      <c r="W37" s="349" t="str">
        <f>IF($U37&gt;$U$31,"",IF($U37=$U$31,Base!B$170,Base!B167))</f>
        <v/>
      </c>
      <c r="X37" s="350"/>
      <c r="Y37" s="350"/>
      <c r="Z37" s="350"/>
      <c r="AA37" s="350"/>
      <c r="AB37" s="350"/>
      <c r="AC37" s="350"/>
      <c r="AD37" s="350"/>
      <c r="AE37" s="350"/>
      <c r="AF37" s="350"/>
      <c r="AG37" s="350"/>
      <c r="AH37" s="350"/>
      <c r="AI37" s="351"/>
      <c r="AJ37" s="254" t="str">
        <f t="shared" ca="1" si="0"/>
        <v/>
      </c>
      <c r="AK37" s="367">
        <f t="shared" si="1"/>
        <v>0</v>
      </c>
      <c r="AL37" s="367"/>
      <c r="AM37" s="96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4" x14ac:dyDescent="0.35">
      <c r="A38" s="358" t="s">
        <v>80</v>
      </c>
      <c r="B38" s="358"/>
      <c r="C38" s="347">
        <f>SUM(C33:E37)</f>
        <v>143</v>
      </c>
      <c r="D38" s="347"/>
      <c r="E38" s="347"/>
      <c r="F38" s="347">
        <f>SUM(F33:H37)</f>
        <v>18</v>
      </c>
      <c r="G38" s="347"/>
      <c r="H38" s="347"/>
      <c r="I38" s="347">
        <f ca="1">SUM(I33:J37)</f>
        <v>6</v>
      </c>
      <c r="J38" s="347"/>
      <c r="K38" s="347">
        <f>SUM(K33:M37)</f>
        <v>6</v>
      </c>
      <c r="L38" s="347"/>
      <c r="M38" s="347"/>
      <c r="N38" s="345" t="str">
        <f>IF(COUNTIF($B20:$BA24,AM$26)&gt;0,"("&amp;COUNTIF($B20:$BA24,AM$26)&amp;")",0)</f>
        <v>(4)</v>
      </c>
      <c r="O38" s="345"/>
      <c r="P38" s="345"/>
      <c r="Q38" s="346">
        <f>SUM(Q33:R37)</f>
        <v>48</v>
      </c>
      <c r="R38" s="347"/>
      <c r="S38" s="346">
        <f ca="1">SUM(S33:T37)</f>
        <v>221</v>
      </c>
      <c r="T38" s="347"/>
      <c r="U38" s="114">
        <v>7</v>
      </c>
      <c r="V38" s="139" t="str">
        <f>IF($U38&gt;$U$31,"",IF($U38=$U$31,AM$26,AB28))</f>
        <v/>
      </c>
      <c r="W38" s="349" t="str">
        <f>IF($U38&gt;$U$31,"",IF($U38=$U$31,Base!B$170,Base!B168))</f>
        <v/>
      </c>
      <c r="X38" s="350"/>
      <c r="Y38" s="350"/>
      <c r="Z38" s="350"/>
      <c r="AA38" s="350"/>
      <c r="AB38" s="350"/>
      <c r="AC38" s="350"/>
      <c r="AD38" s="350"/>
      <c r="AE38" s="350"/>
      <c r="AF38" s="350"/>
      <c r="AG38" s="350"/>
      <c r="AH38" s="350"/>
      <c r="AI38" s="351"/>
      <c r="AJ38" s="254" t="str">
        <f t="shared" ca="1" si="0"/>
        <v/>
      </c>
      <c r="AK38" s="367">
        <f t="shared" si="1"/>
        <v>0</v>
      </c>
      <c r="AL38" s="367"/>
      <c r="AM38" s="96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4" s="74" customFormat="1" ht="18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115">
        <v>8</v>
      </c>
      <c r="V39" s="139" t="str">
        <f>IF($U39&gt;$U$31,"",IF($U39=$U$31,AM$26,AM25))</f>
        <v/>
      </c>
      <c r="W39" s="349" t="str">
        <f>IF($U39&gt;$U$31,"",IF($U39=$U$31,Base!B$170,Base!B169))</f>
        <v/>
      </c>
      <c r="X39" s="350"/>
      <c r="Y39" s="350"/>
      <c r="Z39" s="350"/>
      <c r="AA39" s="350"/>
      <c r="AB39" s="350"/>
      <c r="AC39" s="350"/>
      <c r="AD39" s="350"/>
      <c r="AE39" s="350"/>
      <c r="AF39" s="350"/>
      <c r="AG39" s="350"/>
      <c r="AH39" s="350"/>
      <c r="AI39" s="351"/>
      <c r="AJ39" s="254" t="str">
        <f t="shared" ca="1" si="0"/>
        <v/>
      </c>
      <c r="AK39" s="367">
        <f t="shared" si="1"/>
        <v>0</v>
      </c>
      <c r="AL39" s="367"/>
      <c r="AM39" s="96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73"/>
    </row>
    <row r="40" spans="1:54" s="74" customFormat="1" ht="18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115">
        <v>9</v>
      </c>
      <c r="V40" s="139" t="str">
        <f>IF($U40&gt;$U$31,"",IF($U40=$U$31,AM$26,AM26))</f>
        <v/>
      </c>
      <c r="W40" s="349" t="str">
        <f>IF($U40&gt;$U$31,"",IF($U40=$U$31,Base!B$170,Base!B170))</f>
        <v/>
      </c>
      <c r="X40" s="350"/>
      <c r="Y40" s="350"/>
      <c r="Z40" s="350"/>
      <c r="AA40" s="350"/>
      <c r="AB40" s="350"/>
      <c r="AC40" s="350"/>
      <c r="AD40" s="350"/>
      <c r="AE40" s="350"/>
      <c r="AF40" s="350"/>
      <c r="AG40" s="350"/>
      <c r="AH40" s="350"/>
      <c r="AI40" s="351"/>
      <c r="AJ40" s="254" t="str">
        <f t="shared" ca="1" si="0"/>
        <v/>
      </c>
      <c r="AK40" s="367">
        <f t="shared" si="1"/>
        <v>0</v>
      </c>
      <c r="AL40" s="367"/>
      <c r="AM40" s="199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</row>
    <row r="41" spans="1:54" s="74" customFormat="1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115"/>
      <c r="V41" s="8"/>
      <c r="W41" s="8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8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</row>
    <row r="42" spans="1:54" s="74" customFormat="1" ht="15.75" hidden="1" x14ac:dyDescent="0.2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>
        <v>0</v>
      </c>
      <c r="V42" s="73">
        <v>1</v>
      </c>
      <c r="W42" s="73">
        <v>2</v>
      </c>
      <c r="X42" s="73">
        <v>3</v>
      </c>
      <c r="Y42" s="73">
        <v>4</v>
      </c>
      <c r="Z42" s="73">
        <v>5</v>
      </c>
      <c r="AA42" s="73">
        <v>6</v>
      </c>
      <c r="AB42" s="73">
        <v>7</v>
      </c>
      <c r="AC42" s="73">
        <v>8</v>
      </c>
      <c r="AD42" s="73"/>
      <c r="AE42" s="73"/>
      <c r="AF42" s="73">
        <v>0</v>
      </c>
      <c r="AG42" s="73">
        <v>1</v>
      </c>
      <c r="AH42" s="73">
        <v>2</v>
      </c>
      <c r="AI42" s="73">
        <v>3</v>
      </c>
      <c r="AJ42" s="73">
        <v>4</v>
      </c>
      <c r="AK42" s="73">
        <v>5</v>
      </c>
      <c r="AL42" s="73">
        <v>6</v>
      </c>
      <c r="AM42" s="73">
        <v>7</v>
      </c>
      <c r="AN42" s="73">
        <v>8</v>
      </c>
      <c r="AO42" s="73"/>
      <c r="AP42" s="73">
        <v>0</v>
      </c>
      <c r="AQ42" s="73">
        <v>1</v>
      </c>
      <c r="AR42" s="73">
        <v>2</v>
      </c>
      <c r="AS42" s="73">
        <v>3</v>
      </c>
      <c r="AT42" s="73">
        <v>4</v>
      </c>
      <c r="AU42" s="73">
        <v>5</v>
      </c>
      <c r="AV42" s="73">
        <v>6</v>
      </c>
      <c r="AW42" s="73">
        <v>7</v>
      </c>
      <c r="AX42" s="73">
        <v>8</v>
      </c>
      <c r="AY42" s="73"/>
      <c r="AZ42" s="73"/>
      <c r="BA42" s="73"/>
      <c r="BB42" s="73"/>
    </row>
    <row r="43" spans="1:54" s="74" customFormat="1" ht="15.75" hidden="1" x14ac:dyDescent="0.25">
      <c r="A43" s="73"/>
      <c r="B43" s="73"/>
      <c r="C43" s="73"/>
      <c r="D43" s="73"/>
      <c r="E43" s="73"/>
      <c r="F43" s="73"/>
      <c r="G43" s="73"/>
      <c r="H43" s="73"/>
      <c r="I43" s="73" t="str">
        <f>F25&amp;"/"&amp;V34</f>
        <v>Т/</v>
      </c>
      <c r="J43" s="73"/>
      <c r="K43" s="73"/>
      <c r="L43" s="73"/>
      <c r="M43" s="73"/>
      <c r="N43" s="73"/>
      <c r="O43" s="73"/>
      <c r="P43" s="73"/>
      <c r="Q43" s="73" t="s">
        <v>530</v>
      </c>
      <c r="R43" s="73"/>
      <c r="S43" s="73"/>
      <c r="T43" s="73"/>
      <c r="U43" s="73" t="str">
        <f ca="1">OFFSET($V$32,U42,0,1,1)</f>
        <v>У</v>
      </c>
      <c r="V43" s="73" t="str">
        <f ca="1">OFFSET($V$32,V42,0,1,1)</f>
        <v>ВКР</v>
      </c>
      <c r="W43" s="73" t="str">
        <f ca="1">OFFSET($V$32,W42,0,1,1)</f>
        <v/>
      </c>
      <c r="X43" s="73" t="str">
        <f t="shared" ref="X43:AC43" ca="1" si="2">OFFSET($V$32,X42,0,1,1)</f>
        <v/>
      </c>
      <c r="Y43" s="73" t="str">
        <f t="shared" ca="1" si="2"/>
        <v/>
      </c>
      <c r="Z43" s="73" t="str">
        <f t="shared" ca="1" si="2"/>
        <v/>
      </c>
      <c r="AA43" s="73" t="str">
        <f t="shared" ca="1" si="2"/>
        <v/>
      </c>
      <c r="AB43" s="73" t="str">
        <f t="shared" ca="1" si="2"/>
        <v/>
      </c>
      <c r="AC43" s="73" t="str">
        <f t="shared" ca="1" si="2"/>
        <v/>
      </c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</row>
    <row r="44" spans="1:54" s="74" customFormat="1" ht="15.75" hidden="1" x14ac:dyDescent="0.2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>
        <v>1</v>
      </c>
      <c r="R44" s="73">
        <f ca="1">AD44+AD45</f>
        <v>2</v>
      </c>
      <c r="S44" s="73"/>
      <c r="T44" s="73">
        <v>1</v>
      </c>
      <c r="U44" s="73">
        <f ca="1">IF(U$43&lt;&gt;"",COUNTIF($B20:$S20,U$43),0)</f>
        <v>0</v>
      </c>
      <c r="V44" s="73">
        <f t="shared" ref="V44:AC44" ca="1" si="3">IF(V$43&lt;&gt;"",COUNTIF($B20:$S20,V$43),0)</f>
        <v>0</v>
      </c>
      <c r="W44" s="73">
        <f t="shared" ca="1" si="3"/>
        <v>0</v>
      </c>
      <c r="X44" s="73">
        <f t="shared" ca="1" si="3"/>
        <v>0</v>
      </c>
      <c r="Y44" s="73">
        <f t="shared" ca="1" si="3"/>
        <v>0</v>
      </c>
      <c r="Z44" s="73">
        <f t="shared" ca="1" si="3"/>
        <v>0</v>
      </c>
      <c r="AA44" s="73">
        <f t="shared" ca="1" si="3"/>
        <v>0</v>
      </c>
      <c r="AB44" s="73">
        <f t="shared" ca="1" si="3"/>
        <v>0</v>
      </c>
      <c r="AC44" s="73">
        <f t="shared" ca="1" si="3"/>
        <v>0</v>
      </c>
      <c r="AD44" s="73">
        <f ca="1">SUM(U44:AC44)</f>
        <v>0</v>
      </c>
      <c r="AE44" s="73"/>
      <c r="AF44" s="73" t="str">
        <f ca="1">IF(U44&gt;0,$T44&amp;" ","")</f>
        <v/>
      </c>
      <c r="AG44" s="73" t="str">
        <f t="shared" ref="AG44:AN44" ca="1" si="4">IF(V44&gt;0,$T44&amp;" ","")</f>
        <v/>
      </c>
      <c r="AH44" s="73" t="str">
        <f t="shared" ca="1" si="4"/>
        <v/>
      </c>
      <c r="AI44" s="73" t="str">
        <f t="shared" ca="1" si="4"/>
        <v/>
      </c>
      <c r="AJ44" s="73" t="str">
        <f t="shared" ca="1" si="4"/>
        <v/>
      </c>
      <c r="AK44" s="73" t="str">
        <f t="shared" ca="1" si="4"/>
        <v/>
      </c>
      <c r="AL44" s="73" t="str">
        <f t="shared" ca="1" si="4"/>
        <v/>
      </c>
      <c r="AM44" s="73" t="str">
        <f t="shared" ca="1" si="4"/>
        <v/>
      </c>
      <c r="AN44" s="73" t="str">
        <f t="shared" ca="1" si="4"/>
        <v/>
      </c>
      <c r="AO44" s="73"/>
      <c r="AP44" s="73" t="str">
        <f ca="1">AF44&amp;AF45&amp;AF46&amp;AF47&amp;AF48&amp;AF49&amp;AF50&amp;AF51&amp;AF52&amp;AF53</f>
        <v xml:space="preserve">2 </v>
      </c>
      <c r="AQ44" s="73" t="str">
        <f t="shared" ref="AQ44:AT44" ca="1" si="5">AG44&amp;AG45&amp;AG46&amp;AG47&amp;AG48&amp;AG49&amp;AG50&amp;AG51&amp;AG52&amp;AG53</f>
        <v xml:space="preserve">9 </v>
      </c>
      <c r="AR44" s="73" t="str">
        <f ca="1">AH44&amp;AH45&amp;AH46&amp;AH47&amp;AH48&amp;AH49&amp;AH50&amp;AH51&amp;AH52&amp;AH53</f>
        <v/>
      </c>
      <c r="AS44" s="73" t="str">
        <f t="shared" ca="1" si="5"/>
        <v/>
      </c>
      <c r="AT44" s="73" t="str">
        <f t="shared" ca="1" si="5"/>
        <v/>
      </c>
      <c r="AU44" s="73" t="str">
        <f ca="1">AK44&amp;AK45&amp;AK46&amp;AK47&amp;AK48&amp;AK49&amp;AK50&amp;AK51&amp;AK52&amp;AK53</f>
        <v/>
      </c>
      <c r="AV44" s="73" t="str">
        <f ca="1">AL44&amp;AL45&amp;AL46&amp;AL47&amp;AL48&amp;AL49&amp;AL50&amp;AL51&amp;AL52&amp;AL53</f>
        <v/>
      </c>
      <c r="AW44" s="73" t="str">
        <f ca="1">AM44&amp;AM45&amp;AM46&amp;AM47&amp;AM48&amp;AM49&amp;AM50&amp;AM51&amp;AM52&amp;AM53</f>
        <v/>
      </c>
      <c r="AX44" s="73" t="str">
        <f ca="1">AN44&amp;AN45&amp;AN46&amp;AN47&amp;AN48&amp;AN49&amp;AN50&amp;AN51&amp;AN52&amp;AN53</f>
        <v/>
      </c>
      <c r="AY44" s="73"/>
      <c r="AZ44" s="73"/>
      <c r="BA44" s="73"/>
      <c r="BB44" s="73"/>
    </row>
    <row r="45" spans="1:54" s="74" customFormat="1" ht="15.75" hidden="1" x14ac:dyDescent="0.2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>
        <v>2</v>
      </c>
      <c r="R45" s="73">
        <f ca="1">AD46+AD47</f>
        <v>0</v>
      </c>
      <c r="S45" s="73"/>
      <c r="T45" s="73">
        <v>2</v>
      </c>
      <c r="U45" s="73">
        <f ca="1">IF(U$43&lt;&gt;"",COUNTIF($B20:$BA20,U$43),0)-U44</f>
        <v>2</v>
      </c>
      <c r="V45" s="73">
        <f t="shared" ref="V45:AC45" ca="1" si="6">IF(V$43&lt;&gt;"",COUNTIF($B20:$BA20,V$43),0)-V44</f>
        <v>0</v>
      </c>
      <c r="W45" s="73">
        <f t="shared" ca="1" si="6"/>
        <v>0</v>
      </c>
      <c r="X45" s="73">
        <f t="shared" ca="1" si="6"/>
        <v>0</v>
      </c>
      <c r="Y45" s="73">
        <f t="shared" ca="1" si="6"/>
        <v>0</v>
      </c>
      <c r="Z45" s="73">
        <f t="shared" ca="1" si="6"/>
        <v>0</v>
      </c>
      <c r="AA45" s="73">
        <f t="shared" ca="1" si="6"/>
        <v>0</v>
      </c>
      <c r="AB45" s="73">
        <f t="shared" ca="1" si="6"/>
        <v>0</v>
      </c>
      <c r="AC45" s="73">
        <f t="shared" ca="1" si="6"/>
        <v>0</v>
      </c>
      <c r="AD45" s="73">
        <f t="shared" ref="AD45:AD53" ca="1" si="7">SUM(U45:AC45)</f>
        <v>2</v>
      </c>
      <c r="AE45" s="73"/>
      <c r="AF45" s="73" t="str">
        <f t="shared" ref="AF45:AF53" ca="1" si="8">IF(U45&gt;0,$T45&amp;" ","")</f>
        <v xml:space="preserve">2 </v>
      </c>
      <c r="AG45" s="73" t="str">
        <f t="shared" ref="AG45:AG53" ca="1" si="9">IF(V45&gt;0,$T45&amp;" ","")</f>
        <v/>
      </c>
      <c r="AH45" s="73" t="str">
        <f t="shared" ref="AH45:AH53" ca="1" si="10">IF(W45&gt;0,$T45&amp;" ","")</f>
        <v/>
      </c>
      <c r="AI45" s="73" t="str">
        <f t="shared" ref="AI45:AI53" ca="1" si="11">IF(X45&gt;0,$T45&amp;" ","")</f>
        <v/>
      </c>
      <c r="AJ45" s="73" t="str">
        <f t="shared" ref="AJ45:AJ53" ca="1" si="12">IF(Y45&gt;0,$T45&amp;" ","")</f>
        <v/>
      </c>
      <c r="AK45" s="73" t="str">
        <f t="shared" ref="AK45:AK53" ca="1" si="13">IF(Z45&gt;0,$T45&amp;" ","")</f>
        <v/>
      </c>
      <c r="AL45" s="73" t="str">
        <f t="shared" ref="AL45:AL53" ca="1" si="14">IF(AA45&gt;0,$T45&amp;" ","")</f>
        <v/>
      </c>
      <c r="AM45" s="73" t="str">
        <f t="shared" ref="AM45:AM53" ca="1" si="15">IF(AB45&gt;0,$T45&amp;" ","")</f>
        <v/>
      </c>
      <c r="AN45" s="73" t="str">
        <f t="shared" ref="AN45:AN53" ca="1" si="16">IF(AC45&gt;0,$T45&amp;" ","")</f>
        <v/>
      </c>
      <c r="AO45" s="73"/>
      <c r="AP45" s="73" t="str">
        <f ca="1">TRIM(AP44)</f>
        <v>2</v>
      </c>
      <c r="AQ45" s="73" t="str">
        <f t="shared" ref="AQ45:AT45" ca="1" si="17">TRIM(AQ44)</f>
        <v>9</v>
      </c>
      <c r="AR45" s="73" t="str">
        <f t="shared" ca="1" si="17"/>
        <v/>
      </c>
      <c r="AS45" s="73" t="str">
        <f t="shared" ca="1" si="17"/>
        <v/>
      </c>
      <c r="AT45" s="73" t="str">
        <f t="shared" ca="1" si="17"/>
        <v/>
      </c>
      <c r="AU45" s="73" t="str">
        <f ca="1">TRIM(AU44)</f>
        <v/>
      </c>
      <c r="AV45" s="73" t="str">
        <f ca="1">TRIM(AV44)</f>
        <v/>
      </c>
      <c r="AW45" s="73" t="str">
        <f ca="1">TRIM(AW44)</f>
        <v/>
      </c>
      <c r="AX45" s="73" t="str">
        <f ca="1">TRIM(AX44)</f>
        <v/>
      </c>
      <c r="AY45" s="73"/>
      <c r="AZ45" s="73"/>
      <c r="BA45" s="73"/>
      <c r="BB45" s="73"/>
    </row>
    <row r="46" spans="1:54" s="74" customFormat="1" ht="15.75" hidden="1" x14ac:dyDescent="0.2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>
        <v>3</v>
      </c>
      <c r="R46" s="73">
        <f ca="1">AD48+AD49</f>
        <v>0</v>
      </c>
      <c r="S46" s="73"/>
      <c r="T46" s="73">
        <v>3</v>
      </c>
      <c r="U46" s="73">
        <f ca="1">IF(U$43&lt;&gt;"",COUNTIF($B21:$S21,U$43),0)</f>
        <v>0</v>
      </c>
      <c r="V46" s="73">
        <f t="shared" ref="V46:AC46" ca="1" si="18">IF(V$43&lt;&gt;"",COUNTIF($B21:$S21,V$43),0)</f>
        <v>0</v>
      </c>
      <c r="W46" s="73">
        <f t="shared" ca="1" si="18"/>
        <v>0</v>
      </c>
      <c r="X46" s="73">
        <f t="shared" ca="1" si="18"/>
        <v>0</v>
      </c>
      <c r="Y46" s="73">
        <f t="shared" ca="1" si="18"/>
        <v>0</v>
      </c>
      <c r="Z46" s="73">
        <f t="shared" ca="1" si="18"/>
        <v>0</v>
      </c>
      <c r="AA46" s="73">
        <f t="shared" ca="1" si="18"/>
        <v>0</v>
      </c>
      <c r="AB46" s="73">
        <f t="shared" ca="1" si="18"/>
        <v>0</v>
      </c>
      <c r="AC46" s="73">
        <f t="shared" ca="1" si="18"/>
        <v>0</v>
      </c>
      <c r="AD46" s="73">
        <f t="shared" ca="1" si="7"/>
        <v>0</v>
      </c>
      <c r="AE46" s="73"/>
      <c r="AF46" s="73" t="str">
        <f t="shared" ca="1" si="8"/>
        <v/>
      </c>
      <c r="AG46" s="73" t="str">
        <f t="shared" ca="1" si="9"/>
        <v/>
      </c>
      <c r="AH46" s="73" t="str">
        <f t="shared" ca="1" si="10"/>
        <v/>
      </c>
      <c r="AI46" s="73" t="str">
        <f t="shared" ca="1" si="11"/>
        <v/>
      </c>
      <c r="AJ46" s="73" t="str">
        <f t="shared" ca="1" si="12"/>
        <v/>
      </c>
      <c r="AK46" s="73" t="str">
        <f t="shared" ca="1" si="13"/>
        <v/>
      </c>
      <c r="AL46" s="73" t="str">
        <f t="shared" ca="1" si="14"/>
        <v/>
      </c>
      <c r="AM46" s="73" t="str">
        <f t="shared" ca="1" si="15"/>
        <v/>
      </c>
      <c r="AN46" s="73" t="str">
        <f t="shared" ca="1" si="16"/>
        <v/>
      </c>
      <c r="AO46" s="73"/>
      <c r="AP46" s="73" t="str">
        <f ca="1">SUBSTITUTE(AP45," ",",")</f>
        <v>2</v>
      </c>
      <c r="AQ46" s="73" t="str">
        <f t="shared" ref="AQ46:AT46" ca="1" si="19">SUBSTITUTE(AQ45," ",",")</f>
        <v>9</v>
      </c>
      <c r="AR46" s="73" t="str">
        <f t="shared" ca="1" si="19"/>
        <v/>
      </c>
      <c r="AS46" s="73" t="str">
        <f t="shared" ca="1" si="19"/>
        <v/>
      </c>
      <c r="AT46" s="73" t="str">
        <f t="shared" ca="1" si="19"/>
        <v/>
      </c>
      <c r="AU46" s="73" t="str">
        <f ca="1">SUBSTITUTE(AU45," ",",")</f>
        <v/>
      </c>
      <c r="AV46" s="73" t="str">
        <f ca="1">SUBSTITUTE(AV45," ",",")</f>
        <v/>
      </c>
      <c r="AW46" s="73" t="str">
        <f ca="1">SUBSTITUTE(AW45," ",",")</f>
        <v/>
      </c>
      <c r="AX46" s="73" t="str">
        <f ca="1">SUBSTITUTE(AX45," ",",")</f>
        <v/>
      </c>
      <c r="AY46" s="73"/>
      <c r="AZ46" s="73"/>
      <c r="BA46" s="73"/>
      <c r="BB46" s="73"/>
    </row>
    <row r="47" spans="1:54" s="74" customFormat="1" ht="15.75" hidden="1" x14ac:dyDescent="0.2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>
        <v>4</v>
      </c>
      <c r="R47" s="73">
        <f ca="1">AD50+AD51</f>
        <v>0</v>
      </c>
      <c r="S47" s="73"/>
      <c r="T47" s="73">
        <v>4</v>
      </c>
      <c r="U47" s="73">
        <f ca="1">IF(U$43&lt;&gt;"",COUNTIF($B21:$BA21,U$43),0)-U46</f>
        <v>0</v>
      </c>
      <c r="V47" s="73">
        <f t="shared" ref="V47:AC47" ca="1" si="20">IF(V$43&lt;&gt;"",COUNTIF($B21:$BA21,V$43),0)-V46</f>
        <v>0</v>
      </c>
      <c r="W47" s="73">
        <f t="shared" ca="1" si="20"/>
        <v>0</v>
      </c>
      <c r="X47" s="73">
        <f t="shared" ca="1" si="20"/>
        <v>0</v>
      </c>
      <c r="Y47" s="73">
        <f t="shared" ca="1" si="20"/>
        <v>0</v>
      </c>
      <c r="Z47" s="73">
        <f t="shared" ca="1" si="20"/>
        <v>0</v>
      </c>
      <c r="AA47" s="73">
        <f t="shared" ca="1" si="20"/>
        <v>0</v>
      </c>
      <c r="AB47" s="73">
        <f t="shared" ca="1" si="20"/>
        <v>0</v>
      </c>
      <c r="AC47" s="73">
        <f t="shared" ca="1" si="20"/>
        <v>0</v>
      </c>
      <c r="AD47" s="73">
        <f t="shared" ca="1" si="7"/>
        <v>0</v>
      </c>
      <c r="AE47" s="73"/>
      <c r="AF47" s="73" t="str">
        <f t="shared" ca="1" si="8"/>
        <v/>
      </c>
      <c r="AG47" s="73" t="str">
        <f t="shared" ca="1" si="9"/>
        <v/>
      </c>
      <c r="AH47" s="73" t="str">
        <f t="shared" ca="1" si="10"/>
        <v/>
      </c>
      <c r="AI47" s="73" t="str">
        <f t="shared" ca="1" si="11"/>
        <v/>
      </c>
      <c r="AJ47" s="73" t="str">
        <f t="shared" ca="1" si="12"/>
        <v/>
      </c>
      <c r="AK47" s="73" t="str">
        <f t="shared" ca="1" si="13"/>
        <v/>
      </c>
      <c r="AL47" s="73" t="str">
        <f t="shared" ca="1" si="14"/>
        <v/>
      </c>
      <c r="AM47" s="73" t="str">
        <f t="shared" ca="1" si="15"/>
        <v/>
      </c>
      <c r="AN47" s="73" t="str">
        <f t="shared" ca="1" si="16"/>
        <v/>
      </c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</row>
    <row r="48" spans="1:54" s="74" customFormat="1" ht="15.75" hidden="1" x14ac:dyDescent="0.25">
      <c r="A48" s="73"/>
      <c r="B48" s="73"/>
      <c r="C48" s="73"/>
      <c r="D48" s="73"/>
      <c r="E48" s="73"/>
      <c r="F48" s="73"/>
      <c r="G48" s="73"/>
      <c r="H48" s="73"/>
      <c r="I48" s="73" t="str">
        <f ca="1">R48-W51&amp;"+("&amp;W51&amp;")"</f>
        <v>4+(0)</v>
      </c>
      <c r="J48" s="73"/>
      <c r="K48" s="73"/>
      <c r="L48" s="73"/>
      <c r="M48" s="73"/>
      <c r="N48" s="73"/>
      <c r="O48" s="73"/>
      <c r="P48" s="73"/>
      <c r="Q48" s="73">
        <v>5</v>
      </c>
      <c r="R48" s="73">
        <f ca="1">AD52+AD53</f>
        <v>4</v>
      </c>
      <c r="S48" s="73"/>
      <c r="T48" s="73">
        <v>5</v>
      </c>
      <c r="U48" s="73">
        <f ca="1">IF(U$43&lt;&gt;"",COUNTIF($B22:$S22,U$43),0)</f>
        <v>0</v>
      </c>
      <c r="V48" s="73">
        <f t="shared" ref="V48:AC48" ca="1" si="21">IF(V$43&lt;&gt;"",COUNTIF($B22:$S22,V$43),0)</f>
        <v>0</v>
      </c>
      <c r="W48" s="73">
        <f t="shared" ca="1" si="21"/>
        <v>0</v>
      </c>
      <c r="X48" s="73">
        <f t="shared" ca="1" si="21"/>
        <v>0</v>
      </c>
      <c r="Y48" s="73">
        <f t="shared" ca="1" si="21"/>
        <v>0</v>
      </c>
      <c r="Z48" s="73">
        <f t="shared" ca="1" si="21"/>
        <v>0</v>
      </c>
      <c r="AA48" s="73">
        <f t="shared" ca="1" si="21"/>
        <v>0</v>
      </c>
      <c r="AB48" s="73">
        <f t="shared" ca="1" si="21"/>
        <v>0</v>
      </c>
      <c r="AC48" s="73">
        <f t="shared" ca="1" si="21"/>
        <v>0</v>
      </c>
      <c r="AD48" s="73">
        <f t="shared" ca="1" si="7"/>
        <v>0</v>
      </c>
      <c r="AE48" s="73"/>
      <c r="AF48" s="73" t="str">
        <f t="shared" ca="1" si="8"/>
        <v/>
      </c>
      <c r="AG48" s="73" t="str">
        <f t="shared" ca="1" si="9"/>
        <v/>
      </c>
      <c r="AH48" s="73" t="str">
        <f t="shared" ca="1" si="10"/>
        <v/>
      </c>
      <c r="AI48" s="73" t="str">
        <f t="shared" ca="1" si="11"/>
        <v/>
      </c>
      <c r="AJ48" s="73" t="str">
        <f t="shared" ca="1" si="12"/>
        <v/>
      </c>
      <c r="AK48" s="73" t="str">
        <f t="shared" ca="1" si="13"/>
        <v/>
      </c>
      <c r="AL48" s="73" t="str">
        <f t="shared" ca="1" si="14"/>
        <v/>
      </c>
      <c r="AM48" s="73" t="str">
        <f t="shared" ca="1" si="15"/>
        <v/>
      </c>
      <c r="AN48" s="73" t="str">
        <f t="shared" ca="1" si="16"/>
        <v/>
      </c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</row>
    <row r="49" spans="1:54" s="74" customFormat="1" ht="15.75" hidden="1" x14ac:dyDescent="0.25">
      <c r="A49" s="73"/>
      <c r="B49" s="73"/>
      <c r="C49" s="73"/>
      <c r="D49" s="73"/>
      <c r="E49" s="73"/>
      <c r="F49" s="73"/>
      <c r="G49" s="73"/>
      <c r="H49" s="73"/>
      <c r="I49" s="73" t="str">
        <f ca="1">AD54-W54&amp;"+("&amp;W54&amp;")"</f>
        <v>6+(0)</v>
      </c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>
        <v>6</v>
      </c>
      <c r="U49" s="73">
        <f ca="1">IF(U$43&lt;&gt;"",COUNTIF($B22:$BA22,U$43),0)-U48</f>
        <v>0</v>
      </c>
      <c r="V49" s="73">
        <f t="shared" ref="V49:AC49" ca="1" si="22">IF(V$43&lt;&gt;"",COUNTIF($B22:$BA22,V$43),0)-V48</f>
        <v>0</v>
      </c>
      <c r="W49" s="73">
        <f t="shared" ca="1" si="22"/>
        <v>0</v>
      </c>
      <c r="X49" s="73">
        <f t="shared" ca="1" si="22"/>
        <v>0</v>
      </c>
      <c r="Y49" s="73">
        <f t="shared" ca="1" si="22"/>
        <v>0</v>
      </c>
      <c r="Z49" s="73">
        <f t="shared" ca="1" si="22"/>
        <v>0</v>
      </c>
      <c r="AA49" s="73">
        <f t="shared" ca="1" si="22"/>
        <v>0</v>
      </c>
      <c r="AB49" s="73">
        <f t="shared" ca="1" si="22"/>
        <v>0</v>
      </c>
      <c r="AC49" s="73">
        <f t="shared" ca="1" si="22"/>
        <v>0</v>
      </c>
      <c r="AD49" s="73">
        <f t="shared" ca="1" si="7"/>
        <v>0</v>
      </c>
      <c r="AE49" s="73"/>
      <c r="AF49" s="73" t="str">
        <f t="shared" ca="1" si="8"/>
        <v/>
      </c>
      <c r="AG49" s="73" t="str">
        <f t="shared" ca="1" si="9"/>
        <v/>
      </c>
      <c r="AH49" s="73" t="str">
        <f t="shared" ca="1" si="10"/>
        <v/>
      </c>
      <c r="AI49" s="73" t="str">
        <f t="shared" ca="1" si="11"/>
        <v/>
      </c>
      <c r="AJ49" s="73" t="str">
        <f t="shared" ca="1" si="12"/>
        <v/>
      </c>
      <c r="AK49" s="73" t="str">
        <f t="shared" ca="1" si="13"/>
        <v/>
      </c>
      <c r="AL49" s="73" t="str">
        <f t="shared" ca="1" si="14"/>
        <v/>
      </c>
      <c r="AM49" s="73" t="str">
        <f t="shared" ca="1" si="15"/>
        <v/>
      </c>
      <c r="AN49" s="73" t="str">
        <f t="shared" ca="1" si="16"/>
        <v/>
      </c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</row>
    <row r="50" spans="1:54" s="74" customFormat="1" ht="15.75" hidden="1" x14ac:dyDescent="0.2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>
        <v>7</v>
      </c>
      <c r="U50" s="73">
        <f ca="1">IF(U$43&lt;&gt;"",COUNTIF($B23:$S23,U$43),0)</f>
        <v>0</v>
      </c>
      <c r="V50" s="73">
        <f t="shared" ref="V50:AC50" ca="1" si="23">IF(V$43&lt;&gt;"",COUNTIF($B23:$S23,V$43),0)</f>
        <v>0</v>
      </c>
      <c r="W50" s="73">
        <f t="shared" ca="1" si="23"/>
        <v>0</v>
      </c>
      <c r="X50" s="73">
        <f t="shared" ca="1" si="23"/>
        <v>0</v>
      </c>
      <c r="Y50" s="73">
        <f t="shared" ca="1" si="23"/>
        <v>0</v>
      </c>
      <c r="Z50" s="73">
        <f t="shared" ca="1" si="23"/>
        <v>0</v>
      </c>
      <c r="AA50" s="73">
        <f t="shared" ca="1" si="23"/>
        <v>0</v>
      </c>
      <c r="AB50" s="73">
        <f t="shared" ca="1" si="23"/>
        <v>0</v>
      </c>
      <c r="AC50" s="73">
        <f t="shared" ca="1" si="23"/>
        <v>0</v>
      </c>
      <c r="AD50" s="73">
        <f t="shared" ca="1" si="7"/>
        <v>0</v>
      </c>
      <c r="AE50" s="73"/>
      <c r="AF50" s="73" t="str">
        <f t="shared" ca="1" si="8"/>
        <v/>
      </c>
      <c r="AG50" s="73" t="str">
        <f t="shared" ca="1" si="9"/>
        <v/>
      </c>
      <c r="AH50" s="73" t="str">
        <f t="shared" ca="1" si="10"/>
        <v/>
      </c>
      <c r="AI50" s="73" t="str">
        <f t="shared" ca="1" si="11"/>
        <v/>
      </c>
      <c r="AJ50" s="73" t="str">
        <f t="shared" ca="1" si="12"/>
        <v/>
      </c>
      <c r="AK50" s="73" t="str">
        <f t="shared" ca="1" si="13"/>
        <v/>
      </c>
      <c r="AL50" s="73" t="str">
        <f t="shared" ca="1" si="14"/>
        <v/>
      </c>
      <c r="AM50" s="73" t="str">
        <f t="shared" ca="1" si="15"/>
        <v/>
      </c>
      <c r="AN50" s="73" t="str">
        <f t="shared" ca="1" si="16"/>
        <v/>
      </c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</row>
    <row r="51" spans="1:54" s="74" customFormat="1" ht="15.75" hidden="1" x14ac:dyDescent="0.2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>
        <v>8</v>
      </c>
      <c r="U51" s="73">
        <f ca="1">IF(U$43&lt;&gt;"",COUNTIF($B23:$BA23,U$43),0)-U50</f>
        <v>0</v>
      </c>
      <c r="V51" s="73">
        <f t="shared" ref="V51:AC51" ca="1" si="24">IF(V$43&lt;&gt;"",COUNTIF($B23:$BA23,V$43),0)-V50</f>
        <v>0</v>
      </c>
      <c r="W51" s="73">
        <f t="shared" ca="1" si="24"/>
        <v>0</v>
      </c>
      <c r="X51" s="73">
        <f t="shared" ca="1" si="24"/>
        <v>0</v>
      </c>
      <c r="Y51" s="73">
        <f t="shared" ca="1" si="24"/>
        <v>0</v>
      </c>
      <c r="Z51" s="73">
        <f t="shared" ca="1" si="24"/>
        <v>0</v>
      </c>
      <c r="AA51" s="73">
        <f t="shared" ca="1" si="24"/>
        <v>0</v>
      </c>
      <c r="AB51" s="73">
        <f t="shared" ca="1" si="24"/>
        <v>0</v>
      </c>
      <c r="AC51" s="73">
        <f t="shared" ca="1" si="24"/>
        <v>0</v>
      </c>
      <c r="AD51" s="73">
        <f t="shared" ca="1" si="7"/>
        <v>0</v>
      </c>
      <c r="AE51" s="73"/>
      <c r="AF51" s="73" t="str">
        <f t="shared" ca="1" si="8"/>
        <v/>
      </c>
      <c r="AG51" s="73" t="str">
        <f t="shared" ca="1" si="9"/>
        <v/>
      </c>
      <c r="AH51" s="73" t="str">
        <f t="shared" ca="1" si="10"/>
        <v/>
      </c>
      <c r="AI51" s="73" t="str">
        <f t="shared" ca="1" si="11"/>
        <v/>
      </c>
      <c r="AJ51" s="73" t="str">
        <f t="shared" ca="1" si="12"/>
        <v/>
      </c>
      <c r="AK51" s="73" t="str">
        <f t="shared" ca="1" si="13"/>
        <v/>
      </c>
      <c r="AL51" s="73" t="str">
        <f t="shared" ca="1" si="14"/>
        <v/>
      </c>
      <c r="AM51" s="73" t="str">
        <f t="shared" ca="1" si="15"/>
        <v/>
      </c>
      <c r="AN51" s="73" t="str">
        <f t="shared" ca="1" si="16"/>
        <v/>
      </c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</row>
    <row r="52" spans="1:54" ht="18" hidden="1" customHeight="1" x14ac:dyDescent="0.35">
      <c r="T52" s="73">
        <v>9</v>
      </c>
      <c r="U52" s="73">
        <f ca="1">IF(U$43&lt;&gt;"",COUNTIF($B24:$S24,U$43),0)</f>
        <v>0</v>
      </c>
      <c r="V52" s="73">
        <f t="shared" ref="V52:AC52" ca="1" si="25">IF(V$43&lt;&gt;"",COUNTIF($B24:$S24,V$43),0)</f>
        <v>4</v>
      </c>
      <c r="W52" s="73">
        <f t="shared" ca="1" si="25"/>
        <v>0</v>
      </c>
      <c r="X52" s="73">
        <f t="shared" ca="1" si="25"/>
        <v>0</v>
      </c>
      <c r="Y52" s="73">
        <f t="shared" ca="1" si="25"/>
        <v>0</v>
      </c>
      <c r="Z52" s="73">
        <f t="shared" ca="1" si="25"/>
        <v>0</v>
      </c>
      <c r="AA52" s="73">
        <f t="shared" ca="1" si="25"/>
        <v>0</v>
      </c>
      <c r="AB52" s="73">
        <f t="shared" ca="1" si="25"/>
        <v>0</v>
      </c>
      <c r="AC52" s="73">
        <f t="shared" ca="1" si="25"/>
        <v>0</v>
      </c>
      <c r="AD52" s="73">
        <f t="shared" ca="1" si="7"/>
        <v>4</v>
      </c>
      <c r="AF52" s="73" t="str">
        <f t="shared" ca="1" si="8"/>
        <v/>
      </c>
      <c r="AG52" s="73" t="str">
        <f t="shared" ca="1" si="9"/>
        <v xml:space="preserve">9 </v>
      </c>
      <c r="AH52" s="73" t="str">
        <f t="shared" ca="1" si="10"/>
        <v/>
      </c>
      <c r="AI52" s="73" t="str">
        <f t="shared" ca="1" si="11"/>
        <v/>
      </c>
      <c r="AJ52" s="73" t="str">
        <f t="shared" ca="1" si="12"/>
        <v/>
      </c>
      <c r="AK52" s="73" t="str">
        <f t="shared" ca="1" si="13"/>
        <v/>
      </c>
      <c r="AL52" s="73" t="str">
        <f t="shared" ca="1" si="14"/>
        <v/>
      </c>
      <c r="AM52" s="73" t="str">
        <f t="shared" ca="1" si="15"/>
        <v/>
      </c>
      <c r="AN52" s="73" t="str">
        <f t="shared" ca="1" si="16"/>
        <v/>
      </c>
    </row>
    <row r="53" spans="1:54" ht="18" hidden="1" customHeight="1" x14ac:dyDescent="0.35">
      <c r="T53" s="73">
        <v>10</v>
      </c>
      <c r="U53" s="73">
        <f ca="1">IF(U$43&lt;&gt;"",COUNTIF($B24:$BA24,U$43),0)-U52</f>
        <v>0</v>
      </c>
      <c r="V53" s="73">
        <f t="shared" ref="V53:AC53" ca="1" si="26">IF(V$43&lt;&gt;"",COUNTIF($B24:$BA24,V$43),0)-V52</f>
        <v>0</v>
      </c>
      <c r="W53" s="73">
        <f t="shared" ca="1" si="26"/>
        <v>0</v>
      </c>
      <c r="X53" s="73">
        <f t="shared" ca="1" si="26"/>
        <v>0</v>
      </c>
      <c r="Y53" s="73">
        <f t="shared" ca="1" si="26"/>
        <v>0</v>
      </c>
      <c r="Z53" s="73">
        <f t="shared" ca="1" si="26"/>
        <v>0</v>
      </c>
      <c r="AA53" s="73">
        <f t="shared" ca="1" si="26"/>
        <v>0</v>
      </c>
      <c r="AB53" s="73">
        <f t="shared" ca="1" si="26"/>
        <v>0</v>
      </c>
      <c r="AC53" s="73">
        <f t="shared" ca="1" si="26"/>
        <v>0</v>
      </c>
      <c r="AD53" s="73">
        <f t="shared" ca="1" si="7"/>
        <v>0</v>
      </c>
      <c r="AF53" s="73" t="str">
        <f t="shared" ca="1" si="8"/>
        <v/>
      </c>
      <c r="AG53" s="73" t="str">
        <f t="shared" ca="1" si="9"/>
        <v/>
      </c>
      <c r="AH53" s="73" t="str">
        <f t="shared" ca="1" si="10"/>
        <v/>
      </c>
      <c r="AI53" s="73" t="str">
        <f t="shared" ca="1" si="11"/>
        <v/>
      </c>
      <c r="AJ53" s="73" t="str">
        <f t="shared" ca="1" si="12"/>
        <v/>
      </c>
      <c r="AK53" s="73" t="str">
        <f t="shared" ca="1" si="13"/>
        <v/>
      </c>
      <c r="AL53" s="73" t="str">
        <f t="shared" ca="1" si="14"/>
        <v/>
      </c>
      <c r="AM53" s="73" t="str">
        <f t="shared" ca="1" si="15"/>
        <v/>
      </c>
      <c r="AN53" s="73" t="str">
        <f t="shared" ca="1" si="16"/>
        <v/>
      </c>
    </row>
    <row r="54" spans="1:54" hidden="1" x14ac:dyDescent="0.35">
      <c r="U54" s="73">
        <f t="shared" ref="U54:AC54" ca="1" si="27">SUM(U44:U53)</f>
        <v>2</v>
      </c>
      <c r="V54" s="73">
        <f t="shared" ca="1" si="27"/>
        <v>4</v>
      </c>
      <c r="W54" s="73">
        <f t="shared" ca="1" si="27"/>
        <v>0</v>
      </c>
      <c r="X54" s="73">
        <f t="shared" ca="1" si="27"/>
        <v>0</v>
      </c>
      <c r="Y54" s="73">
        <f t="shared" ca="1" si="27"/>
        <v>0</v>
      </c>
      <c r="Z54" s="73">
        <f t="shared" ca="1" si="27"/>
        <v>0</v>
      </c>
      <c r="AA54" s="73">
        <f t="shared" ca="1" si="27"/>
        <v>0</v>
      </c>
      <c r="AB54" s="73">
        <f t="shared" ca="1" si="27"/>
        <v>0</v>
      </c>
      <c r="AC54" s="73">
        <f t="shared" ca="1" si="27"/>
        <v>0</v>
      </c>
      <c r="AD54" s="73">
        <f ca="1">SUM(AD44:AD53)</f>
        <v>6</v>
      </c>
    </row>
  </sheetData>
  <sheetProtection algorithmName="SHA-512" hashValue="4T+/Xc5wm6jy3wzFeOJ7c/QRfcd1mEHtzFN18sri++Fkqxe2C9rQLz8+IRgfDVAPUHI0BVL7y6hbaxqClwBFIA==" saltValue="960JP3Nj7ncFW6UbFX75FA==" spinCount="100000" sheet="1" formatCells="0" formatRows="0" selectLockedCells="1"/>
  <mergeCells count="118">
    <mergeCell ref="L1:AL1"/>
    <mergeCell ref="L2:AL2"/>
    <mergeCell ref="L3:AL3"/>
    <mergeCell ref="L4:AL4"/>
    <mergeCell ref="A5:J5"/>
    <mergeCell ref="A6:J6"/>
    <mergeCell ref="AB17:AE17"/>
    <mergeCell ref="AF17:AI17"/>
    <mergeCell ref="AJ17:AM17"/>
    <mergeCell ref="AN17:AR17"/>
    <mergeCell ref="AS17:AV17"/>
    <mergeCell ref="AW17:BA17"/>
    <mergeCell ref="A8:J8"/>
    <mergeCell ref="A13:G13"/>
    <mergeCell ref="A15:BA15"/>
    <mergeCell ref="A17:A19"/>
    <mergeCell ref="B17:F17"/>
    <mergeCell ref="G17:J17"/>
    <mergeCell ref="K17:N17"/>
    <mergeCell ref="O17:R17"/>
    <mergeCell ref="S17:W17"/>
    <mergeCell ref="X17:AA17"/>
    <mergeCell ref="AC25:AL25"/>
    <mergeCell ref="AN25:AT25"/>
    <mergeCell ref="R26:AA26"/>
    <mergeCell ref="AC26:AL26"/>
    <mergeCell ref="AN26:AT28"/>
    <mergeCell ref="R27:AA27"/>
    <mergeCell ref="AC27:AL27"/>
    <mergeCell ref="R28:AA28"/>
    <mergeCell ref="AC28:AL28"/>
    <mergeCell ref="W30:AI31"/>
    <mergeCell ref="AJ30:AJ31"/>
    <mergeCell ref="AK30:AL31"/>
    <mergeCell ref="AO30:AU31"/>
    <mergeCell ref="AV30:AZ31"/>
    <mergeCell ref="BA30:BA31"/>
    <mergeCell ref="A29:T29"/>
    <mergeCell ref="W29:AK29"/>
    <mergeCell ref="A30:B32"/>
    <mergeCell ref="C30:E32"/>
    <mergeCell ref="F30:H32"/>
    <mergeCell ref="I30:J32"/>
    <mergeCell ref="K30:M32"/>
    <mergeCell ref="N30:P32"/>
    <mergeCell ref="Q30:R32"/>
    <mergeCell ref="S30:T32"/>
    <mergeCell ref="W32:AI32"/>
    <mergeCell ref="AK32:AL32"/>
    <mergeCell ref="AO32:AU32"/>
    <mergeCell ref="AV32:AZ32"/>
    <mergeCell ref="A33:B33"/>
    <mergeCell ref="C33:E33"/>
    <mergeCell ref="F33:H33"/>
    <mergeCell ref="I33:J33"/>
    <mergeCell ref="K33:M33"/>
    <mergeCell ref="N33:P33"/>
    <mergeCell ref="BA33:BA34"/>
    <mergeCell ref="A34:B34"/>
    <mergeCell ref="C34:E34"/>
    <mergeCell ref="F34:H34"/>
    <mergeCell ref="I34:J34"/>
    <mergeCell ref="K34:M34"/>
    <mergeCell ref="N34:P34"/>
    <mergeCell ref="Q34:R34"/>
    <mergeCell ref="S34:T34"/>
    <mergeCell ref="W34:AI34"/>
    <mergeCell ref="Q33:R33"/>
    <mergeCell ref="S33:T33"/>
    <mergeCell ref="W33:AI33"/>
    <mergeCell ref="AK33:AL33"/>
    <mergeCell ref="AO33:AU34"/>
    <mergeCell ref="AV33:AZ34"/>
    <mergeCell ref="AK34:AL34"/>
    <mergeCell ref="AK36:AL36"/>
    <mergeCell ref="A37:B37"/>
    <mergeCell ref="C37:E37"/>
    <mergeCell ref="F37:H37"/>
    <mergeCell ref="I37:J37"/>
    <mergeCell ref="K37:M37"/>
    <mergeCell ref="N37:P37"/>
    <mergeCell ref="Q35:R35"/>
    <mergeCell ref="S35:T35"/>
    <mergeCell ref="W35:AI35"/>
    <mergeCell ref="AK35:AL35"/>
    <mergeCell ref="A36:B36"/>
    <mergeCell ref="C36:E36"/>
    <mergeCell ref="F36:H36"/>
    <mergeCell ref="I36:J36"/>
    <mergeCell ref="K36:M36"/>
    <mergeCell ref="N36:P36"/>
    <mergeCell ref="A35:B35"/>
    <mergeCell ref="C35:E35"/>
    <mergeCell ref="F35:H35"/>
    <mergeCell ref="I35:J35"/>
    <mergeCell ref="K35:M35"/>
    <mergeCell ref="N35:P35"/>
    <mergeCell ref="A38:B38"/>
    <mergeCell ref="C38:E38"/>
    <mergeCell ref="F38:H38"/>
    <mergeCell ref="I38:J38"/>
    <mergeCell ref="K38:M38"/>
    <mergeCell ref="N38:P38"/>
    <mergeCell ref="Q36:R36"/>
    <mergeCell ref="S36:T36"/>
    <mergeCell ref="W36:AI36"/>
    <mergeCell ref="W40:AI40"/>
    <mergeCell ref="AK40:AL40"/>
    <mergeCell ref="Q38:R38"/>
    <mergeCell ref="S38:T38"/>
    <mergeCell ref="W38:AI38"/>
    <mergeCell ref="AK38:AL38"/>
    <mergeCell ref="W39:AI39"/>
    <mergeCell ref="AK39:AL39"/>
    <mergeCell ref="Q37:R37"/>
    <mergeCell ref="S37:T37"/>
    <mergeCell ref="W37:AI37"/>
    <mergeCell ref="AK37:AL37"/>
  </mergeCells>
  <conditionalFormatting sqref="AK32:AL40">
    <cfRule type="cellIs" dxfId="900" priority="293" operator="equal">
      <formula>0</formula>
    </cfRule>
  </conditionalFormatting>
  <conditionalFormatting sqref="AJ32:AJ40">
    <cfRule type="expression" dxfId="899" priority="292">
      <formula>$AK32=0</formula>
    </cfRule>
  </conditionalFormatting>
  <conditionalFormatting sqref="W32:AI32">
    <cfRule type="expression" dxfId="898" priority="291">
      <formula>$AK32=0</formula>
    </cfRule>
  </conditionalFormatting>
  <conditionalFormatting sqref="V32">
    <cfRule type="expression" dxfId="897" priority="290">
      <formula>$AK32=0</formula>
    </cfRule>
  </conditionalFormatting>
  <conditionalFormatting sqref="V33">
    <cfRule type="expression" dxfId="896" priority="289">
      <formula>$AK33=0</formula>
    </cfRule>
  </conditionalFormatting>
  <conditionalFormatting sqref="V34">
    <cfRule type="expression" dxfId="895" priority="288">
      <formula>$AK34=0</formula>
    </cfRule>
  </conditionalFormatting>
  <conditionalFormatting sqref="V35">
    <cfRule type="expression" dxfId="894" priority="287">
      <formula>$AK35=0</formula>
    </cfRule>
  </conditionalFormatting>
  <conditionalFormatting sqref="V36">
    <cfRule type="expression" dxfId="893" priority="286">
      <formula>$AK36=0</formula>
    </cfRule>
  </conditionalFormatting>
  <conditionalFormatting sqref="V37">
    <cfRule type="expression" dxfId="892" priority="285">
      <formula>$AK37=0</formula>
    </cfRule>
  </conditionalFormatting>
  <conditionalFormatting sqref="V38">
    <cfRule type="expression" dxfId="891" priority="284">
      <formula>$AK38=0</formula>
    </cfRule>
  </conditionalFormatting>
  <conditionalFormatting sqref="V39">
    <cfRule type="expression" dxfId="890" priority="283">
      <formula>$AK39=0</formula>
    </cfRule>
  </conditionalFormatting>
  <conditionalFormatting sqref="V40">
    <cfRule type="expression" dxfId="889" priority="282">
      <formula>$AK40=0</formula>
    </cfRule>
  </conditionalFormatting>
  <conditionalFormatting sqref="W33:AI33">
    <cfRule type="expression" dxfId="888" priority="281">
      <formula>$AK33=0</formula>
    </cfRule>
  </conditionalFormatting>
  <conditionalFormatting sqref="W34:AI34">
    <cfRule type="expression" dxfId="887" priority="280">
      <formula>$AK34=0</formula>
    </cfRule>
  </conditionalFormatting>
  <conditionalFormatting sqref="W35:AI35">
    <cfRule type="expression" dxfId="886" priority="279">
      <formula>$AK35=0</formula>
    </cfRule>
  </conditionalFormatting>
  <conditionalFormatting sqref="W36:AI36">
    <cfRule type="expression" dxfId="885" priority="278">
      <formula>$AK36=0</formula>
    </cfRule>
  </conditionalFormatting>
  <conditionalFormatting sqref="W37:AI37">
    <cfRule type="expression" dxfId="884" priority="277">
      <formula>$AK37=0</formula>
    </cfRule>
  </conditionalFormatting>
  <conditionalFormatting sqref="W38:AI38">
    <cfRule type="expression" dxfId="883" priority="276">
      <formula>$AK38=0</formula>
    </cfRule>
  </conditionalFormatting>
  <conditionalFormatting sqref="W39:AI39">
    <cfRule type="expression" dxfId="882" priority="275">
      <formula>$AK39=0</formula>
    </cfRule>
  </conditionalFormatting>
  <conditionalFormatting sqref="W40:AI40">
    <cfRule type="expression" dxfId="881" priority="274">
      <formula>$AK40=0</formula>
    </cfRule>
  </conditionalFormatting>
  <conditionalFormatting sqref="Q26:Q27">
    <cfRule type="expression" dxfId="880" priority="273">
      <formula>Q26&gt;0</formula>
    </cfRule>
  </conditionalFormatting>
  <conditionalFormatting sqref="B20">
    <cfRule type="expression" dxfId="879" priority="272">
      <formula>B20&lt;&gt;""</formula>
    </cfRule>
  </conditionalFormatting>
  <conditionalFormatting sqref="C20">
    <cfRule type="expression" dxfId="878" priority="271">
      <formula>C20&lt;&gt;""</formula>
    </cfRule>
  </conditionalFormatting>
  <conditionalFormatting sqref="D20">
    <cfRule type="expression" dxfId="877" priority="270">
      <formula>D20&lt;&gt;""</formula>
    </cfRule>
  </conditionalFormatting>
  <conditionalFormatting sqref="E20">
    <cfRule type="expression" dxfId="876" priority="269">
      <formula>E20&lt;&gt;""</formula>
    </cfRule>
  </conditionalFormatting>
  <conditionalFormatting sqref="F20">
    <cfRule type="expression" dxfId="875" priority="268">
      <formula>F20&lt;&gt;""</formula>
    </cfRule>
  </conditionalFormatting>
  <conditionalFormatting sqref="G20">
    <cfRule type="expression" dxfId="874" priority="267">
      <formula>G20&lt;&gt;""</formula>
    </cfRule>
  </conditionalFormatting>
  <conditionalFormatting sqref="H20">
    <cfRule type="expression" dxfId="873" priority="266">
      <formula>H20&lt;&gt;""</formula>
    </cfRule>
  </conditionalFormatting>
  <conditionalFormatting sqref="I20">
    <cfRule type="expression" dxfId="872" priority="265">
      <formula>I20&lt;&gt;""</formula>
    </cfRule>
  </conditionalFormatting>
  <conditionalFormatting sqref="J20">
    <cfRule type="expression" dxfId="871" priority="264">
      <formula>J20&lt;&gt;""</formula>
    </cfRule>
  </conditionalFormatting>
  <conditionalFormatting sqref="K20">
    <cfRule type="expression" dxfId="870" priority="263">
      <formula>K20&lt;&gt;""</formula>
    </cfRule>
  </conditionalFormatting>
  <conditionalFormatting sqref="L20">
    <cfRule type="expression" dxfId="869" priority="262">
      <formula>L20&lt;&gt;""</formula>
    </cfRule>
  </conditionalFormatting>
  <conditionalFormatting sqref="M20">
    <cfRule type="expression" dxfId="868" priority="261">
      <formula>M20&lt;&gt;""</formula>
    </cfRule>
  </conditionalFormatting>
  <conditionalFormatting sqref="N20">
    <cfRule type="expression" dxfId="867" priority="260">
      <formula>N20&lt;&gt;""</formula>
    </cfRule>
  </conditionalFormatting>
  <conditionalFormatting sqref="O20">
    <cfRule type="expression" dxfId="866" priority="259">
      <formula>O20&lt;&gt;""</formula>
    </cfRule>
  </conditionalFormatting>
  <conditionalFormatting sqref="P20">
    <cfRule type="expression" dxfId="865" priority="258">
      <formula>P20&lt;&gt;""</formula>
    </cfRule>
  </conditionalFormatting>
  <conditionalFormatting sqref="Q20">
    <cfRule type="expression" dxfId="864" priority="257">
      <formula>Q20&lt;&gt;""</formula>
    </cfRule>
  </conditionalFormatting>
  <conditionalFormatting sqref="R20">
    <cfRule type="expression" dxfId="863" priority="256">
      <formula>R20&lt;&gt;""</formula>
    </cfRule>
  </conditionalFormatting>
  <conditionalFormatting sqref="S20">
    <cfRule type="expression" dxfId="862" priority="255">
      <formula>S20&lt;&gt;""</formula>
    </cfRule>
  </conditionalFormatting>
  <conditionalFormatting sqref="T20">
    <cfRule type="expression" dxfId="861" priority="254">
      <formula>T20&lt;&gt;""</formula>
    </cfRule>
  </conditionalFormatting>
  <conditionalFormatting sqref="U20">
    <cfRule type="expression" dxfId="860" priority="253">
      <formula>U20&lt;&gt;""</formula>
    </cfRule>
  </conditionalFormatting>
  <conditionalFormatting sqref="V20">
    <cfRule type="expression" dxfId="859" priority="252">
      <formula>V20&lt;&gt;""</formula>
    </cfRule>
  </conditionalFormatting>
  <conditionalFormatting sqref="W20">
    <cfRule type="expression" dxfId="858" priority="251">
      <formula>W20&lt;&gt;""</formula>
    </cfRule>
  </conditionalFormatting>
  <conditionalFormatting sqref="X20">
    <cfRule type="expression" dxfId="857" priority="250">
      <formula>X20&lt;&gt;""</formula>
    </cfRule>
  </conditionalFormatting>
  <conditionalFormatting sqref="Y20">
    <cfRule type="expression" dxfId="856" priority="249">
      <formula>Y20&lt;&gt;""</formula>
    </cfRule>
  </conditionalFormatting>
  <conditionalFormatting sqref="Z20">
    <cfRule type="expression" dxfId="855" priority="248">
      <formula>Z20&lt;&gt;""</formula>
    </cfRule>
  </conditionalFormatting>
  <conditionalFormatting sqref="AA20">
    <cfRule type="expression" dxfId="854" priority="247">
      <formula>AA20&lt;&gt;""</formula>
    </cfRule>
  </conditionalFormatting>
  <conditionalFormatting sqref="AB20">
    <cfRule type="expression" dxfId="853" priority="246">
      <formula>AB20&lt;&gt;""</formula>
    </cfRule>
  </conditionalFormatting>
  <conditionalFormatting sqref="AC20">
    <cfRule type="expression" dxfId="852" priority="245">
      <formula>AC20&lt;&gt;""</formula>
    </cfRule>
  </conditionalFormatting>
  <conditionalFormatting sqref="AD20">
    <cfRule type="expression" dxfId="851" priority="244">
      <formula>AD20&lt;&gt;""</formula>
    </cfRule>
  </conditionalFormatting>
  <conditionalFormatting sqref="AE20">
    <cfRule type="expression" dxfId="850" priority="243">
      <formula>AE20&lt;&gt;""</formula>
    </cfRule>
  </conditionalFormatting>
  <conditionalFormatting sqref="AF20">
    <cfRule type="expression" dxfId="849" priority="242">
      <formula>AF20&lt;&gt;""</formula>
    </cfRule>
  </conditionalFormatting>
  <conditionalFormatting sqref="AG20">
    <cfRule type="expression" dxfId="848" priority="241">
      <formula>AG20&lt;&gt;""</formula>
    </cfRule>
  </conditionalFormatting>
  <conditionalFormatting sqref="AH20">
    <cfRule type="expression" dxfId="847" priority="240">
      <formula>AH20&lt;&gt;""</formula>
    </cfRule>
  </conditionalFormatting>
  <conditionalFormatting sqref="AI20">
    <cfRule type="expression" dxfId="846" priority="239">
      <formula>AI20&lt;&gt;""</formula>
    </cfRule>
  </conditionalFormatting>
  <conditionalFormatting sqref="AJ20">
    <cfRule type="expression" dxfId="845" priority="238">
      <formula>AJ20&lt;&gt;""</formula>
    </cfRule>
  </conditionalFormatting>
  <conditionalFormatting sqref="AK20">
    <cfRule type="expression" dxfId="844" priority="237">
      <formula>AK20&lt;&gt;""</formula>
    </cfRule>
  </conditionalFormatting>
  <conditionalFormatting sqref="AL20">
    <cfRule type="expression" dxfId="843" priority="236">
      <formula>AL20&lt;&gt;""</formula>
    </cfRule>
  </conditionalFormatting>
  <conditionalFormatting sqref="AM20">
    <cfRule type="expression" dxfId="842" priority="235">
      <formula>AM20&lt;&gt;""</formula>
    </cfRule>
  </conditionalFormatting>
  <conditionalFormatting sqref="AN20">
    <cfRule type="expression" dxfId="841" priority="234">
      <formula>AN20&lt;&gt;""</formula>
    </cfRule>
  </conditionalFormatting>
  <conditionalFormatting sqref="AO20">
    <cfRule type="expression" dxfId="840" priority="233">
      <formula>AO20&lt;&gt;""</formula>
    </cfRule>
  </conditionalFormatting>
  <conditionalFormatting sqref="AP20">
    <cfRule type="expression" dxfId="839" priority="232">
      <formula>AP20&lt;&gt;""</formula>
    </cfRule>
  </conditionalFormatting>
  <conditionalFormatting sqref="AQ20">
    <cfRule type="expression" dxfId="838" priority="231">
      <formula>AQ20&lt;&gt;""</formula>
    </cfRule>
  </conditionalFormatting>
  <conditionalFormatting sqref="AR20">
    <cfRule type="expression" dxfId="837" priority="230">
      <formula>AR20&lt;&gt;""</formula>
    </cfRule>
  </conditionalFormatting>
  <conditionalFormatting sqref="AS20">
    <cfRule type="expression" dxfId="836" priority="229">
      <formula>AS20&lt;&gt;""</formula>
    </cfRule>
  </conditionalFormatting>
  <conditionalFormatting sqref="AT20">
    <cfRule type="expression" dxfId="835" priority="228">
      <formula>AT20&lt;&gt;""</formula>
    </cfRule>
  </conditionalFormatting>
  <conditionalFormatting sqref="AU20">
    <cfRule type="expression" dxfId="834" priority="227">
      <formula>AU20&lt;&gt;""</formula>
    </cfRule>
  </conditionalFormatting>
  <conditionalFormatting sqref="AV20">
    <cfRule type="expression" dxfId="833" priority="226">
      <formula>AV20&lt;&gt;""</formula>
    </cfRule>
  </conditionalFormatting>
  <conditionalFormatting sqref="AW20">
    <cfRule type="expression" dxfId="832" priority="225">
      <formula>AW20&lt;&gt;""</formula>
    </cfRule>
  </conditionalFormatting>
  <conditionalFormatting sqref="AX20">
    <cfRule type="expression" dxfId="831" priority="224">
      <formula>AX20&lt;&gt;""</formula>
    </cfRule>
  </conditionalFormatting>
  <conditionalFormatting sqref="AY20">
    <cfRule type="expression" dxfId="830" priority="223">
      <formula>AY20&lt;&gt;""</formula>
    </cfRule>
  </conditionalFormatting>
  <conditionalFormatting sqref="AZ20">
    <cfRule type="expression" dxfId="829" priority="222">
      <formula>AZ20&lt;&gt;""</formula>
    </cfRule>
  </conditionalFormatting>
  <conditionalFormatting sqref="BA20">
    <cfRule type="expression" dxfId="828" priority="221">
      <formula>BA20&lt;&gt;""</formula>
    </cfRule>
  </conditionalFormatting>
  <conditionalFormatting sqref="AG23">
    <cfRule type="expression" dxfId="827" priority="193">
      <formula>AG23&lt;&gt;""</formula>
    </cfRule>
  </conditionalFormatting>
  <conditionalFormatting sqref="AH23">
    <cfRule type="expression" dxfId="826" priority="192">
      <formula>AH23&lt;&gt;""</formula>
    </cfRule>
  </conditionalFormatting>
  <conditionalFormatting sqref="AI23">
    <cfRule type="expression" dxfId="825" priority="191">
      <formula>AI23&lt;&gt;""</formula>
    </cfRule>
  </conditionalFormatting>
  <conditionalFormatting sqref="AJ23">
    <cfRule type="expression" dxfId="824" priority="190">
      <formula>AJ23&lt;&gt;""</formula>
    </cfRule>
  </conditionalFormatting>
  <conditionalFormatting sqref="AK23">
    <cfRule type="expression" dxfId="823" priority="189">
      <formula>AK23&lt;&gt;""</formula>
    </cfRule>
  </conditionalFormatting>
  <conditionalFormatting sqref="AL23">
    <cfRule type="expression" dxfId="822" priority="188">
      <formula>AL23&lt;&gt;""</formula>
    </cfRule>
  </conditionalFormatting>
  <conditionalFormatting sqref="AM23">
    <cfRule type="expression" dxfId="821" priority="187">
      <formula>AM23&lt;&gt;""</formula>
    </cfRule>
  </conditionalFormatting>
  <conditionalFormatting sqref="AN23">
    <cfRule type="expression" dxfId="820" priority="186">
      <formula>AN23&lt;&gt;""</formula>
    </cfRule>
  </conditionalFormatting>
  <conditionalFormatting sqref="AO23">
    <cfRule type="expression" dxfId="819" priority="185">
      <formula>AO23&lt;&gt;""</formula>
    </cfRule>
  </conditionalFormatting>
  <conditionalFormatting sqref="AP23">
    <cfRule type="expression" dxfId="818" priority="184">
      <formula>AP23&lt;&gt;""</formula>
    </cfRule>
  </conditionalFormatting>
  <conditionalFormatting sqref="AQ23">
    <cfRule type="expression" dxfId="817" priority="183">
      <formula>AQ23&lt;&gt;""</formula>
    </cfRule>
  </conditionalFormatting>
  <conditionalFormatting sqref="AR23">
    <cfRule type="expression" dxfId="816" priority="182">
      <formula>AR23&lt;&gt;""</formula>
    </cfRule>
  </conditionalFormatting>
  <conditionalFormatting sqref="AS23">
    <cfRule type="expression" dxfId="815" priority="181">
      <formula>AS23&lt;&gt;""</formula>
    </cfRule>
  </conditionalFormatting>
  <conditionalFormatting sqref="AT23">
    <cfRule type="expression" dxfId="814" priority="180">
      <formula>AT23&lt;&gt;""</formula>
    </cfRule>
  </conditionalFormatting>
  <conditionalFormatting sqref="AU23">
    <cfRule type="expression" dxfId="813" priority="179">
      <formula>AU23&lt;&gt;""</formula>
    </cfRule>
  </conditionalFormatting>
  <conditionalFormatting sqref="AV23">
    <cfRule type="expression" dxfId="812" priority="178">
      <formula>AV23&lt;&gt;""</formula>
    </cfRule>
  </conditionalFormatting>
  <conditionalFormatting sqref="AW23">
    <cfRule type="expression" dxfId="811" priority="177">
      <formula>AW23&lt;&gt;""</formula>
    </cfRule>
  </conditionalFormatting>
  <conditionalFormatting sqref="AX23">
    <cfRule type="expression" dxfId="810" priority="176">
      <formula>AX23&lt;&gt;""</formula>
    </cfRule>
  </conditionalFormatting>
  <conditionalFormatting sqref="AY23">
    <cfRule type="expression" dxfId="809" priority="175">
      <formula>AY23&lt;&gt;""</formula>
    </cfRule>
  </conditionalFormatting>
  <conditionalFormatting sqref="AZ23">
    <cfRule type="expression" dxfId="808" priority="174">
      <formula>AZ23&lt;&gt;""</formula>
    </cfRule>
  </conditionalFormatting>
  <conditionalFormatting sqref="BA23">
    <cfRule type="expression" dxfId="807" priority="173">
      <formula>BA23&lt;&gt;""</formula>
    </cfRule>
  </conditionalFormatting>
  <conditionalFormatting sqref="B24">
    <cfRule type="expression" dxfId="806" priority="172">
      <formula>B24&lt;&gt;""</formula>
    </cfRule>
  </conditionalFormatting>
  <conditionalFormatting sqref="C24">
    <cfRule type="expression" dxfId="805" priority="171">
      <formula>C24&lt;&gt;""</formula>
    </cfRule>
  </conditionalFormatting>
  <conditionalFormatting sqref="D24">
    <cfRule type="expression" dxfId="804" priority="170">
      <formula>D24&lt;&gt;""</formula>
    </cfRule>
  </conditionalFormatting>
  <conditionalFormatting sqref="E24">
    <cfRule type="expression" dxfId="803" priority="169">
      <formula>E24&lt;&gt;""</formula>
    </cfRule>
  </conditionalFormatting>
  <conditionalFormatting sqref="AE22">
    <cfRule type="expression" dxfId="802" priority="220">
      <formula>AE22&lt;&gt;""</formula>
    </cfRule>
  </conditionalFormatting>
  <conditionalFormatting sqref="AF22">
    <cfRule type="expression" dxfId="801" priority="219">
      <formula>AF22&lt;&gt;""</formula>
    </cfRule>
  </conditionalFormatting>
  <conditionalFormatting sqref="AG22">
    <cfRule type="expression" dxfId="800" priority="218">
      <formula>AG22&lt;&gt;""</formula>
    </cfRule>
  </conditionalFormatting>
  <conditionalFormatting sqref="AH22">
    <cfRule type="expression" dxfId="799" priority="217">
      <formula>AH22&lt;&gt;""</formula>
    </cfRule>
  </conditionalFormatting>
  <conditionalFormatting sqref="AI22">
    <cfRule type="expression" dxfId="798" priority="216">
      <formula>AI22&lt;&gt;""</formula>
    </cfRule>
  </conditionalFormatting>
  <conditionalFormatting sqref="AJ22">
    <cfRule type="expression" dxfId="797" priority="215">
      <formula>AJ22&lt;&gt;""</formula>
    </cfRule>
  </conditionalFormatting>
  <conditionalFormatting sqref="AK22">
    <cfRule type="expression" dxfId="796" priority="214">
      <formula>AK22&lt;&gt;""</formula>
    </cfRule>
  </conditionalFormatting>
  <conditionalFormatting sqref="AL22">
    <cfRule type="expression" dxfId="795" priority="213">
      <formula>AL22&lt;&gt;""</formula>
    </cfRule>
  </conditionalFormatting>
  <conditionalFormatting sqref="AM22">
    <cfRule type="expression" dxfId="794" priority="212">
      <formula>AM22&lt;&gt;""</formula>
    </cfRule>
  </conditionalFormatting>
  <conditionalFormatting sqref="AN22">
    <cfRule type="expression" dxfId="793" priority="211">
      <formula>AN22&lt;&gt;""</formula>
    </cfRule>
  </conditionalFormatting>
  <conditionalFormatting sqref="AO22">
    <cfRule type="expression" dxfId="792" priority="210">
      <formula>AO22&lt;&gt;""</formula>
    </cfRule>
  </conditionalFormatting>
  <conditionalFormatting sqref="AP22">
    <cfRule type="expression" dxfId="791" priority="209">
      <formula>AP22&lt;&gt;""</formula>
    </cfRule>
  </conditionalFormatting>
  <conditionalFormatting sqref="AQ22">
    <cfRule type="expression" dxfId="790" priority="208">
      <formula>AQ22&lt;&gt;""</formula>
    </cfRule>
  </conditionalFormatting>
  <conditionalFormatting sqref="AR22">
    <cfRule type="expression" dxfId="789" priority="207">
      <formula>AR22&lt;&gt;""</formula>
    </cfRule>
  </conditionalFormatting>
  <conditionalFormatting sqref="AS22">
    <cfRule type="expression" dxfId="788" priority="206">
      <formula>AS22&lt;&gt;""</formula>
    </cfRule>
  </conditionalFormatting>
  <conditionalFormatting sqref="AT22">
    <cfRule type="expression" dxfId="787" priority="205">
      <formula>AT22&lt;&gt;""</formula>
    </cfRule>
  </conditionalFormatting>
  <conditionalFormatting sqref="AU22">
    <cfRule type="expression" dxfId="786" priority="204">
      <formula>AU22&lt;&gt;""</formula>
    </cfRule>
  </conditionalFormatting>
  <conditionalFormatting sqref="AV22">
    <cfRule type="expression" dxfId="785" priority="203">
      <formula>AV22&lt;&gt;""</formula>
    </cfRule>
  </conditionalFormatting>
  <conditionalFormatting sqref="AW22">
    <cfRule type="expression" dxfId="784" priority="202">
      <formula>AW22&lt;&gt;""</formula>
    </cfRule>
  </conditionalFormatting>
  <conditionalFormatting sqref="AX22">
    <cfRule type="expression" dxfId="783" priority="201">
      <formula>AX22&lt;&gt;""</formula>
    </cfRule>
  </conditionalFormatting>
  <conditionalFormatting sqref="AY22">
    <cfRule type="expression" dxfId="782" priority="200">
      <formula>AY22&lt;&gt;""</formula>
    </cfRule>
  </conditionalFormatting>
  <conditionalFormatting sqref="AZ22">
    <cfRule type="expression" dxfId="781" priority="199">
      <formula>AZ22&lt;&gt;""</formula>
    </cfRule>
  </conditionalFormatting>
  <conditionalFormatting sqref="BA22">
    <cfRule type="expression" dxfId="780" priority="198">
      <formula>BA22&lt;&gt;""</formula>
    </cfRule>
  </conditionalFormatting>
  <conditionalFormatting sqref="B23">
    <cfRule type="expression" dxfId="779" priority="197">
      <formula>B23&lt;&gt;""</formula>
    </cfRule>
  </conditionalFormatting>
  <conditionalFormatting sqref="C23">
    <cfRule type="expression" dxfId="778" priority="196">
      <formula>C23&lt;&gt;""</formula>
    </cfRule>
  </conditionalFormatting>
  <conditionalFormatting sqref="D23">
    <cfRule type="expression" dxfId="777" priority="195">
      <formula>D23&lt;&gt;""</formula>
    </cfRule>
  </conditionalFormatting>
  <conditionalFormatting sqref="E23">
    <cfRule type="expression" dxfId="776" priority="194">
      <formula>E23&lt;&gt;""</formula>
    </cfRule>
  </conditionalFormatting>
  <conditionalFormatting sqref="F24">
    <cfRule type="expression" dxfId="775" priority="168">
      <formula>F24&lt;&gt;""</formula>
    </cfRule>
  </conditionalFormatting>
  <conditionalFormatting sqref="G24">
    <cfRule type="expression" dxfId="774" priority="167">
      <formula>G24&lt;&gt;""</formula>
    </cfRule>
  </conditionalFormatting>
  <conditionalFormatting sqref="H24">
    <cfRule type="expression" dxfId="773" priority="166">
      <formula>H24&lt;&gt;""</formula>
    </cfRule>
  </conditionalFormatting>
  <conditionalFormatting sqref="I24">
    <cfRule type="expression" dxfId="772" priority="165">
      <formula>I24&lt;&gt;""</formula>
    </cfRule>
  </conditionalFormatting>
  <conditionalFormatting sqref="J24">
    <cfRule type="expression" dxfId="771" priority="164">
      <formula>J24&lt;&gt;""</formula>
    </cfRule>
  </conditionalFormatting>
  <conditionalFormatting sqref="K24">
    <cfRule type="expression" dxfId="770" priority="163">
      <formula>K24&lt;&gt;""</formula>
    </cfRule>
  </conditionalFormatting>
  <conditionalFormatting sqref="L24">
    <cfRule type="expression" dxfId="769" priority="162">
      <formula>L24&lt;&gt;""</formula>
    </cfRule>
  </conditionalFormatting>
  <conditionalFormatting sqref="M24">
    <cfRule type="expression" dxfId="768" priority="161">
      <formula>M24&lt;&gt;""</formula>
    </cfRule>
  </conditionalFormatting>
  <conditionalFormatting sqref="N24">
    <cfRule type="expression" dxfId="767" priority="160">
      <formula>N24&lt;&gt;""</formula>
    </cfRule>
  </conditionalFormatting>
  <conditionalFormatting sqref="O24">
    <cfRule type="expression" dxfId="766" priority="159">
      <formula>O24&lt;&gt;""</formula>
    </cfRule>
  </conditionalFormatting>
  <conditionalFormatting sqref="P24">
    <cfRule type="expression" dxfId="765" priority="158">
      <formula>P24&lt;&gt;""</formula>
    </cfRule>
  </conditionalFormatting>
  <conditionalFormatting sqref="Q24">
    <cfRule type="expression" dxfId="764" priority="157">
      <formula>Q24&lt;&gt;""</formula>
    </cfRule>
  </conditionalFormatting>
  <conditionalFormatting sqref="R24">
    <cfRule type="expression" dxfId="763" priority="156">
      <formula>R24&lt;&gt;""</formula>
    </cfRule>
  </conditionalFormatting>
  <conditionalFormatting sqref="S24">
    <cfRule type="expression" dxfId="762" priority="155">
      <formula>S24&lt;&gt;""</formula>
    </cfRule>
  </conditionalFormatting>
  <conditionalFormatting sqref="T24">
    <cfRule type="expression" dxfId="761" priority="154">
      <formula>T24&lt;&gt;""</formula>
    </cfRule>
  </conditionalFormatting>
  <conditionalFormatting sqref="U24">
    <cfRule type="expression" dxfId="760" priority="153">
      <formula>U24&lt;&gt;""</formula>
    </cfRule>
  </conditionalFormatting>
  <conditionalFormatting sqref="V24">
    <cfRule type="expression" dxfId="759" priority="152">
      <formula>V24&lt;&gt;""</formula>
    </cfRule>
  </conditionalFormatting>
  <conditionalFormatting sqref="W24">
    <cfRule type="expression" dxfId="758" priority="151">
      <formula>W24&lt;&gt;""</formula>
    </cfRule>
  </conditionalFormatting>
  <conditionalFormatting sqref="X24">
    <cfRule type="expression" dxfId="757" priority="150">
      <formula>X24&lt;&gt;""</formula>
    </cfRule>
  </conditionalFormatting>
  <conditionalFormatting sqref="Y24">
    <cfRule type="expression" dxfId="756" priority="149">
      <formula>Y24&lt;&gt;""</formula>
    </cfRule>
  </conditionalFormatting>
  <conditionalFormatting sqref="Z24">
    <cfRule type="expression" dxfId="755" priority="148">
      <formula>Z24&lt;&gt;""</formula>
    </cfRule>
  </conditionalFormatting>
  <conditionalFormatting sqref="AA24">
    <cfRule type="expression" dxfId="754" priority="147">
      <formula>AA24&lt;&gt;""</formula>
    </cfRule>
  </conditionalFormatting>
  <conditionalFormatting sqref="AB24">
    <cfRule type="expression" dxfId="753" priority="146">
      <formula>AB24&lt;&gt;""</formula>
    </cfRule>
  </conditionalFormatting>
  <conditionalFormatting sqref="AC24">
    <cfRule type="expression" dxfId="752" priority="145">
      <formula>AC24&lt;&gt;""</formula>
    </cfRule>
  </conditionalFormatting>
  <conditionalFormatting sqref="AD24">
    <cfRule type="expression" dxfId="751" priority="144">
      <formula>AD24&lt;&gt;""</formula>
    </cfRule>
  </conditionalFormatting>
  <conditionalFormatting sqref="AE24">
    <cfRule type="expression" dxfId="750" priority="143">
      <formula>AE24&lt;&gt;""</formula>
    </cfRule>
  </conditionalFormatting>
  <conditionalFormatting sqref="AF24">
    <cfRule type="expression" dxfId="749" priority="142">
      <formula>AF24&lt;&gt;""</formula>
    </cfRule>
  </conditionalFormatting>
  <conditionalFormatting sqref="AG24">
    <cfRule type="expression" dxfId="748" priority="141">
      <formula>AG24&lt;&gt;""</formula>
    </cfRule>
  </conditionalFormatting>
  <conditionalFormatting sqref="AH24">
    <cfRule type="expression" dxfId="747" priority="140">
      <formula>AH24&lt;&gt;""</formula>
    </cfRule>
  </conditionalFormatting>
  <conditionalFormatting sqref="AI24">
    <cfRule type="expression" dxfId="746" priority="139">
      <formula>AI24&lt;&gt;""</formula>
    </cfRule>
  </conditionalFormatting>
  <conditionalFormatting sqref="AJ24">
    <cfRule type="expression" dxfId="745" priority="138">
      <formula>AJ24&lt;&gt;""</formula>
    </cfRule>
  </conditionalFormatting>
  <conditionalFormatting sqref="AK24">
    <cfRule type="expression" dxfId="744" priority="137">
      <formula>AK24&lt;&gt;""</formula>
    </cfRule>
  </conditionalFormatting>
  <conditionalFormatting sqref="AL24">
    <cfRule type="expression" dxfId="743" priority="136">
      <formula>AL24&lt;&gt;""</formula>
    </cfRule>
  </conditionalFormatting>
  <conditionalFormatting sqref="AM24">
    <cfRule type="expression" dxfId="742" priority="135">
      <formula>AM24&lt;&gt;""</formula>
    </cfRule>
  </conditionalFormatting>
  <conditionalFormatting sqref="AN24">
    <cfRule type="expression" dxfId="741" priority="134">
      <formula>AN24&lt;&gt;""</formula>
    </cfRule>
  </conditionalFormatting>
  <conditionalFormatting sqref="AO24">
    <cfRule type="expression" dxfId="740" priority="133">
      <formula>AO24&lt;&gt;""</formula>
    </cfRule>
  </conditionalFormatting>
  <conditionalFormatting sqref="AP24">
    <cfRule type="expression" dxfId="739" priority="132">
      <formula>AP24&lt;&gt;""</formula>
    </cfRule>
  </conditionalFormatting>
  <conditionalFormatting sqref="AQ24">
    <cfRule type="expression" dxfId="738" priority="131">
      <formula>AQ24&lt;&gt;""</formula>
    </cfRule>
  </conditionalFormatting>
  <conditionalFormatting sqref="AR24">
    <cfRule type="expression" dxfId="737" priority="130">
      <formula>AR24&lt;&gt;""</formula>
    </cfRule>
  </conditionalFormatting>
  <conditionalFormatting sqref="AS24">
    <cfRule type="expression" dxfId="736" priority="129">
      <formula>AS24&lt;&gt;""</formula>
    </cfRule>
  </conditionalFormatting>
  <conditionalFormatting sqref="AT24">
    <cfRule type="expression" dxfId="735" priority="128">
      <formula>AT24&lt;&gt;""</formula>
    </cfRule>
  </conditionalFormatting>
  <conditionalFormatting sqref="AU24">
    <cfRule type="expression" dxfId="734" priority="127">
      <formula>AU24&lt;&gt;""</formula>
    </cfRule>
  </conditionalFormatting>
  <conditionalFormatting sqref="AV24">
    <cfRule type="expression" dxfId="733" priority="126">
      <formula>AV24&lt;&gt;""</formula>
    </cfRule>
  </conditionalFormatting>
  <conditionalFormatting sqref="AW24">
    <cfRule type="expression" dxfId="732" priority="125">
      <formula>AW24&lt;&gt;""</formula>
    </cfRule>
  </conditionalFormatting>
  <conditionalFormatting sqref="AX24">
    <cfRule type="expression" dxfId="731" priority="124">
      <formula>AX24&lt;&gt;""</formula>
    </cfRule>
  </conditionalFormatting>
  <conditionalFormatting sqref="AY24">
    <cfRule type="expression" dxfId="730" priority="123">
      <formula>AY24&lt;&gt;""</formula>
    </cfRule>
  </conditionalFormatting>
  <conditionalFormatting sqref="AZ24">
    <cfRule type="expression" dxfId="729" priority="122">
      <formula>AZ24&lt;&gt;""</formula>
    </cfRule>
  </conditionalFormatting>
  <conditionalFormatting sqref="BA24">
    <cfRule type="expression" dxfId="728" priority="121">
      <formula>BA24&lt;&gt;""</formula>
    </cfRule>
  </conditionalFormatting>
  <conditionalFormatting sqref="Q27">
    <cfRule type="cellIs" dxfId="727" priority="120" operator="equal">
      <formula>0</formula>
    </cfRule>
  </conditionalFormatting>
  <conditionalFormatting sqref="Q28">
    <cfRule type="expression" dxfId="726" priority="119">
      <formula>Q28&gt;0</formula>
    </cfRule>
  </conditionalFormatting>
  <conditionalFormatting sqref="Q28">
    <cfRule type="cellIs" dxfId="725" priority="118" operator="equal">
      <formula>0</formula>
    </cfRule>
  </conditionalFormatting>
  <conditionalFormatting sqref="Q26">
    <cfRule type="cellIs" dxfId="724" priority="117" operator="equal">
      <formula>0</formula>
    </cfRule>
  </conditionalFormatting>
  <conditionalFormatting sqref="AB25:AB28">
    <cfRule type="expression" dxfId="723" priority="116">
      <formula>AB25&gt;0</formula>
    </cfRule>
  </conditionalFormatting>
  <conditionalFormatting sqref="AB25:AB28">
    <cfRule type="cellIs" dxfId="722" priority="115" operator="equal">
      <formula>0</formula>
    </cfRule>
  </conditionalFormatting>
  <conditionalFormatting sqref="AM26">
    <cfRule type="expression" dxfId="721" priority="114">
      <formula>AM26&gt;0</formula>
    </cfRule>
  </conditionalFormatting>
  <conditionalFormatting sqref="AM26">
    <cfRule type="cellIs" dxfId="720" priority="113" operator="equal">
      <formula>0</formula>
    </cfRule>
  </conditionalFormatting>
  <conditionalFormatting sqref="AM25">
    <cfRule type="expression" dxfId="719" priority="112">
      <formula>AM25&gt;0</formula>
    </cfRule>
  </conditionalFormatting>
  <conditionalFormatting sqref="AM25">
    <cfRule type="cellIs" dxfId="718" priority="111" operator="equal">
      <formula>0</formula>
    </cfRule>
  </conditionalFormatting>
  <conditionalFormatting sqref="B21">
    <cfRule type="expression" dxfId="717" priority="110">
      <formula>B21&lt;&gt;""</formula>
    </cfRule>
  </conditionalFormatting>
  <conditionalFormatting sqref="C21">
    <cfRule type="expression" dxfId="716" priority="109">
      <formula>C21&lt;&gt;""</formula>
    </cfRule>
  </conditionalFormatting>
  <conditionalFormatting sqref="D21">
    <cfRule type="expression" dxfId="715" priority="108">
      <formula>D21&lt;&gt;""</formula>
    </cfRule>
  </conditionalFormatting>
  <conditionalFormatting sqref="E21">
    <cfRule type="expression" dxfId="714" priority="107">
      <formula>E21&lt;&gt;""</formula>
    </cfRule>
  </conditionalFormatting>
  <conditionalFormatting sqref="F21">
    <cfRule type="expression" dxfId="713" priority="106">
      <formula>F21&lt;&gt;""</formula>
    </cfRule>
  </conditionalFormatting>
  <conditionalFormatting sqref="G21">
    <cfRule type="expression" dxfId="712" priority="105">
      <formula>G21&lt;&gt;""</formula>
    </cfRule>
  </conditionalFormatting>
  <conditionalFormatting sqref="H21">
    <cfRule type="expression" dxfId="711" priority="104">
      <formula>H21&lt;&gt;""</formula>
    </cfRule>
  </conditionalFormatting>
  <conditionalFormatting sqref="I21">
    <cfRule type="expression" dxfId="710" priority="103">
      <formula>I21&lt;&gt;""</formula>
    </cfRule>
  </conditionalFormatting>
  <conditionalFormatting sqref="J21">
    <cfRule type="expression" dxfId="709" priority="102">
      <formula>J21&lt;&gt;""</formula>
    </cfRule>
  </conditionalFormatting>
  <conditionalFormatting sqref="K21">
    <cfRule type="expression" dxfId="708" priority="101">
      <formula>K21&lt;&gt;""</formula>
    </cfRule>
  </conditionalFormatting>
  <conditionalFormatting sqref="L21">
    <cfRule type="expression" dxfId="707" priority="100">
      <formula>L21&lt;&gt;""</formula>
    </cfRule>
  </conditionalFormatting>
  <conditionalFormatting sqref="M21">
    <cfRule type="expression" dxfId="706" priority="99">
      <formula>M21&lt;&gt;""</formula>
    </cfRule>
  </conditionalFormatting>
  <conditionalFormatting sqref="N21">
    <cfRule type="expression" dxfId="705" priority="98">
      <formula>N21&lt;&gt;""</formula>
    </cfRule>
  </conditionalFormatting>
  <conditionalFormatting sqref="O21">
    <cfRule type="expression" dxfId="704" priority="97">
      <formula>O21&lt;&gt;""</formula>
    </cfRule>
  </conditionalFormatting>
  <conditionalFormatting sqref="P21">
    <cfRule type="expression" dxfId="703" priority="96">
      <formula>P21&lt;&gt;""</formula>
    </cfRule>
  </conditionalFormatting>
  <conditionalFormatting sqref="Q21">
    <cfRule type="expression" dxfId="702" priority="95">
      <formula>Q21&lt;&gt;""</formula>
    </cfRule>
  </conditionalFormatting>
  <conditionalFormatting sqref="R21">
    <cfRule type="expression" dxfId="701" priority="94">
      <formula>R21&lt;&gt;""</formula>
    </cfRule>
  </conditionalFormatting>
  <conditionalFormatting sqref="S21">
    <cfRule type="expression" dxfId="700" priority="93">
      <formula>S21&lt;&gt;""</formula>
    </cfRule>
  </conditionalFormatting>
  <conditionalFormatting sqref="T21">
    <cfRule type="expression" dxfId="699" priority="92">
      <formula>T21&lt;&gt;""</formula>
    </cfRule>
  </conditionalFormatting>
  <conditionalFormatting sqref="U21">
    <cfRule type="expression" dxfId="698" priority="91">
      <formula>U21&lt;&gt;""</formula>
    </cfRule>
  </conditionalFormatting>
  <conditionalFormatting sqref="V21">
    <cfRule type="expression" dxfId="697" priority="90">
      <formula>V21&lt;&gt;""</formula>
    </cfRule>
  </conditionalFormatting>
  <conditionalFormatting sqref="W21">
    <cfRule type="expression" dxfId="696" priority="89">
      <formula>W21&lt;&gt;""</formula>
    </cfRule>
  </conditionalFormatting>
  <conditionalFormatting sqref="X21">
    <cfRule type="expression" dxfId="695" priority="88">
      <formula>X21&lt;&gt;""</formula>
    </cfRule>
  </conditionalFormatting>
  <conditionalFormatting sqref="Y21">
    <cfRule type="expression" dxfId="694" priority="87">
      <formula>Y21&lt;&gt;""</formula>
    </cfRule>
  </conditionalFormatting>
  <conditionalFormatting sqref="Z21">
    <cfRule type="expression" dxfId="693" priority="86">
      <formula>Z21&lt;&gt;""</formula>
    </cfRule>
  </conditionalFormatting>
  <conditionalFormatting sqref="AA21">
    <cfRule type="expression" dxfId="692" priority="85">
      <formula>AA21&lt;&gt;""</formula>
    </cfRule>
  </conditionalFormatting>
  <conditionalFormatting sqref="AB21">
    <cfRule type="expression" dxfId="691" priority="84">
      <formula>AB21&lt;&gt;""</formula>
    </cfRule>
  </conditionalFormatting>
  <conditionalFormatting sqref="AC21">
    <cfRule type="expression" dxfId="690" priority="83">
      <formula>AC21&lt;&gt;""</formula>
    </cfRule>
  </conditionalFormatting>
  <conditionalFormatting sqref="AD21">
    <cfRule type="expression" dxfId="689" priority="82">
      <formula>AD21&lt;&gt;""</formula>
    </cfRule>
  </conditionalFormatting>
  <conditionalFormatting sqref="AE21">
    <cfRule type="expression" dxfId="688" priority="81">
      <formula>AE21&lt;&gt;""</formula>
    </cfRule>
  </conditionalFormatting>
  <conditionalFormatting sqref="AF21">
    <cfRule type="expression" dxfId="687" priority="80">
      <formula>AF21&lt;&gt;""</formula>
    </cfRule>
  </conditionalFormatting>
  <conditionalFormatting sqref="AG21">
    <cfRule type="expression" dxfId="686" priority="79">
      <formula>AG21&lt;&gt;""</formula>
    </cfRule>
  </conditionalFormatting>
  <conditionalFormatting sqref="AH21">
    <cfRule type="expression" dxfId="685" priority="78">
      <formula>AH21&lt;&gt;""</formula>
    </cfRule>
  </conditionalFormatting>
  <conditionalFormatting sqref="AI21">
    <cfRule type="expression" dxfId="684" priority="77">
      <formula>AI21&lt;&gt;""</formula>
    </cfRule>
  </conditionalFormatting>
  <conditionalFormatting sqref="AJ21">
    <cfRule type="expression" dxfId="683" priority="76">
      <formula>AJ21&lt;&gt;""</formula>
    </cfRule>
  </conditionalFormatting>
  <conditionalFormatting sqref="AK21">
    <cfRule type="expression" dxfId="682" priority="75">
      <formula>AK21&lt;&gt;""</formula>
    </cfRule>
  </conditionalFormatting>
  <conditionalFormatting sqref="AL21">
    <cfRule type="expression" dxfId="681" priority="74">
      <formula>AL21&lt;&gt;""</formula>
    </cfRule>
  </conditionalFormatting>
  <conditionalFormatting sqref="AM21">
    <cfRule type="expression" dxfId="680" priority="73">
      <formula>AM21&lt;&gt;""</formula>
    </cfRule>
  </conditionalFormatting>
  <conditionalFormatting sqref="AN21">
    <cfRule type="expression" dxfId="679" priority="72">
      <formula>AN21&lt;&gt;""</formula>
    </cfRule>
  </conditionalFormatting>
  <conditionalFormatting sqref="AO21">
    <cfRule type="expression" dxfId="678" priority="71">
      <formula>AO21&lt;&gt;""</formula>
    </cfRule>
  </conditionalFormatting>
  <conditionalFormatting sqref="AP21">
    <cfRule type="expression" dxfId="677" priority="70">
      <formula>AP21&lt;&gt;""</formula>
    </cfRule>
  </conditionalFormatting>
  <conditionalFormatting sqref="AQ21">
    <cfRule type="expression" dxfId="676" priority="69">
      <formula>AQ21&lt;&gt;""</formula>
    </cfRule>
  </conditionalFormatting>
  <conditionalFormatting sqref="AR21">
    <cfRule type="expression" dxfId="675" priority="68">
      <formula>AR21&lt;&gt;""</formula>
    </cfRule>
  </conditionalFormatting>
  <conditionalFormatting sqref="AS21">
    <cfRule type="expression" dxfId="674" priority="67">
      <formula>AS21&lt;&gt;""</formula>
    </cfRule>
  </conditionalFormatting>
  <conditionalFormatting sqref="AT21">
    <cfRule type="expression" dxfId="673" priority="66">
      <formula>AT21&lt;&gt;""</formula>
    </cfRule>
  </conditionalFormatting>
  <conditionalFormatting sqref="AU21">
    <cfRule type="expression" dxfId="672" priority="65">
      <formula>AU21&lt;&gt;""</formula>
    </cfRule>
  </conditionalFormatting>
  <conditionalFormatting sqref="AV21">
    <cfRule type="expression" dxfId="671" priority="64">
      <formula>AV21&lt;&gt;""</formula>
    </cfRule>
  </conditionalFormatting>
  <conditionalFormatting sqref="AW21">
    <cfRule type="expression" dxfId="670" priority="63">
      <formula>AW21&lt;&gt;""</formula>
    </cfRule>
  </conditionalFormatting>
  <conditionalFormatting sqref="AX21">
    <cfRule type="expression" dxfId="669" priority="62">
      <formula>AX21&lt;&gt;""</formula>
    </cfRule>
  </conditionalFormatting>
  <conditionalFormatting sqref="AY21">
    <cfRule type="expression" dxfId="668" priority="61">
      <formula>AY21&lt;&gt;""</formula>
    </cfRule>
  </conditionalFormatting>
  <conditionalFormatting sqref="AZ21">
    <cfRule type="expression" dxfId="667" priority="60">
      <formula>AZ21&lt;&gt;""</formula>
    </cfRule>
  </conditionalFormatting>
  <conditionalFormatting sqref="BA21">
    <cfRule type="expression" dxfId="666" priority="59">
      <formula>BA21&lt;&gt;""</formula>
    </cfRule>
  </conditionalFormatting>
  <conditionalFormatting sqref="B22">
    <cfRule type="expression" dxfId="665" priority="58">
      <formula>B22&lt;&gt;""</formula>
    </cfRule>
  </conditionalFormatting>
  <conditionalFormatting sqref="C22">
    <cfRule type="expression" dxfId="664" priority="57">
      <formula>C22&lt;&gt;""</formula>
    </cfRule>
  </conditionalFormatting>
  <conditionalFormatting sqref="D22">
    <cfRule type="expression" dxfId="663" priority="56">
      <formula>D22&lt;&gt;""</formula>
    </cfRule>
  </conditionalFormatting>
  <conditionalFormatting sqref="E22">
    <cfRule type="expression" dxfId="662" priority="55">
      <formula>E22&lt;&gt;""</formula>
    </cfRule>
  </conditionalFormatting>
  <conditionalFormatting sqref="F22">
    <cfRule type="expression" dxfId="661" priority="54">
      <formula>F22&lt;&gt;""</formula>
    </cfRule>
  </conditionalFormatting>
  <conditionalFormatting sqref="G22">
    <cfRule type="expression" dxfId="660" priority="53">
      <formula>G22&lt;&gt;""</formula>
    </cfRule>
  </conditionalFormatting>
  <conditionalFormatting sqref="H22">
    <cfRule type="expression" dxfId="659" priority="52">
      <formula>H22&lt;&gt;""</formula>
    </cfRule>
  </conditionalFormatting>
  <conditionalFormatting sqref="I22">
    <cfRule type="expression" dxfId="658" priority="51">
      <formula>I22&lt;&gt;""</formula>
    </cfRule>
  </conditionalFormatting>
  <conditionalFormatting sqref="J22">
    <cfRule type="expression" dxfId="657" priority="50">
      <formula>J22&lt;&gt;""</formula>
    </cfRule>
  </conditionalFormatting>
  <conditionalFormatting sqref="K22">
    <cfRule type="expression" dxfId="656" priority="49">
      <formula>K22&lt;&gt;""</formula>
    </cfRule>
  </conditionalFormatting>
  <conditionalFormatting sqref="L22">
    <cfRule type="expression" dxfId="655" priority="48">
      <formula>L22&lt;&gt;""</formula>
    </cfRule>
  </conditionalFormatting>
  <conditionalFormatting sqref="M22">
    <cfRule type="expression" dxfId="654" priority="47">
      <formula>M22&lt;&gt;""</formula>
    </cfRule>
  </conditionalFormatting>
  <conditionalFormatting sqref="N22">
    <cfRule type="expression" dxfId="653" priority="46">
      <formula>N22&lt;&gt;""</formula>
    </cfRule>
  </conditionalFormatting>
  <conditionalFormatting sqref="O22">
    <cfRule type="expression" dxfId="652" priority="45">
      <formula>O22&lt;&gt;""</formula>
    </cfRule>
  </conditionalFormatting>
  <conditionalFormatting sqref="P22">
    <cfRule type="expression" dxfId="651" priority="44">
      <formula>P22&lt;&gt;""</formula>
    </cfRule>
  </conditionalFormatting>
  <conditionalFormatting sqref="Q22">
    <cfRule type="expression" dxfId="650" priority="43">
      <formula>Q22&lt;&gt;""</formula>
    </cfRule>
  </conditionalFormatting>
  <conditionalFormatting sqref="R22">
    <cfRule type="expression" dxfId="649" priority="42">
      <formula>R22&lt;&gt;""</formula>
    </cfRule>
  </conditionalFormatting>
  <conditionalFormatting sqref="S22">
    <cfRule type="expression" dxfId="648" priority="41">
      <formula>S22&lt;&gt;""</formula>
    </cfRule>
  </conditionalFormatting>
  <conditionalFormatting sqref="T22">
    <cfRule type="expression" dxfId="647" priority="40">
      <formula>T22&lt;&gt;""</formula>
    </cfRule>
  </conditionalFormatting>
  <conditionalFormatting sqref="U22">
    <cfRule type="expression" dxfId="646" priority="39">
      <formula>U22&lt;&gt;""</formula>
    </cfRule>
  </conditionalFormatting>
  <conditionalFormatting sqref="V22">
    <cfRule type="expression" dxfId="645" priority="38">
      <formula>V22&lt;&gt;""</formula>
    </cfRule>
  </conditionalFormatting>
  <conditionalFormatting sqref="W22">
    <cfRule type="expression" dxfId="644" priority="37">
      <formula>W22&lt;&gt;""</formula>
    </cfRule>
  </conditionalFormatting>
  <conditionalFormatting sqref="X22">
    <cfRule type="expression" dxfId="643" priority="36">
      <formula>X22&lt;&gt;""</formula>
    </cfRule>
  </conditionalFormatting>
  <conditionalFormatting sqref="Y22">
    <cfRule type="expression" dxfId="642" priority="35">
      <formula>Y22&lt;&gt;""</formula>
    </cfRule>
  </conditionalFormatting>
  <conditionalFormatting sqref="Z22">
    <cfRule type="expression" dxfId="641" priority="34">
      <formula>Z22&lt;&gt;""</formula>
    </cfRule>
  </conditionalFormatting>
  <conditionalFormatting sqref="AA22">
    <cfRule type="expression" dxfId="640" priority="33">
      <formula>AA22&lt;&gt;""</formula>
    </cfRule>
  </conditionalFormatting>
  <conditionalFormatting sqref="AB22">
    <cfRule type="expression" dxfId="639" priority="32">
      <formula>AB22&lt;&gt;""</formula>
    </cfRule>
  </conditionalFormatting>
  <conditionalFormatting sqref="AC22">
    <cfRule type="expression" dxfId="638" priority="31">
      <formula>AC22&lt;&gt;""</formula>
    </cfRule>
  </conditionalFormatting>
  <conditionalFormatting sqref="AD22">
    <cfRule type="expression" dxfId="637" priority="30">
      <formula>AD22&lt;&gt;""</formula>
    </cfRule>
  </conditionalFormatting>
  <conditionalFormatting sqref="AE23">
    <cfRule type="expression" dxfId="636" priority="29">
      <formula>AE23&lt;&gt;""</formula>
    </cfRule>
  </conditionalFormatting>
  <conditionalFormatting sqref="AF23">
    <cfRule type="expression" dxfId="635" priority="28">
      <formula>AF23&lt;&gt;""</formula>
    </cfRule>
  </conditionalFormatting>
  <conditionalFormatting sqref="F23">
    <cfRule type="expression" dxfId="634" priority="27">
      <formula>F23&lt;&gt;""</formula>
    </cfRule>
  </conditionalFormatting>
  <conditionalFormatting sqref="G23">
    <cfRule type="expression" dxfId="633" priority="26">
      <formula>G23&lt;&gt;""</formula>
    </cfRule>
  </conditionalFormatting>
  <conditionalFormatting sqref="H23">
    <cfRule type="expression" dxfId="632" priority="25">
      <formula>H23&lt;&gt;""</formula>
    </cfRule>
  </conditionalFormatting>
  <conditionalFormatting sqref="I23">
    <cfRule type="expression" dxfId="631" priority="24">
      <formula>I23&lt;&gt;""</formula>
    </cfRule>
  </conditionalFormatting>
  <conditionalFormatting sqref="J23">
    <cfRule type="expression" dxfId="630" priority="23">
      <formula>J23&lt;&gt;""</formula>
    </cfRule>
  </conditionalFormatting>
  <conditionalFormatting sqref="K23">
    <cfRule type="expression" dxfId="629" priority="22">
      <formula>K23&lt;&gt;""</formula>
    </cfRule>
  </conditionalFormatting>
  <conditionalFormatting sqref="L23">
    <cfRule type="expression" dxfId="628" priority="21">
      <formula>L23&lt;&gt;""</formula>
    </cfRule>
  </conditionalFormatting>
  <conditionalFormatting sqref="M23">
    <cfRule type="expression" dxfId="627" priority="20">
      <formula>M23&lt;&gt;""</formula>
    </cfRule>
  </conditionalFormatting>
  <conditionalFormatting sqref="N23">
    <cfRule type="expression" dxfId="626" priority="19">
      <formula>N23&lt;&gt;""</formula>
    </cfRule>
  </conditionalFormatting>
  <conditionalFormatting sqref="O23">
    <cfRule type="expression" dxfId="625" priority="18">
      <formula>O23&lt;&gt;""</formula>
    </cfRule>
  </conditionalFormatting>
  <conditionalFormatting sqref="P23">
    <cfRule type="expression" dxfId="624" priority="17">
      <formula>P23&lt;&gt;""</formula>
    </cfRule>
  </conditionalFormatting>
  <conditionalFormatting sqref="Q23">
    <cfRule type="expression" dxfId="623" priority="16">
      <formula>Q23&lt;&gt;""</formula>
    </cfRule>
  </conditionalFormatting>
  <conditionalFormatting sqref="R23">
    <cfRule type="expression" dxfId="622" priority="15">
      <formula>R23&lt;&gt;""</formula>
    </cfRule>
  </conditionalFormatting>
  <conditionalFormatting sqref="S23">
    <cfRule type="expression" dxfId="621" priority="14">
      <formula>S23&lt;&gt;""</formula>
    </cfRule>
  </conditionalFormatting>
  <conditionalFormatting sqref="T23">
    <cfRule type="expression" dxfId="620" priority="13">
      <formula>T23&lt;&gt;""</formula>
    </cfRule>
  </conditionalFormatting>
  <conditionalFormatting sqref="U23">
    <cfRule type="expression" dxfId="619" priority="12">
      <formula>U23&lt;&gt;""</formula>
    </cfRule>
  </conditionalFormatting>
  <conditionalFormatting sqref="V23">
    <cfRule type="expression" dxfId="618" priority="11">
      <formula>V23&lt;&gt;""</formula>
    </cfRule>
  </conditionalFormatting>
  <conditionalFormatting sqref="W23">
    <cfRule type="expression" dxfId="617" priority="10">
      <formula>W23&lt;&gt;""</formula>
    </cfRule>
  </conditionalFormatting>
  <conditionalFormatting sqref="X23">
    <cfRule type="expression" dxfId="616" priority="9">
      <formula>X23&lt;&gt;""</formula>
    </cfRule>
  </conditionalFormatting>
  <conditionalFormatting sqref="Y23">
    <cfRule type="expression" dxfId="615" priority="8">
      <formula>Y23&lt;&gt;""</formula>
    </cfRule>
  </conditionalFormatting>
  <conditionalFormatting sqref="Z23">
    <cfRule type="expression" dxfId="614" priority="7">
      <formula>Z23&lt;&gt;""</formula>
    </cfRule>
  </conditionalFormatting>
  <conditionalFormatting sqref="AA23">
    <cfRule type="expression" dxfId="613" priority="6">
      <formula>AA23&lt;&gt;""</formula>
    </cfRule>
  </conditionalFormatting>
  <conditionalFormatting sqref="AB23">
    <cfRule type="expression" dxfId="612" priority="5">
      <formula>AB23&lt;&gt;""</formula>
    </cfRule>
  </conditionalFormatting>
  <conditionalFormatting sqref="AC23">
    <cfRule type="expression" dxfId="611" priority="4">
      <formula>AC23&lt;&gt;""</formula>
    </cfRule>
  </conditionalFormatting>
  <conditionalFormatting sqref="AD23">
    <cfRule type="expression" dxfId="610" priority="3">
      <formula>AD23&lt;&gt;""</formula>
    </cfRule>
  </conditionalFormatting>
  <conditionalFormatting sqref="A28">
    <cfRule type="cellIs" dxfId="609" priority="2" operator="equal">
      <formula>0</formula>
    </cfRule>
  </conditionalFormatting>
  <conditionalFormatting sqref="B28">
    <cfRule type="cellIs" dxfId="608" priority="1" operator="equal">
      <formula>0</formula>
    </cfRule>
  </conditionalFormatting>
  <pageMargins left="0.23622047244094488" right="0.23622047244094488" top="0.74803149606299213" bottom="0.3543307086614173" header="0.31496062992125984" footer="0.31496062992125984"/>
  <pageSetup paperSize="9" scale="49" orientation="landscape" r:id="rId1"/>
  <headerFooter>
    <oddFooter>&amp;L&amp;F; &amp;D&amp;C&amp;A&amp;R&amp;P из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R200"/>
  <sheetViews>
    <sheetView zoomScale="91" zoomScaleNormal="9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88" sqref="B188"/>
    </sheetView>
  </sheetViews>
  <sheetFormatPr defaultRowHeight="15" x14ac:dyDescent="0.25"/>
  <cols>
    <col min="1" max="1" width="7.42578125" customWidth="1"/>
    <col min="2" max="2" width="34.42578125" customWidth="1"/>
    <col min="3" max="3" width="6.28515625" customWidth="1"/>
    <col min="4" max="4" width="6.42578125" customWidth="1"/>
    <col min="5" max="5" width="3" customWidth="1"/>
    <col min="6" max="12" width="4.5703125" customWidth="1"/>
    <col min="13" max="13" width="5" customWidth="1"/>
    <col min="14" max="16" width="4.42578125" customWidth="1"/>
    <col min="17" max="18" width="4.140625" customWidth="1"/>
    <col min="19" max="19" width="3.28515625" hidden="1" customWidth="1"/>
    <col min="20" max="22" width="3" hidden="1" customWidth="1"/>
    <col min="23" max="23" width="6" customWidth="1"/>
    <col min="24" max="25" width="3" customWidth="1"/>
    <col min="26" max="26" width="4" customWidth="1"/>
    <col min="27" max="27" width="3.28515625" customWidth="1"/>
    <col min="28" max="29" width="3" customWidth="1"/>
    <col min="30" max="30" width="3.7109375" customWidth="1"/>
    <col min="31" max="31" width="4.28515625" customWidth="1"/>
    <col min="32" max="33" width="3" customWidth="1"/>
    <col min="34" max="34" width="3.7109375" customWidth="1"/>
    <col min="35" max="35" width="4.5703125" customWidth="1"/>
    <col min="36" max="37" width="3" customWidth="1"/>
    <col min="38" max="38" width="4" customWidth="1"/>
    <col min="39" max="39" width="4.85546875" customWidth="1"/>
    <col min="40" max="41" width="3" bestFit="1" customWidth="1"/>
    <col min="42" max="42" width="3.7109375" customWidth="1"/>
    <col min="43" max="43" width="5" customWidth="1"/>
    <col min="44" max="45" width="3" bestFit="1" customWidth="1"/>
    <col min="46" max="46" width="3.5703125" customWidth="1"/>
    <col min="47" max="47" width="5.7109375" customWidth="1"/>
    <col min="48" max="49" width="3" bestFit="1" customWidth="1"/>
    <col min="50" max="50" width="3.7109375" customWidth="1"/>
    <col min="51" max="51" width="4.7109375" customWidth="1"/>
    <col min="52" max="53" width="3" bestFit="1" customWidth="1"/>
    <col min="54" max="54" width="3.7109375" customWidth="1"/>
    <col min="55" max="62" width="3.140625" bestFit="1" customWidth="1"/>
    <col min="63" max="63" width="3.5703125" customWidth="1"/>
    <col min="64" max="64" width="13.85546875" style="36" customWidth="1"/>
    <col min="65" max="65" width="9.140625" hidden="1" customWidth="1"/>
    <col min="66" max="66" width="8.5703125" style="2" hidden="1" customWidth="1"/>
  </cols>
  <sheetData>
    <row r="1" spans="1:66" ht="23.25" customHeight="1" x14ac:dyDescent="0.25">
      <c r="A1" s="411" t="s">
        <v>95</v>
      </c>
      <c r="B1" s="387" t="s">
        <v>94</v>
      </c>
      <c r="C1" s="387" t="s">
        <v>93</v>
      </c>
      <c r="D1" s="387"/>
      <c r="E1" s="387"/>
      <c r="F1" s="411" t="s">
        <v>92</v>
      </c>
      <c r="G1" s="415" t="s">
        <v>183</v>
      </c>
      <c r="H1" s="415"/>
      <c r="I1" s="415"/>
      <c r="J1" s="415"/>
      <c r="K1" s="415"/>
      <c r="L1" s="415"/>
      <c r="M1" s="387" t="s">
        <v>533</v>
      </c>
      <c r="N1" s="387"/>
      <c r="O1" s="387"/>
      <c r="P1" s="387"/>
      <c r="Q1" s="387"/>
      <c r="R1" s="387"/>
      <c r="S1" s="387" t="str">
        <f>Base!C1</f>
        <v>Распределение часов на вводное обучение</v>
      </c>
      <c r="T1" s="387"/>
      <c r="U1" s="387"/>
      <c r="V1" s="387"/>
      <c r="W1" s="387" t="s">
        <v>532</v>
      </c>
      <c r="X1" s="387"/>
      <c r="Y1" s="387"/>
      <c r="Z1" s="387"/>
      <c r="AA1" s="387"/>
      <c r="AB1" s="387"/>
      <c r="AC1" s="387"/>
      <c r="AD1" s="387"/>
      <c r="AE1" s="387" t="s">
        <v>532</v>
      </c>
      <c r="AF1" s="387"/>
      <c r="AG1" s="387"/>
      <c r="AH1" s="387"/>
      <c r="AI1" s="387"/>
      <c r="AJ1" s="387"/>
      <c r="AK1" s="387"/>
      <c r="AL1" s="387"/>
      <c r="AM1" s="387" t="s">
        <v>532</v>
      </c>
      <c r="AN1" s="387"/>
      <c r="AO1" s="387"/>
      <c r="AP1" s="387"/>
      <c r="AQ1" s="387"/>
      <c r="AR1" s="387"/>
      <c r="AS1" s="387"/>
      <c r="AT1" s="387"/>
      <c r="AU1" s="387" t="s">
        <v>532</v>
      </c>
      <c r="AV1" s="387"/>
      <c r="AW1" s="387"/>
      <c r="AX1" s="387"/>
      <c r="AY1" s="387"/>
      <c r="AZ1" s="387"/>
      <c r="BA1" s="387"/>
      <c r="BB1" s="387"/>
      <c r="BC1" s="387" t="s">
        <v>532</v>
      </c>
      <c r="BD1" s="387"/>
      <c r="BE1" s="387"/>
      <c r="BF1" s="387"/>
      <c r="BG1" s="387"/>
      <c r="BH1" s="387"/>
      <c r="BI1" s="387"/>
      <c r="BJ1" s="387"/>
      <c r="BK1" s="257"/>
      <c r="BL1" s="408" t="s">
        <v>509</v>
      </c>
      <c r="BN1" s="272">
        <v>0.25</v>
      </c>
    </row>
    <row r="2" spans="1:66" ht="15" customHeight="1" x14ac:dyDescent="0.25">
      <c r="A2" s="411"/>
      <c r="B2" s="387"/>
      <c r="C2" s="387"/>
      <c r="D2" s="387"/>
      <c r="E2" s="387"/>
      <c r="F2" s="411"/>
      <c r="G2" s="417" t="s">
        <v>88</v>
      </c>
      <c r="H2" s="415" t="s">
        <v>187</v>
      </c>
      <c r="I2" s="415"/>
      <c r="J2" s="415"/>
      <c r="K2" s="415"/>
      <c r="L2" s="408" t="s">
        <v>86</v>
      </c>
      <c r="M2" s="412" t="s">
        <v>88</v>
      </c>
      <c r="N2" s="387" t="s">
        <v>87</v>
      </c>
      <c r="O2" s="387"/>
      <c r="P2" s="387"/>
      <c r="Q2" s="387"/>
      <c r="R2" s="411" t="s">
        <v>86</v>
      </c>
      <c r="S2" s="387"/>
      <c r="T2" s="387"/>
      <c r="U2" s="387"/>
      <c r="V2" s="387"/>
      <c r="W2" s="387" t="s">
        <v>6</v>
      </c>
      <c r="X2" s="387"/>
      <c r="Y2" s="387"/>
      <c r="Z2" s="387"/>
      <c r="AA2" s="387"/>
      <c r="AB2" s="387"/>
      <c r="AC2" s="387"/>
      <c r="AD2" s="387"/>
      <c r="AE2" s="387" t="s">
        <v>5</v>
      </c>
      <c r="AF2" s="387"/>
      <c r="AG2" s="387"/>
      <c r="AH2" s="387"/>
      <c r="AI2" s="387"/>
      <c r="AJ2" s="387"/>
      <c r="AK2" s="387"/>
      <c r="AL2" s="387"/>
      <c r="AM2" s="387" t="s">
        <v>4</v>
      </c>
      <c r="AN2" s="387"/>
      <c r="AO2" s="387"/>
      <c r="AP2" s="387"/>
      <c r="AQ2" s="387"/>
      <c r="AR2" s="387"/>
      <c r="AS2" s="387"/>
      <c r="AT2" s="387"/>
      <c r="AU2" s="387" t="s">
        <v>3</v>
      </c>
      <c r="AV2" s="387"/>
      <c r="AW2" s="387"/>
      <c r="AX2" s="387"/>
      <c r="AY2" s="387"/>
      <c r="AZ2" s="387"/>
      <c r="BA2" s="387"/>
      <c r="BB2" s="387"/>
      <c r="BC2" s="387" t="s">
        <v>197</v>
      </c>
      <c r="BD2" s="387"/>
      <c r="BE2" s="387"/>
      <c r="BF2" s="387"/>
      <c r="BG2" s="387"/>
      <c r="BH2" s="387"/>
      <c r="BI2" s="387"/>
      <c r="BJ2" s="387"/>
      <c r="BK2" s="257"/>
      <c r="BL2" s="408"/>
      <c r="BN2" s="271" t="s">
        <v>534</v>
      </c>
    </row>
    <row r="3" spans="1:66" ht="32.25" customHeight="1" x14ac:dyDescent="0.25">
      <c r="A3" s="411"/>
      <c r="B3" s="387"/>
      <c r="C3" s="387"/>
      <c r="D3" s="387"/>
      <c r="E3" s="387"/>
      <c r="F3" s="411"/>
      <c r="G3" s="417"/>
      <c r="H3" s="415"/>
      <c r="I3" s="415"/>
      <c r="J3" s="415"/>
      <c r="K3" s="415"/>
      <c r="L3" s="408"/>
      <c r="M3" s="412"/>
      <c r="N3" s="387"/>
      <c r="O3" s="387"/>
      <c r="P3" s="387"/>
      <c r="Q3" s="387"/>
      <c r="R3" s="411"/>
      <c r="S3" s="257">
        <v>1</v>
      </c>
      <c r="T3" s="387" t="s">
        <v>531</v>
      </c>
      <c r="U3" s="387"/>
      <c r="V3" s="387"/>
      <c r="W3" s="257">
        <v>1</v>
      </c>
      <c r="X3" s="387" t="str">
        <f>T3</f>
        <v>семестр</v>
      </c>
      <c r="Y3" s="387"/>
      <c r="Z3" s="387"/>
      <c r="AA3" s="257">
        <f>W3+1</f>
        <v>2</v>
      </c>
      <c r="AB3" s="387" t="str">
        <f>X3</f>
        <v>семестр</v>
      </c>
      <c r="AC3" s="387"/>
      <c r="AD3" s="387"/>
      <c r="AE3" s="257">
        <f>AA3+1</f>
        <v>3</v>
      </c>
      <c r="AF3" s="387" t="str">
        <f>AB3</f>
        <v>семестр</v>
      </c>
      <c r="AG3" s="387"/>
      <c r="AH3" s="387"/>
      <c r="AI3" s="257">
        <f>AE3+1</f>
        <v>4</v>
      </c>
      <c r="AJ3" s="387" t="str">
        <f>AF3</f>
        <v>семестр</v>
      </c>
      <c r="AK3" s="387"/>
      <c r="AL3" s="387"/>
      <c r="AM3" s="257">
        <f>AI3+1</f>
        <v>5</v>
      </c>
      <c r="AN3" s="387" t="str">
        <f>AJ3</f>
        <v>семестр</v>
      </c>
      <c r="AO3" s="387"/>
      <c r="AP3" s="387"/>
      <c r="AQ3" s="257">
        <f>AM3+1</f>
        <v>6</v>
      </c>
      <c r="AR3" s="387" t="str">
        <f>AN3</f>
        <v>семестр</v>
      </c>
      <c r="AS3" s="387"/>
      <c r="AT3" s="387"/>
      <c r="AU3" s="257">
        <f>AQ3+1</f>
        <v>7</v>
      </c>
      <c r="AV3" s="387" t="str">
        <f>AR3</f>
        <v>семестр</v>
      </c>
      <c r="AW3" s="387"/>
      <c r="AX3" s="387"/>
      <c r="AY3" s="257">
        <f>AU3+1</f>
        <v>8</v>
      </c>
      <c r="AZ3" s="387" t="str">
        <f>AV3</f>
        <v>семестр</v>
      </c>
      <c r="BA3" s="387"/>
      <c r="BB3" s="387"/>
      <c r="BC3" s="257">
        <f>AY3+1</f>
        <v>9</v>
      </c>
      <c r="BD3" s="387" t="str">
        <f>AZ3</f>
        <v>семестр</v>
      </c>
      <c r="BE3" s="387"/>
      <c r="BF3" s="387"/>
      <c r="BG3" s="257">
        <f>BC3+1</f>
        <v>10</v>
      </c>
      <c r="BH3" s="387" t="str">
        <f>BD3</f>
        <v>семестр</v>
      </c>
      <c r="BI3" s="387"/>
      <c r="BJ3" s="387"/>
      <c r="BK3" s="257"/>
      <c r="BL3" s="408"/>
      <c r="BN3" s="271" t="s">
        <v>535</v>
      </c>
    </row>
    <row r="4" spans="1:66" ht="64.5" customHeight="1" x14ac:dyDescent="0.25">
      <c r="A4" s="411"/>
      <c r="B4" s="387"/>
      <c r="C4" s="264" t="s">
        <v>84</v>
      </c>
      <c r="D4" s="264" t="s">
        <v>83</v>
      </c>
      <c r="E4" s="264" t="s">
        <v>82</v>
      </c>
      <c r="F4" s="411"/>
      <c r="G4" s="417"/>
      <c r="H4" s="266" t="s">
        <v>80</v>
      </c>
      <c r="I4" s="260" t="s">
        <v>79</v>
      </c>
      <c r="J4" s="260" t="s">
        <v>78</v>
      </c>
      <c r="K4" s="260" t="s">
        <v>77</v>
      </c>
      <c r="L4" s="408"/>
      <c r="M4" s="412"/>
      <c r="N4" s="265" t="s">
        <v>80</v>
      </c>
      <c r="O4" s="264" t="s">
        <v>79</v>
      </c>
      <c r="P4" s="264" t="s">
        <v>78</v>
      </c>
      <c r="Q4" s="264" t="s">
        <v>77</v>
      </c>
      <c r="R4" s="411"/>
      <c r="S4" s="264" t="s">
        <v>195</v>
      </c>
      <c r="T4" s="264" t="str">
        <f>$O4</f>
        <v>Лекции</v>
      </c>
      <c r="U4" s="264" t="str">
        <f>$P4</f>
        <v>Практические</v>
      </c>
      <c r="V4" s="264" t="str">
        <f>$Q4</f>
        <v>Лабораторные</v>
      </c>
      <c r="W4" s="264" t="s">
        <v>195</v>
      </c>
      <c r="X4" s="264" t="str">
        <f>$O4</f>
        <v>Лекции</v>
      </c>
      <c r="Y4" s="264" t="str">
        <f>$P4</f>
        <v>Практические</v>
      </c>
      <c r="Z4" s="264" t="str">
        <f>$Q4</f>
        <v>Лабораторные</v>
      </c>
      <c r="AA4" s="264" t="str">
        <f t="shared" ref="AA4:BJ4" si="0">W4</f>
        <v>ЗЕ</v>
      </c>
      <c r="AB4" s="264" t="str">
        <f t="shared" si="0"/>
        <v>Лекции</v>
      </c>
      <c r="AC4" s="264" t="str">
        <f t="shared" si="0"/>
        <v>Практические</v>
      </c>
      <c r="AD4" s="264" t="str">
        <f t="shared" si="0"/>
        <v>Лабораторные</v>
      </c>
      <c r="AE4" s="264" t="str">
        <f t="shared" si="0"/>
        <v>ЗЕ</v>
      </c>
      <c r="AF4" s="264" t="str">
        <f t="shared" si="0"/>
        <v>Лекции</v>
      </c>
      <c r="AG4" s="264" t="str">
        <f t="shared" si="0"/>
        <v>Практические</v>
      </c>
      <c r="AH4" s="264" t="str">
        <f t="shared" si="0"/>
        <v>Лабораторные</v>
      </c>
      <c r="AI4" s="264" t="str">
        <f t="shared" si="0"/>
        <v>ЗЕ</v>
      </c>
      <c r="AJ4" s="264" t="str">
        <f t="shared" si="0"/>
        <v>Лекции</v>
      </c>
      <c r="AK4" s="264" t="str">
        <f t="shared" si="0"/>
        <v>Практические</v>
      </c>
      <c r="AL4" s="264" t="str">
        <f t="shared" si="0"/>
        <v>Лабораторные</v>
      </c>
      <c r="AM4" s="264" t="str">
        <f t="shared" si="0"/>
        <v>ЗЕ</v>
      </c>
      <c r="AN4" s="264" t="str">
        <f t="shared" si="0"/>
        <v>Лекции</v>
      </c>
      <c r="AO4" s="264" t="str">
        <f t="shared" si="0"/>
        <v>Практические</v>
      </c>
      <c r="AP4" s="264" t="str">
        <f t="shared" si="0"/>
        <v>Лабораторные</v>
      </c>
      <c r="AQ4" s="264" t="str">
        <f t="shared" si="0"/>
        <v>ЗЕ</v>
      </c>
      <c r="AR4" s="264" t="str">
        <f t="shared" si="0"/>
        <v>Лекции</v>
      </c>
      <c r="AS4" s="264" t="str">
        <f t="shared" si="0"/>
        <v>Практические</v>
      </c>
      <c r="AT4" s="264" t="str">
        <f t="shared" si="0"/>
        <v>Лабораторные</v>
      </c>
      <c r="AU4" s="264" t="str">
        <f t="shared" si="0"/>
        <v>ЗЕ</v>
      </c>
      <c r="AV4" s="264" t="str">
        <f t="shared" si="0"/>
        <v>Лекции</v>
      </c>
      <c r="AW4" s="264" t="str">
        <f t="shared" si="0"/>
        <v>Практические</v>
      </c>
      <c r="AX4" s="264" t="str">
        <f t="shared" si="0"/>
        <v>Лабораторные</v>
      </c>
      <c r="AY4" s="264" t="str">
        <f t="shared" si="0"/>
        <v>ЗЕ</v>
      </c>
      <c r="AZ4" s="264" t="str">
        <f t="shared" si="0"/>
        <v>Лекции</v>
      </c>
      <c r="BA4" s="264" t="str">
        <f t="shared" si="0"/>
        <v>Практические</v>
      </c>
      <c r="BB4" s="264" t="str">
        <f t="shared" si="0"/>
        <v>Лабораторные</v>
      </c>
      <c r="BC4" s="264" t="str">
        <f t="shared" si="0"/>
        <v>ЗЕ</v>
      </c>
      <c r="BD4" s="264" t="str">
        <f t="shared" si="0"/>
        <v>Лекции</v>
      </c>
      <c r="BE4" s="264" t="str">
        <f t="shared" si="0"/>
        <v>Практические</v>
      </c>
      <c r="BF4" s="264" t="str">
        <f t="shared" si="0"/>
        <v>Лабораторные</v>
      </c>
      <c r="BG4" s="264" t="str">
        <f t="shared" si="0"/>
        <v>ЗЕ</v>
      </c>
      <c r="BH4" s="264" t="str">
        <f t="shared" si="0"/>
        <v>Лекции</v>
      </c>
      <c r="BI4" s="264" t="str">
        <f t="shared" si="0"/>
        <v>Практические</v>
      </c>
      <c r="BJ4" s="264" t="str">
        <f t="shared" si="0"/>
        <v>Лабораторные</v>
      </c>
      <c r="BK4" s="264"/>
      <c r="BL4" s="408"/>
      <c r="BN4" s="271" t="s">
        <v>536</v>
      </c>
    </row>
    <row r="5" spans="1:66" x14ac:dyDescent="0.25">
      <c r="A5" s="405" t="str">
        <f>Base!A5</f>
        <v>БЛОК ДИСЦИПЛИНЫ (МОДУЛИ) (при наличии)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5"/>
      <c r="AC5" s="405"/>
      <c r="AD5" s="405"/>
      <c r="AE5" s="405"/>
      <c r="AF5" s="405"/>
      <c r="AG5" s="405"/>
      <c r="AH5" s="405"/>
      <c r="AI5" s="405"/>
      <c r="AJ5" s="405"/>
      <c r="AK5" s="405"/>
      <c r="AL5" s="405"/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4"/>
      <c r="AX5" s="264"/>
      <c r="AY5" s="264"/>
      <c r="AZ5" s="264"/>
      <c r="BA5" s="264"/>
      <c r="BB5" s="264"/>
      <c r="BC5" s="264"/>
      <c r="BD5" s="264"/>
      <c r="BE5" s="264"/>
      <c r="BF5" s="264"/>
      <c r="BG5" s="264"/>
      <c r="BH5" s="264"/>
      <c r="BI5" s="264"/>
      <c r="BJ5" s="264"/>
      <c r="BK5" s="264"/>
      <c r="BL5" s="255"/>
    </row>
    <row r="6" spans="1:66" x14ac:dyDescent="0.25">
      <c r="A6" s="405" t="str">
        <f>Base!A6</f>
        <v>ОБЩЕНАУЧНЫЙ БЛОК</v>
      </c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5"/>
      <c r="Z6" s="405"/>
      <c r="AA6" s="405"/>
      <c r="AB6" s="405"/>
      <c r="AC6" s="405"/>
      <c r="AD6" s="405"/>
      <c r="AE6" s="405"/>
      <c r="AF6" s="405"/>
      <c r="AG6" s="405"/>
      <c r="AH6" s="405"/>
      <c r="AI6" s="405"/>
      <c r="AJ6" s="405"/>
      <c r="AK6" s="405"/>
      <c r="AL6" s="405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261"/>
    </row>
    <row r="7" spans="1:66" x14ac:dyDescent="0.25">
      <c r="A7" s="405" t="str">
        <f>Base!A7</f>
        <v>1.1. Базовая часть ОНБ</v>
      </c>
      <c r="B7" s="405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261"/>
    </row>
    <row r="8" spans="1:66" x14ac:dyDescent="0.25">
      <c r="A8" s="44" t="str">
        <f>Base!A8</f>
        <v>ОНБ.Б.1</v>
      </c>
      <c r="B8" s="332" t="str">
        <f>Base!B8</f>
        <v>Дисциплина</v>
      </c>
      <c r="C8" s="89"/>
      <c r="D8" s="89"/>
      <c r="E8" s="89"/>
      <c r="F8" s="259">
        <f>S8+W8+AA8+AE8+AI8+AM8+AQ8+AU8+AY8+BC8+BG8</f>
        <v>0</v>
      </c>
      <c r="G8" s="44">
        <f>ПланОО!H8</f>
        <v>108</v>
      </c>
      <c r="H8" s="44">
        <f>ПланОО!I8</f>
        <v>54</v>
      </c>
      <c r="I8" s="44">
        <f>ПланОО!J8</f>
        <v>36</v>
      </c>
      <c r="J8" s="44">
        <f>ПланОО!K8</f>
        <v>18</v>
      </c>
      <c r="K8" s="44">
        <f>ПланОО!L8</f>
        <v>0</v>
      </c>
      <c r="L8" s="44">
        <f>ПланОО!M8</f>
        <v>54</v>
      </c>
      <c r="M8" s="44">
        <f>F8*36</f>
        <v>0</v>
      </c>
      <c r="N8" s="44">
        <f>SUM(O8:Q8)</f>
        <v>0</v>
      </c>
      <c r="O8" s="44">
        <f>T8+X8+AB8+AF8+AJ8+AN8+AR8+AV8+AZ8+BD8+BH8</f>
        <v>0</v>
      </c>
      <c r="P8" s="44">
        <f>U8+Y8+AC8+AG8+AK8+AO8+AS8+AW8+BA8+BE8+BI8</f>
        <v>0</v>
      </c>
      <c r="Q8" s="44">
        <f>V8+Z8+AD8+AH8+AL8+AP8+AT8+AX8+BB8+BF8+BJ8</f>
        <v>0</v>
      </c>
      <c r="R8" s="44">
        <f>M8-N8</f>
        <v>0</v>
      </c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44"/>
      <c r="BL8" s="257" t="str">
        <f>Base!FR8</f>
        <v/>
      </c>
      <c r="BN8" s="2">
        <f t="shared" ref="BN8:BN23" si="1">I8*$BN$1</f>
        <v>9</v>
      </c>
    </row>
    <row r="9" spans="1:66" x14ac:dyDescent="0.25">
      <c r="A9" s="44" t="str">
        <f>Base!A9</f>
        <v>ОНБ.Б.2</v>
      </c>
      <c r="B9" s="332">
        <f>Base!B9</f>
        <v>0</v>
      </c>
      <c r="C9" s="89"/>
      <c r="D9" s="89"/>
      <c r="E9" s="89"/>
      <c r="F9" s="330">
        <f t="shared" ref="F9:F22" si="2">S9+W9+AA9+AE9+AI9+AM9+AQ9+AU9+AY9+BC9+BG9</f>
        <v>0</v>
      </c>
      <c r="G9" s="44">
        <f>ПланОО!H9</f>
        <v>0</v>
      </c>
      <c r="H9" s="44">
        <f>ПланОО!I9</f>
        <v>0</v>
      </c>
      <c r="I9" s="44">
        <f>ПланОО!J9</f>
        <v>0</v>
      </c>
      <c r="J9" s="44">
        <f>ПланОО!K9</f>
        <v>0</v>
      </c>
      <c r="K9" s="44">
        <f>ПланОО!L9</f>
        <v>0</v>
      </c>
      <c r="L9" s="44">
        <f>ПланОО!M9</f>
        <v>0</v>
      </c>
      <c r="M9" s="44">
        <f t="shared" ref="M9:M22" si="3">F9*36</f>
        <v>0</v>
      </c>
      <c r="N9" s="44">
        <f t="shared" ref="N9:N22" si="4">SUM(O9:Q9)</f>
        <v>0</v>
      </c>
      <c r="O9" s="44">
        <f t="shared" ref="O9:O22" si="5">T9+X9+AB9+AF9+AJ9+AN9+AR9+AV9+AZ9+BD9+BH9</f>
        <v>0</v>
      </c>
      <c r="P9" s="44">
        <f t="shared" ref="P9:P22" si="6">U9+Y9+AC9+AG9+AK9+AO9+AS9+AW9+BA9+BE9+BI9</f>
        <v>0</v>
      </c>
      <c r="Q9" s="44">
        <f t="shared" ref="Q9:Q22" si="7">V9+Z9+AD9+AH9+AL9+AP9+AT9+AX9+BB9+BF9+BJ9</f>
        <v>0</v>
      </c>
      <c r="R9" s="44">
        <f t="shared" ref="R9:R22" si="8">M9-N9</f>
        <v>0</v>
      </c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44"/>
      <c r="BL9" s="327" t="str">
        <f>Base!FR9</f>
        <v/>
      </c>
      <c r="BN9" s="2">
        <f t="shared" si="1"/>
        <v>0</v>
      </c>
    </row>
    <row r="10" spans="1:66" x14ac:dyDescent="0.25">
      <c r="A10" s="44" t="str">
        <f>Base!A10</f>
        <v>ОНБ.Б.3</v>
      </c>
      <c r="B10" s="332">
        <f>Base!B10</f>
        <v>0</v>
      </c>
      <c r="C10" s="89"/>
      <c r="D10" s="89"/>
      <c r="E10" s="89"/>
      <c r="F10" s="330">
        <f t="shared" si="2"/>
        <v>0</v>
      </c>
      <c r="G10" s="44">
        <f>ПланОО!H10</f>
        <v>0</v>
      </c>
      <c r="H10" s="44">
        <f>ПланОО!I10</f>
        <v>0</v>
      </c>
      <c r="I10" s="44">
        <f>ПланОО!J10</f>
        <v>0</v>
      </c>
      <c r="J10" s="44">
        <f>ПланОО!K10</f>
        <v>0</v>
      </c>
      <c r="K10" s="44">
        <f>ПланОО!L10</f>
        <v>0</v>
      </c>
      <c r="L10" s="44">
        <f>ПланОО!M10</f>
        <v>0</v>
      </c>
      <c r="M10" s="44">
        <f t="shared" si="3"/>
        <v>0</v>
      </c>
      <c r="N10" s="44">
        <f t="shared" si="4"/>
        <v>0</v>
      </c>
      <c r="O10" s="44">
        <f t="shared" si="5"/>
        <v>0</v>
      </c>
      <c r="P10" s="44">
        <f t="shared" si="6"/>
        <v>0</v>
      </c>
      <c r="Q10" s="44">
        <f t="shared" si="7"/>
        <v>0</v>
      </c>
      <c r="R10" s="44">
        <f t="shared" si="8"/>
        <v>0</v>
      </c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44"/>
      <c r="BL10" s="327" t="str">
        <f>Base!FR10</f>
        <v/>
      </c>
      <c r="BN10" s="2">
        <f t="shared" si="1"/>
        <v>0</v>
      </c>
    </row>
    <row r="11" spans="1:66" x14ac:dyDescent="0.25">
      <c r="A11" s="44" t="str">
        <f>Base!A11</f>
        <v>ОНБ.Б.4</v>
      </c>
      <c r="B11" s="332">
        <f>Base!B11</f>
        <v>0</v>
      </c>
      <c r="C11" s="89"/>
      <c r="D11" s="89"/>
      <c r="E11" s="89"/>
      <c r="F11" s="330">
        <f t="shared" si="2"/>
        <v>0</v>
      </c>
      <c r="G11" s="44">
        <f>ПланОО!H11</f>
        <v>0</v>
      </c>
      <c r="H11" s="44">
        <f>ПланОО!I11</f>
        <v>0</v>
      </c>
      <c r="I11" s="44">
        <f>ПланОО!J11</f>
        <v>0</v>
      </c>
      <c r="J11" s="44">
        <f>ПланОО!K11</f>
        <v>0</v>
      </c>
      <c r="K11" s="44">
        <f>ПланОО!L11</f>
        <v>0</v>
      </c>
      <c r="L11" s="44">
        <f>ПланОО!M11</f>
        <v>0</v>
      </c>
      <c r="M11" s="44">
        <f t="shared" si="3"/>
        <v>0</v>
      </c>
      <c r="N11" s="44">
        <f t="shared" si="4"/>
        <v>0</v>
      </c>
      <c r="O11" s="44">
        <f t="shared" si="5"/>
        <v>0</v>
      </c>
      <c r="P11" s="44">
        <f t="shared" si="6"/>
        <v>0</v>
      </c>
      <c r="Q11" s="44">
        <f t="shared" si="7"/>
        <v>0</v>
      </c>
      <c r="R11" s="44">
        <f t="shared" si="8"/>
        <v>0</v>
      </c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44"/>
      <c r="BL11" s="327" t="str">
        <f>Base!FR11</f>
        <v/>
      </c>
      <c r="BN11" s="2">
        <f t="shared" si="1"/>
        <v>0</v>
      </c>
    </row>
    <row r="12" spans="1:66" x14ac:dyDescent="0.25">
      <c r="A12" s="44" t="str">
        <f>Base!A12</f>
        <v>ОНБ.Б.5</v>
      </c>
      <c r="B12" s="332">
        <f>Base!B12</f>
        <v>0</v>
      </c>
      <c r="C12" s="89"/>
      <c r="D12" s="89"/>
      <c r="E12" s="89"/>
      <c r="F12" s="330">
        <f t="shared" si="2"/>
        <v>0</v>
      </c>
      <c r="G12" s="44">
        <f>ПланОО!H12</f>
        <v>0</v>
      </c>
      <c r="H12" s="44">
        <f>ПланОО!I12</f>
        <v>0</v>
      </c>
      <c r="I12" s="44">
        <f>ПланОО!J12</f>
        <v>0</v>
      </c>
      <c r="J12" s="44">
        <f>ПланОО!K12</f>
        <v>0</v>
      </c>
      <c r="K12" s="44">
        <f>ПланОО!L12</f>
        <v>0</v>
      </c>
      <c r="L12" s="44">
        <f>ПланОО!M12</f>
        <v>0</v>
      </c>
      <c r="M12" s="44">
        <f t="shared" si="3"/>
        <v>0</v>
      </c>
      <c r="N12" s="44">
        <f t="shared" si="4"/>
        <v>0</v>
      </c>
      <c r="O12" s="44">
        <f t="shared" si="5"/>
        <v>0</v>
      </c>
      <c r="P12" s="44">
        <f t="shared" si="6"/>
        <v>0</v>
      </c>
      <c r="Q12" s="44">
        <f t="shared" si="7"/>
        <v>0</v>
      </c>
      <c r="R12" s="44">
        <f t="shared" si="8"/>
        <v>0</v>
      </c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44"/>
      <c r="BL12" s="327" t="str">
        <f>Base!FR12</f>
        <v/>
      </c>
      <c r="BN12" s="2">
        <f t="shared" si="1"/>
        <v>0</v>
      </c>
    </row>
    <row r="13" spans="1:66" x14ac:dyDescent="0.25">
      <c r="A13" s="44" t="str">
        <f>Base!A13</f>
        <v>ОНБ.Б.6</v>
      </c>
      <c r="B13" s="332">
        <f>Base!B13</f>
        <v>0</v>
      </c>
      <c r="C13" s="89"/>
      <c r="D13" s="89"/>
      <c r="E13" s="89"/>
      <c r="F13" s="330">
        <f t="shared" si="2"/>
        <v>0</v>
      </c>
      <c r="G13" s="44">
        <f>ПланОО!H13</f>
        <v>0</v>
      </c>
      <c r="H13" s="44">
        <f>ПланОО!I13</f>
        <v>0</v>
      </c>
      <c r="I13" s="44">
        <f>ПланОО!J13</f>
        <v>0</v>
      </c>
      <c r="J13" s="44">
        <f>ПланОО!K13</f>
        <v>0</v>
      </c>
      <c r="K13" s="44">
        <f>ПланОО!L13</f>
        <v>0</v>
      </c>
      <c r="L13" s="44">
        <f>ПланОО!M13</f>
        <v>0</v>
      </c>
      <c r="M13" s="44">
        <f t="shared" si="3"/>
        <v>0</v>
      </c>
      <c r="N13" s="44">
        <f t="shared" si="4"/>
        <v>0</v>
      </c>
      <c r="O13" s="44">
        <f t="shared" si="5"/>
        <v>0</v>
      </c>
      <c r="P13" s="44">
        <f t="shared" si="6"/>
        <v>0</v>
      </c>
      <c r="Q13" s="44">
        <f t="shared" si="7"/>
        <v>0</v>
      </c>
      <c r="R13" s="44">
        <f t="shared" si="8"/>
        <v>0</v>
      </c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44"/>
      <c r="BL13" s="327" t="str">
        <f>Base!FR13</f>
        <v/>
      </c>
      <c r="BN13" s="2">
        <f t="shared" si="1"/>
        <v>0</v>
      </c>
    </row>
    <row r="14" spans="1:66" x14ac:dyDescent="0.25">
      <c r="A14" s="44" t="str">
        <f>Base!A14</f>
        <v>ОНБ.Б.7</v>
      </c>
      <c r="B14" s="332">
        <f>Base!B14</f>
        <v>0</v>
      </c>
      <c r="C14" s="89"/>
      <c r="D14" s="89"/>
      <c r="E14" s="89"/>
      <c r="F14" s="330">
        <f t="shared" si="2"/>
        <v>0</v>
      </c>
      <c r="G14" s="44">
        <f>ПланОО!H14</f>
        <v>0</v>
      </c>
      <c r="H14" s="44">
        <f>ПланОО!I14</f>
        <v>0</v>
      </c>
      <c r="I14" s="44">
        <f>ПланОО!J14</f>
        <v>0</v>
      </c>
      <c r="J14" s="44">
        <f>ПланОО!K14</f>
        <v>0</v>
      </c>
      <c r="K14" s="44">
        <f>ПланОО!L14</f>
        <v>0</v>
      </c>
      <c r="L14" s="44">
        <f>ПланОО!M14</f>
        <v>0</v>
      </c>
      <c r="M14" s="44">
        <f t="shared" si="3"/>
        <v>0</v>
      </c>
      <c r="N14" s="44">
        <f t="shared" si="4"/>
        <v>0</v>
      </c>
      <c r="O14" s="44">
        <f t="shared" si="5"/>
        <v>0</v>
      </c>
      <c r="P14" s="44">
        <f t="shared" si="6"/>
        <v>0</v>
      </c>
      <c r="Q14" s="44">
        <f t="shared" si="7"/>
        <v>0</v>
      </c>
      <c r="R14" s="44">
        <f t="shared" si="8"/>
        <v>0</v>
      </c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44"/>
      <c r="BL14" s="327" t="str">
        <f>Base!FR14</f>
        <v/>
      </c>
      <c r="BN14" s="2">
        <f t="shared" si="1"/>
        <v>0</v>
      </c>
    </row>
    <row r="15" spans="1:66" x14ac:dyDescent="0.25">
      <c r="A15" s="44" t="str">
        <f>Base!A15</f>
        <v>ОНБ.Б.8</v>
      </c>
      <c r="B15" s="332">
        <f>Base!B15</f>
        <v>0</v>
      </c>
      <c r="C15" s="89"/>
      <c r="D15" s="89"/>
      <c r="E15" s="89"/>
      <c r="F15" s="330">
        <f t="shared" si="2"/>
        <v>0</v>
      </c>
      <c r="G15" s="44">
        <f>ПланОО!H15</f>
        <v>0</v>
      </c>
      <c r="H15" s="44">
        <f>ПланОО!I15</f>
        <v>0</v>
      </c>
      <c r="I15" s="44">
        <f>ПланОО!J15</f>
        <v>0</v>
      </c>
      <c r="J15" s="44">
        <f>ПланОО!K15</f>
        <v>0</v>
      </c>
      <c r="K15" s="44">
        <f>ПланОО!L15</f>
        <v>0</v>
      </c>
      <c r="L15" s="44">
        <f>ПланОО!M15</f>
        <v>0</v>
      </c>
      <c r="M15" s="44">
        <f t="shared" si="3"/>
        <v>0</v>
      </c>
      <c r="N15" s="44">
        <f t="shared" si="4"/>
        <v>0</v>
      </c>
      <c r="O15" s="44">
        <f t="shared" si="5"/>
        <v>0</v>
      </c>
      <c r="P15" s="44">
        <f t="shared" si="6"/>
        <v>0</v>
      </c>
      <c r="Q15" s="44">
        <f t="shared" si="7"/>
        <v>0</v>
      </c>
      <c r="R15" s="44">
        <f t="shared" si="8"/>
        <v>0</v>
      </c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44"/>
      <c r="BL15" s="327" t="str">
        <f>Base!FR15</f>
        <v/>
      </c>
      <c r="BN15" s="2">
        <f t="shared" si="1"/>
        <v>0</v>
      </c>
    </row>
    <row r="16" spans="1:66" x14ac:dyDescent="0.25">
      <c r="A16" s="44" t="str">
        <f>Base!A16</f>
        <v>ОНБ.Б.9</v>
      </c>
      <c r="B16" s="332">
        <f>Base!B16</f>
        <v>0</v>
      </c>
      <c r="C16" s="89"/>
      <c r="D16" s="89"/>
      <c r="E16" s="89"/>
      <c r="F16" s="330">
        <f t="shared" si="2"/>
        <v>0</v>
      </c>
      <c r="G16" s="44">
        <f>ПланОО!H16</f>
        <v>0</v>
      </c>
      <c r="H16" s="44">
        <f>ПланОО!I16</f>
        <v>0</v>
      </c>
      <c r="I16" s="44">
        <f>ПланОО!J16</f>
        <v>0</v>
      </c>
      <c r="J16" s="44">
        <f>ПланОО!K16</f>
        <v>0</v>
      </c>
      <c r="K16" s="44">
        <f>ПланОО!L16</f>
        <v>0</v>
      </c>
      <c r="L16" s="44">
        <f>ПланОО!M16</f>
        <v>0</v>
      </c>
      <c r="M16" s="44">
        <f t="shared" si="3"/>
        <v>0</v>
      </c>
      <c r="N16" s="44">
        <f t="shared" si="4"/>
        <v>0</v>
      </c>
      <c r="O16" s="44">
        <f t="shared" si="5"/>
        <v>0</v>
      </c>
      <c r="P16" s="44">
        <f t="shared" si="6"/>
        <v>0</v>
      </c>
      <c r="Q16" s="44">
        <f t="shared" si="7"/>
        <v>0</v>
      </c>
      <c r="R16" s="44">
        <f t="shared" si="8"/>
        <v>0</v>
      </c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44"/>
      <c r="BL16" s="327" t="str">
        <f>Base!FR16</f>
        <v/>
      </c>
      <c r="BN16" s="2">
        <f t="shared" si="1"/>
        <v>0</v>
      </c>
    </row>
    <row r="17" spans="1:66" x14ac:dyDescent="0.25">
      <c r="A17" s="44" t="str">
        <f>Base!A17</f>
        <v>ОНБ.Б.10</v>
      </c>
      <c r="B17" s="332">
        <f>Base!B17</f>
        <v>0</v>
      </c>
      <c r="C17" s="89"/>
      <c r="D17" s="89"/>
      <c r="E17" s="89"/>
      <c r="F17" s="330">
        <f t="shared" si="2"/>
        <v>0</v>
      </c>
      <c r="G17" s="44">
        <f>ПланОО!H17</f>
        <v>0</v>
      </c>
      <c r="H17" s="44">
        <f>ПланОО!I17</f>
        <v>0</v>
      </c>
      <c r="I17" s="44">
        <f>ПланОО!J17</f>
        <v>0</v>
      </c>
      <c r="J17" s="44">
        <f>ПланОО!K17</f>
        <v>0</v>
      </c>
      <c r="K17" s="44">
        <f>ПланОО!L17</f>
        <v>0</v>
      </c>
      <c r="L17" s="44">
        <f>ПланОО!M17</f>
        <v>0</v>
      </c>
      <c r="M17" s="44">
        <f t="shared" si="3"/>
        <v>0</v>
      </c>
      <c r="N17" s="44">
        <f t="shared" si="4"/>
        <v>0</v>
      </c>
      <c r="O17" s="44">
        <f t="shared" si="5"/>
        <v>0</v>
      </c>
      <c r="P17" s="44">
        <f t="shared" si="6"/>
        <v>0</v>
      </c>
      <c r="Q17" s="44">
        <f t="shared" si="7"/>
        <v>0</v>
      </c>
      <c r="R17" s="44">
        <f t="shared" si="8"/>
        <v>0</v>
      </c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44"/>
      <c r="BL17" s="327" t="str">
        <f>Base!FR17</f>
        <v/>
      </c>
      <c r="BN17" s="2">
        <f t="shared" si="1"/>
        <v>0</v>
      </c>
    </row>
    <row r="18" spans="1:66" x14ac:dyDescent="0.25">
      <c r="A18" s="44" t="str">
        <f>Base!A18</f>
        <v>ОНБ.Б.11</v>
      </c>
      <c r="B18" s="332">
        <f>Base!B18</f>
        <v>0</v>
      </c>
      <c r="C18" s="89"/>
      <c r="D18" s="89"/>
      <c r="E18" s="89"/>
      <c r="F18" s="330">
        <f t="shared" si="2"/>
        <v>0</v>
      </c>
      <c r="G18" s="44">
        <f>ПланОО!H18</f>
        <v>0</v>
      </c>
      <c r="H18" s="44">
        <f>ПланОО!I18</f>
        <v>0</v>
      </c>
      <c r="I18" s="44">
        <f>ПланОО!J18</f>
        <v>0</v>
      </c>
      <c r="J18" s="44">
        <f>ПланОО!K18</f>
        <v>0</v>
      </c>
      <c r="K18" s="44">
        <f>ПланОО!L18</f>
        <v>0</v>
      </c>
      <c r="L18" s="44">
        <f>ПланОО!M18</f>
        <v>0</v>
      </c>
      <c r="M18" s="44">
        <f t="shared" si="3"/>
        <v>0</v>
      </c>
      <c r="N18" s="44">
        <f t="shared" si="4"/>
        <v>0</v>
      </c>
      <c r="O18" s="44">
        <f t="shared" si="5"/>
        <v>0</v>
      </c>
      <c r="P18" s="44">
        <f t="shared" si="6"/>
        <v>0</v>
      </c>
      <c r="Q18" s="44">
        <f t="shared" si="7"/>
        <v>0</v>
      </c>
      <c r="R18" s="44">
        <f t="shared" si="8"/>
        <v>0</v>
      </c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44"/>
      <c r="BL18" s="327" t="str">
        <f>Base!FR18</f>
        <v/>
      </c>
      <c r="BN18" s="2">
        <f t="shared" si="1"/>
        <v>0</v>
      </c>
    </row>
    <row r="19" spans="1:66" x14ac:dyDescent="0.25">
      <c r="A19" s="44" t="str">
        <f>Base!A19</f>
        <v>ОНБ.Б.12</v>
      </c>
      <c r="B19" s="332">
        <f>Base!B19</f>
        <v>0</v>
      </c>
      <c r="C19" s="89"/>
      <c r="D19" s="89"/>
      <c r="E19" s="89"/>
      <c r="F19" s="330">
        <f t="shared" si="2"/>
        <v>0</v>
      </c>
      <c r="G19" s="44">
        <f>ПланОО!H19</f>
        <v>0</v>
      </c>
      <c r="H19" s="44">
        <f>ПланОО!I19</f>
        <v>0</v>
      </c>
      <c r="I19" s="44">
        <f>ПланОО!J19</f>
        <v>0</v>
      </c>
      <c r="J19" s="44">
        <f>ПланОО!K19</f>
        <v>0</v>
      </c>
      <c r="K19" s="44">
        <f>ПланОО!L19</f>
        <v>0</v>
      </c>
      <c r="L19" s="44">
        <f>ПланОО!M19</f>
        <v>0</v>
      </c>
      <c r="M19" s="44">
        <f t="shared" si="3"/>
        <v>0</v>
      </c>
      <c r="N19" s="44">
        <f t="shared" si="4"/>
        <v>0</v>
      </c>
      <c r="O19" s="44">
        <f t="shared" si="5"/>
        <v>0</v>
      </c>
      <c r="P19" s="44">
        <f t="shared" si="6"/>
        <v>0</v>
      </c>
      <c r="Q19" s="44">
        <f t="shared" si="7"/>
        <v>0</v>
      </c>
      <c r="R19" s="44">
        <f t="shared" si="8"/>
        <v>0</v>
      </c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44"/>
      <c r="BL19" s="327" t="str">
        <f>Base!FR19</f>
        <v/>
      </c>
      <c r="BN19" s="2">
        <f t="shared" si="1"/>
        <v>0</v>
      </c>
    </row>
    <row r="20" spans="1:66" x14ac:dyDescent="0.25">
      <c r="A20" s="44" t="str">
        <f>Base!A20</f>
        <v>ОНБ.Б.13</v>
      </c>
      <c r="B20" s="332">
        <f>Base!B20</f>
        <v>0</v>
      </c>
      <c r="C20" s="89"/>
      <c r="D20" s="89"/>
      <c r="E20" s="89"/>
      <c r="F20" s="330">
        <f t="shared" si="2"/>
        <v>0</v>
      </c>
      <c r="G20" s="44">
        <f>ПланОО!H20</f>
        <v>0</v>
      </c>
      <c r="H20" s="44">
        <f>ПланОО!I20</f>
        <v>0</v>
      </c>
      <c r="I20" s="44">
        <f>ПланОО!J20</f>
        <v>0</v>
      </c>
      <c r="J20" s="44">
        <f>ПланОО!K20</f>
        <v>0</v>
      </c>
      <c r="K20" s="44">
        <f>ПланОО!L20</f>
        <v>0</v>
      </c>
      <c r="L20" s="44">
        <f>ПланОО!M20</f>
        <v>0</v>
      </c>
      <c r="M20" s="44">
        <f t="shared" si="3"/>
        <v>0</v>
      </c>
      <c r="N20" s="44">
        <f t="shared" si="4"/>
        <v>0</v>
      </c>
      <c r="O20" s="44">
        <f t="shared" si="5"/>
        <v>0</v>
      </c>
      <c r="P20" s="44">
        <f t="shared" si="6"/>
        <v>0</v>
      </c>
      <c r="Q20" s="44">
        <f t="shared" si="7"/>
        <v>0</v>
      </c>
      <c r="R20" s="44">
        <f t="shared" si="8"/>
        <v>0</v>
      </c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44"/>
      <c r="BL20" s="327" t="str">
        <f>Base!FR20</f>
        <v/>
      </c>
      <c r="BN20" s="2">
        <f t="shared" si="1"/>
        <v>0</v>
      </c>
    </row>
    <row r="21" spans="1:66" x14ac:dyDescent="0.25">
      <c r="A21" s="44" t="str">
        <f>Base!A21</f>
        <v>ОНБ.Б.14</v>
      </c>
      <c r="B21" s="332">
        <f>Base!B21</f>
        <v>0</v>
      </c>
      <c r="C21" s="89"/>
      <c r="D21" s="89"/>
      <c r="E21" s="89"/>
      <c r="F21" s="330">
        <f t="shared" si="2"/>
        <v>0</v>
      </c>
      <c r="G21" s="44">
        <f>ПланОО!H21</f>
        <v>0</v>
      </c>
      <c r="H21" s="44">
        <f>ПланОО!I21</f>
        <v>0</v>
      </c>
      <c r="I21" s="44">
        <f>ПланОО!J21</f>
        <v>0</v>
      </c>
      <c r="J21" s="44">
        <f>ПланОО!K21</f>
        <v>0</v>
      </c>
      <c r="K21" s="44">
        <f>ПланОО!L21</f>
        <v>0</v>
      </c>
      <c r="L21" s="44">
        <f>ПланОО!M21</f>
        <v>0</v>
      </c>
      <c r="M21" s="44">
        <f t="shared" si="3"/>
        <v>0</v>
      </c>
      <c r="N21" s="44">
        <f t="shared" si="4"/>
        <v>0</v>
      </c>
      <c r="O21" s="44">
        <f t="shared" si="5"/>
        <v>0</v>
      </c>
      <c r="P21" s="44">
        <f t="shared" si="6"/>
        <v>0</v>
      </c>
      <c r="Q21" s="44">
        <f t="shared" si="7"/>
        <v>0</v>
      </c>
      <c r="R21" s="44">
        <f t="shared" si="8"/>
        <v>0</v>
      </c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44"/>
      <c r="BL21" s="327" t="str">
        <f>Base!FR21</f>
        <v/>
      </c>
      <c r="BN21" s="2">
        <f t="shared" si="1"/>
        <v>0</v>
      </c>
    </row>
    <row r="22" spans="1:66" x14ac:dyDescent="0.25">
      <c r="A22" s="44" t="str">
        <f>Base!A22</f>
        <v>ОНБ.Б.15</v>
      </c>
      <c r="B22" s="332">
        <f>Base!B22</f>
        <v>0</v>
      </c>
      <c r="C22" s="89"/>
      <c r="D22" s="89"/>
      <c r="E22" s="89"/>
      <c r="F22" s="330">
        <f t="shared" si="2"/>
        <v>0</v>
      </c>
      <c r="G22" s="44">
        <f>ПланОО!H22</f>
        <v>0</v>
      </c>
      <c r="H22" s="44">
        <f>ПланОО!I22</f>
        <v>0</v>
      </c>
      <c r="I22" s="44">
        <f>ПланОО!J22</f>
        <v>0</v>
      </c>
      <c r="J22" s="44">
        <f>ПланОО!K22</f>
        <v>0</v>
      </c>
      <c r="K22" s="44">
        <f>ПланОО!L22</f>
        <v>0</v>
      </c>
      <c r="L22" s="44">
        <f>ПланОО!M22</f>
        <v>0</v>
      </c>
      <c r="M22" s="44">
        <f t="shared" si="3"/>
        <v>0</v>
      </c>
      <c r="N22" s="44">
        <f t="shared" si="4"/>
        <v>0</v>
      </c>
      <c r="O22" s="44">
        <f t="shared" si="5"/>
        <v>0</v>
      </c>
      <c r="P22" s="44">
        <f t="shared" si="6"/>
        <v>0</v>
      </c>
      <c r="Q22" s="44">
        <f t="shared" si="7"/>
        <v>0</v>
      </c>
      <c r="R22" s="44">
        <f t="shared" si="8"/>
        <v>0</v>
      </c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44"/>
      <c r="BL22" s="327" t="str">
        <f>Base!FR22</f>
        <v/>
      </c>
      <c r="BN22" s="2">
        <f t="shared" si="1"/>
        <v>0</v>
      </c>
    </row>
    <row r="23" spans="1:66" x14ac:dyDescent="0.25">
      <c r="A23" s="405" t="str">
        <f>Base!A23</f>
        <v>Итого по базовой части ОНБ</v>
      </c>
      <c r="B23" s="405"/>
      <c r="C23" s="328">
        <f>Base!FT23</f>
        <v>0</v>
      </c>
      <c r="D23" s="328">
        <f>Base!FU23</f>
        <v>0</v>
      </c>
      <c r="E23" s="328">
        <f>Base!FV23</f>
        <v>0</v>
      </c>
      <c r="F23" s="259">
        <f t="shared" ref="F23:K23" si="9">SUM(F8:F22)</f>
        <v>0</v>
      </c>
      <c r="G23" s="259">
        <f t="shared" si="9"/>
        <v>108</v>
      </c>
      <c r="H23" s="259">
        <f t="shared" si="9"/>
        <v>54</v>
      </c>
      <c r="I23" s="259">
        <f t="shared" si="9"/>
        <v>36</v>
      </c>
      <c r="J23" s="259">
        <f t="shared" si="9"/>
        <v>18</v>
      </c>
      <c r="K23" s="259">
        <f t="shared" si="9"/>
        <v>0</v>
      </c>
      <c r="L23" s="259">
        <f t="shared" ref="L23:AQ23" si="10">SUM(L8:L22)</f>
        <v>54</v>
      </c>
      <c r="M23" s="259">
        <f t="shared" si="10"/>
        <v>0</v>
      </c>
      <c r="N23" s="259">
        <f t="shared" si="10"/>
        <v>0</v>
      </c>
      <c r="O23" s="259">
        <f t="shared" si="10"/>
        <v>0</v>
      </c>
      <c r="P23" s="259">
        <f t="shared" si="10"/>
        <v>0</v>
      </c>
      <c r="Q23" s="259">
        <f t="shared" si="10"/>
        <v>0</v>
      </c>
      <c r="R23" s="259">
        <f t="shared" si="10"/>
        <v>0</v>
      </c>
      <c r="S23" s="259">
        <f t="shared" si="10"/>
        <v>0</v>
      </c>
      <c r="T23" s="259">
        <f t="shared" si="10"/>
        <v>0</v>
      </c>
      <c r="U23" s="259">
        <f t="shared" si="10"/>
        <v>0</v>
      </c>
      <c r="V23" s="259">
        <f t="shared" si="10"/>
        <v>0</v>
      </c>
      <c r="W23" s="259">
        <f t="shared" si="10"/>
        <v>0</v>
      </c>
      <c r="X23" s="259">
        <f t="shared" si="10"/>
        <v>0</v>
      </c>
      <c r="Y23" s="259">
        <f t="shared" si="10"/>
        <v>0</v>
      </c>
      <c r="Z23" s="259">
        <f t="shared" si="10"/>
        <v>0</v>
      </c>
      <c r="AA23" s="259">
        <f t="shared" si="10"/>
        <v>0</v>
      </c>
      <c r="AB23" s="259">
        <f t="shared" si="10"/>
        <v>0</v>
      </c>
      <c r="AC23" s="259">
        <f t="shared" si="10"/>
        <v>0</v>
      </c>
      <c r="AD23" s="259">
        <f t="shared" si="10"/>
        <v>0</v>
      </c>
      <c r="AE23" s="259">
        <f t="shared" si="10"/>
        <v>0</v>
      </c>
      <c r="AF23" s="259">
        <f t="shared" si="10"/>
        <v>0</v>
      </c>
      <c r="AG23" s="259">
        <f t="shared" si="10"/>
        <v>0</v>
      </c>
      <c r="AH23" s="259">
        <f t="shared" si="10"/>
        <v>0</v>
      </c>
      <c r="AI23" s="259">
        <f t="shared" si="10"/>
        <v>0</v>
      </c>
      <c r="AJ23" s="259">
        <f t="shared" si="10"/>
        <v>0</v>
      </c>
      <c r="AK23" s="259">
        <f t="shared" si="10"/>
        <v>0</v>
      </c>
      <c r="AL23" s="259">
        <f t="shared" si="10"/>
        <v>0</v>
      </c>
      <c r="AM23" s="259">
        <f t="shared" si="10"/>
        <v>0</v>
      </c>
      <c r="AN23" s="259">
        <f t="shared" si="10"/>
        <v>0</v>
      </c>
      <c r="AO23" s="259">
        <f t="shared" si="10"/>
        <v>0</v>
      </c>
      <c r="AP23" s="259">
        <f t="shared" si="10"/>
        <v>0</v>
      </c>
      <c r="AQ23" s="259">
        <f t="shared" si="10"/>
        <v>0</v>
      </c>
      <c r="AR23" s="259">
        <f t="shared" ref="AR23:BJ23" si="11">SUM(AR8:AR22)</f>
        <v>0</v>
      </c>
      <c r="AS23" s="259">
        <f t="shared" si="11"/>
        <v>0</v>
      </c>
      <c r="AT23" s="259">
        <f t="shared" si="11"/>
        <v>0</v>
      </c>
      <c r="AU23" s="259">
        <f t="shared" si="11"/>
        <v>0</v>
      </c>
      <c r="AV23" s="259">
        <f t="shared" si="11"/>
        <v>0</v>
      </c>
      <c r="AW23" s="259">
        <f t="shared" si="11"/>
        <v>0</v>
      </c>
      <c r="AX23" s="259">
        <f t="shared" si="11"/>
        <v>0</v>
      </c>
      <c r="AY23" s="259">
        <f t="shared" si="11"/>
        <v>0</v>
      </c>
      <c r="AZ23" s="259">
        <f t="shared" si="11"/>
        <v>0</v>
      </c>
      <c r="BA23" s="259">
        <f t="shared" si="11"/>
        <v>0</v>
      </c>
      <c r="BB23" s="259">
        <f t="shared" si="11"/>
        <v>0</v>
      </c>
      <c r="BC23" s="259">
        <f t="shared" si="11"/>
        <v>0</v>
      </c>
      <c r="BD23" s="259">
        <f t="shared" si="11"/>
        <v>0</v>
      </c>
      <c r="BE23" s="259">
        <f t="shared" si="11"/>
        <v>0</v>
      </c>
      <c r="BF23" s="259">
        <f t="shared" si="11"/>
        <v>0</v>
      </c>
      <c r="BG23" s="259">
        <f t="shared" si="11"/>
        <v>0</v>
      </c>
      <c r="BH23" s="259">
        <f t="shared" si="11"/>
        <v>0</v>
      </c>
      <c r="BI23" s="259">
        <f t="shared" si="11"/>
        <v>0</v>
      </c>
      <c r="BJ23" s="259">
        <f t="shared" si="11"/>
        <v>0</v>
      </c>
      <c r="BK23" s="259"/>
      <c r="BL23" s="227"/>
      <c r="BN23" s="2">
        <f t="shared" si="1"/>
        <v>9</v>
      </c>
    </row>
    <row r="24" spans="1:66" x14ac:dyDescent="0.25">
      <c r="A24" s="405" t="str">
        <f>Base!A24</f>
        <v>1.2. Вариативная часть ОНБ</v>
      </c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5"/>
      <c r="Z24" s="405"/>
      <c r="AA24" s="405"/>
      <c r="AB24" s="405"/>
      <c r="AC24" s="405"/>
      <c r="AD24" s="405"/>
      <c r="AE24" s="405"/>
      <c r="AF24" s="405"/>
      <c r="AG24" s="405"/>
      <c r="AH24" s="405"/>
      <c r="AI24" s="405"/>
      <c r="AJ24" s="405"/>
      <c r="AK24" s="405"/>
      <c r="AL24" s="405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227"/>
    </row>
    <row r="25" spans="1:66" x14ac:dyDescent="0.25">
      <c r="A25" s="44" t="str">
        <f>Base!A25</f>
        <v>ОНБ.ВВ.1</v>
      </c>
      <c r="B25" s="332">
        <f>Base!B25</f>
        <v>0</v>
      </c>
      <c r="C25" s="89"/>
      <c r="D25" s="89"/>
      <c r="E25" s="89"/>
      <c r="F25" s="330">
        <f t="shared" ref="F25" si="12">S25+W25+AA25+AE25+AI25+AM25+AQ25+AU25+AY25+BC25+BG25</f>
        <v>0</v>
      </c>
      <c r="G25" s="44">
        <f>ПланОО!H25</f>
        <v>0</v>
      </c>
      <c r="H25" s="44">
        <f>ПланОО!I25</f>
        <v>0</v>
      </c>
      <c r="I25" s="44">
        <f>ПланОО!J25</f>
        <v>0</v>
      </c>
      <c r="J25" s="44">
        <f>ПланОО!K25</f>
        <v>0</v>
      </c>
      <c r="K25" s="44">
        <f>ПланОО!L25</f>
        <v>0</v>
      </c>
      <c r="L25" s="44">
        <f>ПланОО!M25</f>
        <v>0</v>
      </c>
      <c r="M25" s="44">
        <f t="shared" ref="M25" si="13">F25*36</f>
        <v>0</v>
      </c>
      <c r="N25" s="44">
        <f t="shared" ref="N25" si="14">SUM(O25:Q25)</f>
        <v>0</v>
      </c>
      <c r="O25" s="44">
        <f t="shared" ref="O25" si="15">T25+X25+AB25+AF25+AJ25+AN25+AR25+AV25+AZ25+BD25+BH25</f>
        <v>0</v>
      </c>
      <c r="P25" s="44">
        <f t="shared" ref="P25" si="16">U25+Y25+AC25+AG25+AK25+AO25+AS25+AW25+BA25+BE25+BI25</f>
        <v>0</v>
      </c>
      <c r="Q25" s="44">
        <f t="shared" ref="Q25" si="17">V25+Z25+AD25+AH25+AL25+AP25+AT25+AX25+BB25+BF25+BJ25</f>
        <v>0</v>
      </c>
      <c r="R25" s="44">
        <f t="shared" ref="R25" si="18">M25-N25</f>
        <v>0</v>
      </c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44"/>
      <c r="BL25" s="327" t="str">
        <f>Base!FR25</f>
        <v/>
      </c>
      <c r="BN25" s="2">
        <f>I25*$BN$1</f>
        <v>0</v>
      </c>
    </row>
    <row r="26" spans="1:66" x14ac:dyDescent="0.25">
      <c r="A26" s="44" t="str">
        <f>Base!A26</f>
        <v>ОНБ.ВВ.2</v>
      </c>
      <c r="B26" s="332">
        <f>Base!B26</f>
        <v>0</v>
      </c>
      <c r="C26" s="89"/>
      <c r="D26" s="89"/>
      <c r="E26" s="89"/>
      <c r="F26" s="330">
        <f t="shared" ref="F26:F36" si="19">S26+W26+AA26+AE26+AI26+AM26+AQ26+AU26+AY26+BC26+BG26</f>
        <v>0</v>
      </c>
      <c r="G26" s="44">
        <f>ПланОО!H26</f>
        <v>0</v>
      </c>
      <c r="H26" s="44">
        <f>ПланОО!I26</f>
        <v>0</v>
      </c>
      <c r="I26" s="44">
        <f>ПланОО!J26</f>
        <v>0</v>
      </c>
      <c r="J26" s="44">
        <f>ПланОО!K26</f>
        <v>0</v>
      </c>
      <c r="K26" s="44">
        <f>ПланОО!L26</f>
        <v>0</v>
      </c>
      <c r="L26" s="44">
        <f>ПланОО!M26</f>
        <v>0</v>
      </c>
      <c r="M26" s="44">
        <f t="shared" ref="M26:M36" si="20">F26*36</f>
        <v>0</v>
      </c>
      <c r="N26" s="44">
        <f t="shared" ref="N26:N36" si="21">SUM(O26:Q26)</f>
        <v>0</v>
      </c>
      <c r="O26" s="44">
        <f t="shared" ref="O26:O36" si="22">T26+X26+AB26+AF26+AJ26+AN26+AR26+AV26+AZ26+BD26+BH26</f>
        <v>0</v>
      </c>
      <c r="P26" s="44">
        <f t="shared" ref="P26:P36" si="23">U26+Y26+AC26+AG26+AK26+AO26+AS26+AW26+BA26+BE26+BI26</f>
        <v>0</v>
      </c>
      <c r="Q26" s="44">
        <f t="shared" ref="Q26:Q36" si="24">V26+Z26+AD26+AH26+AL26+AP26+AT26+AX26+BB26+BF26+BJ26</f>
        <v>0</v>
      </c>
      <c r="R26" s="44">
        <f t="shared" ref="R26:R36" si="25">M26-N26</f>
        <v>0</v>
      </c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44"/>
      <c r="BL26" s="327" t="str">
        <f>Base!FR26</f>
        <v/>
      </c>
      <c r="BN26" s="2">
        <f t="shared" ref="BN26:BN36" si="26">I26*$BN$1</f>
        <v>0</v>
      </c>
    </row>
    <row r="27" spans="1:66" x14ac:dyDescent="0.25">
      <c r="A27" s="44" t="str">
        <f>Base!A27</f>
        <v>ОНБ.ВВ.3</v>
      </c>
      <c r="B27" s="332">
        <f>Base!B27</f>
        <v>0</v>
      </c>
      <c r="C27" s="89"/>
      <c r="D27" s="89"/>
      <c r="E27" s="89"/>
      <c r="F27" s="330">
        <f t="shared" si="19"/>
        <v>0</v>
      </c>
      <c r="G27" s="44">
        <f>ПланОО!H27</f>
        <v>0</v>
      </c>
      <c r="H27" s="44">
        <f>ПланОО!I27</f>
        <v>0</v>
      </c>
      <c r="I27" s="44">
        <f>ПланОО!J27</f>
        <v>0</v>
      </c>
      <c r="J27" s="44">
        <f>ПланОО!K27</f>
        <v>0</v>
      </c>
      <c r="K27" s="44">
        <f>ПланОО!L27</f>
        <v>0</v>
      </c>
      <c r="L27" s="44">
        <f>ПланОО!M27</f>
        <v>0</v>
      </c>
      <c r="M27" s="44">
        <f t="shared" si="20"/>
        <v>0</v>
      </c>
      <c r="N27" s="44">
        <f t="shared" si="21"/>
        <v>0</v>
      </c>
      <c r="O27" s="44">
        <f t="shared" si="22"/>
        <v>0</v>
      </c>
      <c r="P27" s="44">
        <f t="shared" si="23"/>
        <v>0</v>
      </c>
      <c r="Q27" s="44">
        <f t="shared" si="24"/>
        <v>0</v>
      </c>
      <c r="R27" s="44">
        <f t="shared" si="25"/>
        <v>0</v>
      </c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44"/>
      <c r="BL27" s="327" t="str">
        <f>Base!FR27</f>
        <v/>
      </c>
      <c r="BN27" s="2">
        <f t="shared" si="26"/>
        <v>0</v>
      </c>
    </row>
    <row r="28" spans="1:66" x14ac:dyDescent="0.25">
      <c r="A28" s="44" t="str">
        <f>Base!A28</f>
        <v>ОНБ.ВВ.4</v>
      </c>
      <c r="B28" s="332">
        <f>Base!B28</f>
        <v>0</v>
      </c>
      <c r="C28" s="89"/>
      <c r="D28" s="89"/>
      <c r="E28" s="89"/>
      <c r="F28" s="330">
        <f t="shared" si="19"/>
        <v>0</v>
      </c>
      <c r="G28" s="44">
        <f>ПланОО!H28</f>
        <v>0</v>
      </c>
      <c r="H28" s="44">
        <f>ПланОО!I28</f>
        <v>0</v>
      </c>
      <c r="I28" s="44">
        <f>ПланОО!J28</f>
        <v>0</v>
      </c>
      <c r="J28" s="44">
        <f>ПланОО!K28</f>
        <v>0</v>
      </c>
      <c r="K28" s="44">
        <f>ПланОО!L28</f>
        <v>0</v>
      </c>
      <c r="L28" s="44">
        <f>ПланОО!M28</f>
        <v>0</v>
      </c>
      <c r="M28" s="44">
        <f t="shared" si="20"/>
        <v>0</v>
      </c>
      <c r="N28" s="44">
        <f t="shared" si="21"/>
        <v>0</v>
      </c>
      <c r="O28" s="44">
        <f t="shared" si="22"/>
        <v>0</v>
      </c>
      <c r="P28" s="44">
        <f t="shared" si="23"/>
        <v>0</v>
      </c>
      <c r="Q28" s="44">
        <f t="shared" si="24"/>
        <v>0</v>
      </c>
      <c r="R28" s="44">
        <f t="shared" si="25"/>
        <v>0</v>
      </c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44"/>
      <c r="BL28" s="327" t="str">
        <f>Base!FR28</f>
        <v/>
      </c>
      <c r="BN28" s="2">
        <f t="shared" si="26"/>
        <v>0</v>
      </c>
    </row>
    <row r="29" spans="1:66" x14ac:dyDescent="0.25">
      <c r="A29" s="44" t="str">
        <f>Base!A29</f>
        <v>ОНБ.ВВ.5</v>
      </c>
      <c r="B29" s="332">
        <f>Base!B29</f>
        <v>0</v>
      </c>
      <c r="C29" s="89"/>
      <c r="D29" s="89"/>
      <c r="E29" s="89"/>
      <c r="F29" s="330">
        <f t="shared" si="19"/>
        <v>0</v>
      </c>
      <c r="G29" s="44">
        <f>ПланОО!H29</f>
        <v>0</v>
      </c>
      <c r="H29" s="44">
        <f>ПланОО!I29</f>
        <v>0</v>
      </c>
      <c r="I29" s="44">
        <f>ПланОО!J29</f>
        <v>0</v>
      </c>
      <c r="J29" s="44">
        <f>ПланОО!K29</f>
        <v>0</v>
      </c>
      <c r="K29" s="44">
        <f>ПланОО!L29</f>
        <v>0</v>
      </c>
      <c r="L29" s="44">
        <f>ПланОО!M29</f>
        <v>0</v>
      </c>
      <c r="M29" s="44">
        <f t="shared" si="20"/>
        <v>0</v>
      </c>
      <c r="N29" s="44">
        <f t="shared" si="21"/>
        <v>0</v>
      </c>
      <c r="O29" s="44">
        <f t="shared" si="22"/>
        <v>0</v>
      </c>
      <c r="P29" s="44">
        <f t="shared" si="23"/>
        <v>0</v>
      </c>
      <c r="Q29" s="44">
        <f t="shared" si="24"/>
        <v>0</v>
      </c>
      <c r="R29" s="44">
        <f t="shared" si="25"/>
        <v>0</v>
      </c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44"/>
      <c r="BL29" s="327" t="str">
        <f>Base!FR29</f>
        <v/>
      </c>
      <c r="BN29" s="2">
        <f t="shared" si="26"/>
        <v>0</v>
      </c>
    </row>
    <row r="30" spans="1:66" x14ac:dyDescent="0.25">
      <c r="A30" s="44" t="str">
        <f>Base!A30</f>
        <v>ОНБ.ВВ.6</v>
      </c>
      <c r="B30" s="332">
        <f>Base!B30</f>
        <v>0</v>
      </c>
      <c r="C30" s="89"/>
      <c r="D30" s="89"/>
      <c r="E30" s="89"/>
      <c r="F30" s="330">
        <f t="shared" si="19"/>
        <v>0</v>
      </c>
      <c r="G30" s="44">
        <f>ПланОО!H30</f>
        <v>0</v>
      </c>
      <c r="H30" s="44">
        <f>ПланОО!I30</f>
        <v>0</v>
      </c>
      <c r="I30" s="44">
        <f>ПланОО!J30</f>
        <v>0</v>
      </c>
      <c r="J30" s="44">
        <f>ПланОО!K30</f>
        <v>0</v>
      </c>
      <c r="K30" s="44">
        <f>ПланОО!L30</f>
        <v>0</v>
      </c>
      <c r="L30" s="44">
        <f>ПланОО!M30</f>
        <v>0</v>
      </c>
      <c r="M30" s="44">
        <f t="shared" si="20"/>
        <v>0</v>
      </c>
      <c r="N30" s="44">
        <f t="shared" si="21"/>
        <v>0</v>
      </c>
      <c r="O30" s="44">
        <f t="shared" si="22"/>
        <v>0</v>
      </c>
      <c r="P30" s="44">
        <f t="shared" si="23"/>
        <v>0</v>
      </c>
      <c r="Q30" s="44">
        <f t="shared" si="24"/>
        <v>0</v>
      </c>
      <c r="R30" s="44">
        <f t="shared" si="25"/>
        <v>0</v>
      </c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44"/>
      <c r="BL30" s="327" t="str">
        <f>Base!FR30</f>
        <v/>
      </c>
      <c r="BN30" s="2">
        <f t="shared" si="26"/>
        <v>0</v>
      </c>
    </row>
    <row r="31" spans="1:66" x14ac:dyDescent="0.25">
      <c r="A31" s="44" t="str">
        <f>Base!A31</f>
        <v>ОНБ.ВВ.7</v>
      </c>
      <c r="B31" s="332">
        <f>Base!B31</f>
        <v>0</v>
      </c>
      <c r="C31" s="89"/>
      <c r="D31" s="89"/>
      <c r="E31" s="89"/>
      <c r="F31" s="330">
        <f t="shared" si="19"/>
        <v>0</v>
      </c>
      <c r="G31" s="44">
        <f>ПланОО!H31</f>
        <v>0</v>
      </c>
      <c r="H31" s="44">
        <f>ПланОО!I31</f>
        <v>0</v>
      </c>
      <c r="I31" s="44">
        <f>ПланОО!J31</f>
        <v>0</v>
      </c>
      <c r="J31" s="44">
        <f>ПланОО!K31</f>
        <v>0</v>
      </c>
      <c r="K31" s="44">
        <f>ПланОО!L31</f>
        <v>0</v>
      </c>
      <c r="L31" s="44">
        <f>ПланОО!M31</f>
        <v>0</v>
      </c>
      <c r="M31" s="44">
        <f t="shared" si="20"/>
        <v>0</v>
      </c>
      <c r="N31" s="44">
        <f t="shared" si="21"/>
        <v>0</v>
      </c>
      <c r="O31" s="44">
        <f t="shared" si="22"/>
        <v>0</v>
      </c>
      <c r="P31" s="44">
        <f t="shared" si="23"/>
        <v>0</v>
      </c>
      <c r="Q31" s="44">
        <f t="shared" si="24"/>
        <v>0</v>
      </c>
      <c r="R31" s="44">
        <f t="shared" si="25"/>
        <v>0</v>
      </c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44"/>
      <c r="BL31" s="327" t="str">
        <f>Base!FR31</f>
        <v/>
      </c>
      <c r="BN31" s="2">
        <f t="shared" si="26"/>
        <v>0</v>
      </c>
    </row>
    <row r="32" spans="1:66" x14ac:dyDescent="0.25">
      <c r="A32" s="44" t="str">
        <f>Base!A32</f>
        <v>ОНБ.ВВ.8</v>
      </c>
      <c r="B32" s="332">
        <f>Base!B32</f>
        <v>0</v>
      </c>
      <c r="C32" s="89"/>
      <c r="D32" s="89"/>
      <c r="E32" s="89"/>
      <c r="F32" s="330">
        <f t="shared" si="19"/>
        <v>0</v>
      </c>
      <c r="G32" s="44">
        <f>ПланОО!H32</f>
        <v>0</v>
      </c>
      <c r="H32" s="44">
        <f>ПланОО!I32</f>
        <v>0</v>
      </c>
      <c r="I32" s="44">
        <f>ПланОО!J32</f>
        <v>0</v>
      </c>
      <c r="J32" s="44">
        <f>ПланОО!K32</f>
        <v>0</v>
      </c>
      <c r="K32" s="44">
        <f>ПланОО!L32</f>
        <v>0</v>
      </c>
      <c r="L32" s="44">
        <f>ПланОО!M32</f>
        <v>0</v>
      </c>
      <c r="M32" s="44">
        <f t="shared" si="20"/>
        <v>0</v>
      </c>
      <c r="N32" s="44">
        <f t="shared" si="21"/>
        <v>0</v>
      </c>
      <c r="O32" s="44">
        <f t="shared" si="22"/>
        <v>0</v>
      </c>
      <c r="P32" s="44">
        <f t="shared" si="23"/>
        <v>0</v>
      </c>
      <c r="Q32" s="44">
        <f t="shared" si="24"/>
        <v>0</v>
      </c>
      <c r="R32" s="44">
        <f t="shared" si="25"/>
        <v>0</v>
      </c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44"/>
      <c r="BL32" s="327" t="str">
        <f>Base!FR32</f>
        <v/>
      </c>
      <c r="BN32" s="2">
        <f t="shared" si="26"/>
        <v>0</v>
      </c>
    </row>
    <row r="33" spans="1:66" x14ac:dyDescent="0.25">
      <c r="A33" s="44" t="str">
        <f>Base!A33</f>
        <v>ОНБ.ВВ.9</v>
      </c>
      <c r="B33" s="332">
        <f>Base!B33</f>
        <v>0</v>
      </c>
      <c r="C33" s="89"/>
      <c r="D33" s="89"/>
      <c r="E33" s="89"/>
      <c r="F33" s="330">
        <f t="shared" si="19"/>
        <v>0</v>
      </c>
      <c r="G33" s="44">
        <f>ПланОО!H33</f>
        <v>0</v>
      </c>
      <c r="H33" s="44">
        <f>ПланОО!I33</f>
        <v>0</v>
      </c>
      <c r="I33" s="44">
        <f>ПланОО!J33</f>
        <v>0</v>
      </c>
      <c r="J33" s="44">
        <f>ПланОО!K33</f>
        <v>0</v>
      </c>
      <c r="K33" s="44">
        <f>ПланОО!L33</f>
        <v>0</v>
      </c>
      <c r="L33" s="44">
        <f>ПланОО!M33</f>
        <v>0</v>
      </c>
      <c r="M33" s="44">
        <f t="shared" si="20"/>
        <v>0</v>
      </c>
      <c r="N33" s="44">
        <f t="shared" si="21"/>
        <v>0</v>
      </c>
      <c r="O33" s="44">
        <f t="shared" si="22"/>
        <v>0</v>
      </c>
      <c r="P33" s="44">
        <f t="shared" si="23"/>
        <v>0</v>
      </c>
      <c r="Q33" s="44">
        <f t="shared" si="24"/>
        <v>0</v>
      </c>
      <c r="R33" s="44">
        <f t="shared" si="25"/>
        <v>0</v>
      </c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44"/>
      <c r="BL33" s="327" t="str">
        <f>Base!FR33</f>
        <v/>
      </c>
      <c r="BN33" s="2">
        <f t="shared" si="26"/>
        <v>0</v>
      </c>
    </row>
    <row r="34" spans="1:66" x14ac:dyDescent="0.25">
      <c r="A34" s="44" t="str">
        <f>Base!A34</f>
        <v>ОНБ.ВВ.10</v>
      </c>
      <c r="B34" s="332">
        <f>Base!B34</f>
        <v>0</v>
      </c>
      <c r="C34" s="89"/>
      <c r="D34" s="89"/>
      <c r="E34" s="89"/>
      <c r="F34" s="330">
        <f t="shared" si="19"/>
        <v>0</v>
      </c>
      <c r="G34" s="44">
        <f>ПланОО!H34</f>
        <v>0</v>
      </c>
      <c r="H34" s="44">
        <f>ПланОО!I34</f>
        <v>0</v>
      </c>
      <c r="I34" s="44">
        <f>ПланОО!J34</f>
        <v>0</v>
      </c>
      <c r="J34" s="44">
        <f>ПланОО!K34</f>
        <v>0</v>
      </c>
      <c r="K34" s="44">
        <f>ПланОО!L34</f>
        <v>0</v>
      </c>
      <c r="L34" s="44">
        <f>ПланОО!M34</f>
        <v>0</v>
      </c>
      <c r="M34" s="44">
        <f t="shared" si="20"/>
        <v>0</v>
      </c>
      <c r="N34" s="44">
        <f t="shared" si="21"/>
        <v>0</v>
      </c>
      <c r="O34" s="44">
        <f t="shared" si="22"/>
        <v>0</v>
      </c>
      <c r="P34" s="44">
        <f t="shared" si="23"/>
        <v>0</v>
      </c>
      <c r="Q34" s="44">
        <f t="shared" si="24"/>
        <v>0</v>
      </c>
      <c r="R34" s="44">
        <f t="shared" si="25"/>
        <v>0</v>
      </c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44"/>
      <c r="BL34" s="327" t="str">
        <f>Base!FR34</f>
        <v/>
      </c>
      <c r="BN34" s="2">
        <f t="shared" si="26"/>
        <v>0</v>
      </c>
    </row>
    <row r="35" spans="1:66" x14ac:dyDescent="0.25">
      <c r="A35" s="44" t="str">
        <f>Base!A35</f>
        <v>ОНБ.ВВ.11</v>
      </c>
      <c r="B35" s="332">
        <f>Base!B35</f>
        <v>0</v>
      </c>
      <c r="C35" s="89"/>
      <c r="D35" s="89"/>
      <c r="E35" s="89"/>
      <c r="F35" s="330">
        <f t="shared" si="19"/>
        <v>0</v>
      </c>
      <c r="G35" s="44">
        <f>ПланОО!H35</f>
        <v>0</v>
      </c>
      <c r="H35" s="44">
        <f>ПланОО!I35</f>
        <v>0</v>
      </c>
      <c r="I35" s="44">
        <f>ПланОО!J35</f>
        <v>0</v>
      </c>
      <c r="J35" s="44">
        <f>ПланОО!K35</f>
        <v>0</v>
      </c>
      <c r="K35" s="44">
        <f>ПланОО!L35</f>
        <v>0</v>
      </c>
      <c r="L35" s="44">
        <f>ПланОО!M35</f>
        <v>0</v>
      </c>
      <c r="M35" s="44">
        <f t="shared" si="20"/>
        <v>0</v>
      </c>
      <c r="N35" s="44">
        <f t="shared" si="21"/>
        <v>0</v>
      </c>
      <c r="O35" s="44">
        <f t="shared" si="22"/>
        <v>0</v>
      </c>
      <c r="P35" s="44">
        <f t="shared" si="23"/>
        <v>0</v>
      </c>
      <c r="Q35" s="44">
        <f t="shared" si="24"/>
        <v>0</v>
      </c>
      <c r="R35" s="44">
        <f t="shared" si="25"/>
        <v>0</v>
      </c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44"/>
      <c r="BL35" s="327" t="str">
        <f>Base!FR35</f>
        <v/>
      </c>
      <c r="BN35" s="2">
        <f t="shared" si="26"/>
        <v>0</v>
      </c>
    </row>
    <row r="36" spans="1:66" x14ac:dyDescent="0.25">
      <c r="A36" s="44" t="str">
        <f>Base!A36</f>
        <v>ОНБ.ВВ.12</v>
      </c>
      <c r="B36" s="332">
        <f>Base!B36</f>
        <v>0</v>
      </c>
      <c r="C36" s="89"/>
      <c r="D36" s="89"/>
      <c r="E36" s="89"/>
      <c r="F36" s="330">
        <f t="shared" si="19"/>
        <v>0</v>
      </c>
      <c r="G36" s="44">
        <f>ПланОО!H36</f>
        <v>0</v>
      </c>
      <c r="H36" s="44">
        <f>ПланОО!I36</f>
        <v>0</v>
      </c>
      <c r="I36" s="44">
        <f>ПланОО!J36</f>
        <v>0</v>
      </c>
      <c r="J36" s="44">
        <f>ПланОО!K36</f>
        <v>0</v>
      </c>
      <c r="K36" s="44">
        <f>ПланОО!L36</f>
        <v>0</v>
      </c>
      <c r="L36" s="44">
        <f>ПланОО!M36</f>
        <v>0</v>
      </c>
      <c r="M36" s="44">
        <f t="shared" si="20"/>
        <v>0</v>
      </c>
      <c r="N36" s="44">
        <f t="shared" si="21"/>
        <v>0</v>
      </c>
      <c r="O36" s="44">
        <f t="shared" si="22"/>
        <v>0</v>
      </c>
      <c r="P36" s="44">
        <f t="shared" si="23"/>
        <v>0</v>
      </c>
      <c r="Q36" s="44">
        <f t="shared" si="24"/>
        <v>0</v>
      </c>
      <c r="R36" s="44">
        <f t="shared" si="25"/>
        <v>0</v>
      </c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44"/>
      <c r="BL36" s="327" t="str">
        <f>Base!FR36</f>
        <v/>
      </c>
      <c r="BN36" s="2">
        <f t="shared" si="26"/>
        <v>0</v>
      </c>
    </row>
    <row r="37" spans="1:66" x14ac:dyDescent="0.25">
      <c r="A37" s="407" t="str">
        <f>Base!A37</f>
        <v>Всего по вариативной части ОНБ (ВВ)</v>
      </c>
      <c r="B37" s="407"/>
      <c r="C37" s="328">
        <f>Base!FT37</f>
        <v>0</v>
      </c>
      <c r="D37" s="328">
        <f>Base!FU37</f>
        <v>0</v>
      </c>
      <c r="E37" s="328">
        <f>Base!FV37</f>
        <v>0</v>
      </c>
      <c r="F37" s="259">
        <f>SUM(F25:F36)</f>
        <v>0</v>
      </c>
      <c r="G37" s="259">
        <f t="shared" ref="G37:BJ37" si="27">SUM(G25:G36)</f>
        <v>0</v>
      </c>
      <c r="H37" s="259">
        <f t="shared" si="27"/>
        <v>0</v>
      </c>
      <c r="I37" s="259">
        <f t="shared" si="27"/>
        <v>0</v>
      </c>
      <c r="J37" s="259">
        <f t="shared" si="27"/>
        <v>0</v>
      </c>
      <c r="K37" s="259">
        <f t="shared" si="27"/>
        <v>0</v>
      </c>
      <c r="L37" s="259">
        <f t="shared" si="27"/>
        <v>0</v>
      </c>
      <c r="M37" s="259">
        <f t="shared" si="27"/>
        <v>0</v>
      </c>
      <c r="N37" s="259">
        <f t="shared" si="27"/>
        <v>0</v>
      </c>
      <c r="O37" s="259">
        <f t="shared" si="27"/>
        <v>0</v>
      </c>
      <c r="P37" s="259">
        <f t="shared" si="27"/>
        <v>0</v>
      </c>
      <c r="Q37" s="259">
        <f t="shared" si="27"/>
        <v>0</v>
      </c>
      <c r="R37" s="259">
        <f t="shared" si="27"/>
        <v>0</v>
      </c>
      <c r="S37" s="259">
        <f t="shared" si="27"/>
        <v>0</v>
      </c>
      <c r="T37" s="259">
        <f t="shared" si="27"/>
        <v>0</v>
      </c>
      <c r="U37" s="259">
        <f t="shared" si="27"/>
        <v>0</v>
      </c>
      <c r="V37" s="259">
        <f t="shared" si="27"/>
        <v>0</v>
      </c>
      <c r="W37" s="259">
        <f t="shared" si="27"/>
        <v>0</v>
      </c>
      <c r="X37" s="259">
        <f t="shared" si="27"/>
        <v>0</v>
      </c>
      <c r="Y37" s="259">
        <f t="shared" si="27"/>
        <v>0</v>
      </c>
      <c r="Z37" s="259">
        <f t="shared" si="27"/>
        <v>0</v>
      </c>
      <c r="AA37" s="259">
        <f t="shared" si="27"/>
        <v>0</v>
      </c>
      <c r="AB37" s="259">
        <f t="shared" si="27"/>
        <v>0</v>
      </c>
      <c r="AC37" s="259">
        <f t="shared" si="27"/>
        <v>0</v>
      </c>
      <c r="AD37" s="259">
        <f t="shared" si="27"/>
        <v>0</v>
      </c>
      <c r="AE37" s="259">
        <f t="shared" si="27"/>
        <v>0</v>
      </c>
      <c r="AF37" s="259">
        <f t="shared" si="27"/>
        <v>0</v>
      </c>
      <c r="AG37" s="259">
        <f t="shared" si="27"/>
        <v>0</v>
      </c>
      <c r="AH37" s="259">
        <f t="shared" si="27"/>
        <v>0</v>
      </c>
      <c r="AI37" s="259">
        <f t="shared" si="27"/>
        <v>0</v>
      </c>
      <c r="AJ37" s="259">
        <f t="shared" si="27"/>
        <v>0</v>
      </c>
      <c r="AK37" s="259">
        <f t="shared" si="27"/>
        <v>0</v>
      </c>
      <c r="AL37" s="259">
        <f t="shared" si="27"/>
        <v>0</v>
      </c>
      <c r="AM37" s="259">
        <f t="shared" si="27"/>
        <v>0</v>
      </c>
      <c r="AN37" s="259">
        <f t="shared" si="27"/>
        <v>0</v>
      </c>
      <c r="AO37" s="259">
        <f t="shared" si="27"/>
        <v>0</v>
      </c>
      <c r="AP37" s="259">
        <f t="shared" si="27"/>
        <v>0</v>
      </c>
      <c r="AQ37" s="259">
        <f t="shared" si="27"/>
        <v>0</v>
      </c>
      <c r="AR37" s="259">
        <f t="shared" si="27"/>
        <v>0</v>
      </c>
      <c r="AS37" s="259">
        <f t="shared" si="27"/>
        <v>0</v>
      </c>
      <c r="AT37" s="259">
        <f t="shared" si="27"/>
        <v>0</v>
      </c>
      <c r="AU37" s="259">
        <f t="shared" si="27"/>
        <v>0</v>
      </c>
      <c r="AV37" s="259">
        <f t="shared" si="27"/>
        <v>0</v>
      </c>
      <c r="AW37" s="259">
        <f t="shared" si="27"/>
        <v>0</v>
      </c>
      <c r="AX37" s="259">
        <f t="shared" si="27"/>
        <v>0</v>
      </c>
      <c r="AY37" s="259">
        <f t="shared" si="27"/>
        <v>0</v>
      </c>
      <c r="AZ37" s="259">
        <f t="shared" si="27"/>
        <v>0</v>
      </c>
      <c r="BA37" s="259">
        <f t="shared" si="27"/>
        <v>0</v>
      </c>
      <c r="BB37" s="259">
        <f t="shared" si="27"/>
        <v>0</v>
      </c>
      <c r="BC37" s="259">
        <f t="shared" si="27"/>
        <v>0</v>
      </c>
      <c r="BD37" s="259">
        <f t="shared" si="27"/>
        <v>0</v>
      </c>
      <c r="BE37" s="259">
        <f t="shared" si="27"/>
        <v>0</v>
      </c>
      <c r="BF37" s="259">
        <f t="shared" si="27"/>
        <v>0</v>
      </c>
      <c r="BG37" s="259">
        <f t="shared" si="27"/>
        <v>0</v>
      </c>
      <c r="BH37" s="259">
        <f t="shared" si="27"/>
        <v>0</v>
      </c>
      <c r="BI37" s="259">
        <f t="shared" si="27"/>
        <v>0</v>
      </c>
      <c r="BJ37" s="259">
        <f t="shared" si="27"/>
        <v>0</v>
      </c>
      <c r="BK37" s="44"/>
      <c r="BL37" s="257"/>
    </row>
    <row r="38" spans="1:66" x14ac:dyDescent="0.25">
      <c r="A38" s="405" t="str">
        <f>Base!A38</f>
        <v>Дисциплины по выбору студента (ВС)</v>
      </c>
      <c r="B38" s="405"/>
      <c r="C38" s="405"/>
      <c r="D38" s="405"/>
      <c r="E38" s="405"/>
      <c r="F38" s="405"/>
      <c r="G38" s="405"/>
      <c r="H38" s="405"/>
      <c r="I38" s="405"/>
      <c r="J38" s="405"/>
      <c r="K38" s="405"/>
      <c r="L38" s="405"/>
      <c r="M38" s="405"/>
      <c r="N38" s="405"/>
      <c r="O38" s="405"/>
      <c r="P38" s="405"/>
      <c r="Q38" s="405"/>
      <c r="R38" s="405"/>
      <c r="S38" s="405"/>
      <c r="T38" s="405"/>
      <c r="U38" s="405"/>
      <c r="V38" s="405"/>
      <c r="W38" s="405"/>
      <c r="X38" s="405"/>
      <c r="Y38" s="405"/>
      <c r="Z38" s="405"/>
      <c r="AA38" s="405"/>
      <c r="AB38" s="405"/>
      <c r="AC38" s="405"/>
      <c r="AD38" s="405"/>
      <c r="AE38" s="405"/>
      <c r="AF38" s="405"/>
      <c r="AG38" s="405"/>
      <c r="AH38" s="405"/>
      <c r="AI38" s="405"/>
      <c r="AJ38" s="405"/>
      <c r="AK38" s="405"/>
      <c r="AL38" s="405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257"/>
    </row>
    <row r="39" spans="1:66" x14ac:dyDescent="0.25">
      <c r="A39" s="44" t="str">
        <f>Base!A39</f>
        <v>ОНБ.ВC.1</v>
      </c>
      <c r="B39" s="332">
        <f>Base!B39</f>
        <v>0</v>
      </c>
      <c r="C39" s="89"/>
      <c r="D39" s="89"/>
      <c r="E39" s="89"/>
      <c r="F39" s="330">
        <f t="shared" ref="F39" si="28">S39+W39+AA39+AE39+AI39+AM39+AQ39+AU39+AY39+BC39+BG39</f>
        <v>0</v>
      </c>
      <c r="G39" s="44">
        <f>ПланОО!H39</f>
        <v>0</v>
      </c>
      <c r="H39" s="44">
        <f>ПланОО!I39</f>
        <v>0</v>
      </c>
      <c r="I39" s="44">
        <f>ПланОО!J39</f>
        <v>0</v>
      </c>
      <c r="J39" s="44">
        <f>ПланОО!K39</f>
        <v>0</v>
      </c>
      <c r="K39" s="44">
        <f>ПланОО!L39</f>
        <v>0</v>
      </c>
      <c r="L39" s="44">
        <f>ПланОО!M39</f>
        <v>0</v>
      </c>
      <c r="M39" s="44">
        <f t="shared" ref="M39" si="29">F39*36</f>
        <v>0</v>
      </c>
      <c r="N39" s="44">
        <f t="shared" ref="N39" si="30">SUM(O39:Q39)</f>
        <v>0</v>
      </c>
      <c r="O39" s="44">
        <f t="shared" ref="O39" si="31">T39+X39+AB39+AF39+AJ39+AN39+AR39+AV39+AZ39+BD39+BH39</f>
        <v>0</v>
      </c>
      <c r="P39" s="44">
        <f t="shared" ref="P39" si="32">U39+Y39+AC39+AG39+AK39+AO39+AS39+AW39+BA39+BE39+BI39</f>
        <v>0</v>
      </c>
      <c r="Q39" s="44">
        <f t="shared" ref="Q39" si="33">V39+Z39+AD39+AH39+AL39+AP39+AT39+AX39+BB39+BF39+BJ39</f>
        <v>0</v>
      </c>
      <c r="R39" s="44">
        <f t="shared" ref="R39" si="34">M39-N39</f>
        <v>0</v>
      </c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44"/>
      <c r="BL39" s="327" t="str">
        <f>Base!FR39</f>
        <v/>
      </c>
      <c r="BN39" s="2">
        <f>I39*$BN$1</f>
        <v>0</v>
      </c>
    </row>
    <row r="40" spans="1:66" x14ac:dyDescent="0.25">
      <c r="A40" s="44" t="str">
        <f>Base!A40</f>
        <v>ОНБ.ВC.2</v>
      </c>
      <c r="B40" s="332">
        <f>Base!B40</f>
        <v>0</v>
      </c>
      <c r="C40" s="89"/>
      <c r="D40" s="89"/>
      <c r="E40" s="89"/>
      <c r="F40" s="330">
        <f t="shared" ref="F40:F43" si="35">S40+W40+AA40+AE40+AI40+AM40+AQ40+AU40+AY40+BC40+BG40</f>
        <v>0</v>
      </c>
      <c r="G40" s="44">
        <f>ПланОО!H40</f>
        <v>0</v>
      </c>
      <c r="H40" s="44">
        <f>ПланОО!I40</f>
        <v>0</v>
      </c>
      <c r="I40" s="44">
        <f>ПланОО!J40</f>
        <v>0</v>
      </c>
      <c r="J40" s="44">
        <f>ПланОО!K40</f>
        <v>0</v>
      </c>
      <c r="K40" s="44">
        <f>ПланОО!L40</f>
        <v>0</v>
      </c>
      <c r="L40" s="44">
        <f>ПланОО!M40</f>
        <v>0</v>
      </c>
      <c r="M40" s="44">
        <f t="shared" ref="M40:M43" si="36">F40*36</f>
        <v>0</v>
      </c>
      <c r="N40" s="44">
        <f t="shared" ref="N40:N43" si="37">SUM(O40:Q40)</f>
        <v>0</v>
      </c>
      <c r="O40" s="44">
        <f t="shared" ref="O40:O43" si="38">T40+X40+AB40+AF40+AJ40+AN40+AR40+AV40+AZ40+BD40+BH40</f>
        <v>0</v>
      </c>
      <c r="P40" s="44">
        <f t="shared" ref="P40:P43" si="39">U40+Y40+AC40+AG40+AK40+AO40+AS40+AW40+BA40+BE40+BI40</f>
        <v>0</v>
      </c>
      <c r="Q40" s="44">
        <f t="shared" ref="Q40:Q43" si="40">V40+Z40+AD40+AH40+AL40+AP40+AT40+AX40+BB40+BF40+BJ40</f>
        <v>0</v>
      </c>
      <c r="R40" s="44">
        <f t="shared" ref="R40:R43" si="41">M40-N40</f>
        <v>0</v>
      </c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44"/>
      <c r="BL40" s="327" t="str">
        <f>Base!FR40</f>
        <v/>
      </c>
      <c r="BN40" s="2">
        <f>I40*$BN$1</f>
        <v>0</v>
      </c>
    </row>
    <row r="41" spans="1:66" x14ac:dyDescent="0.25">
      <c r="A41" s="44" t="str">
        <f>Base!A41</f>
        <v>ОНБ.ВC.3</v>
      </c>
      <c r="B41" s="332">
        <f>Base!B41</f>
        <v>0</v>
      </c>
      <c r="C41" s="89"/>
      <c r="D41" s="89"/>
      <c r="E41" s="89"/>
      <c r="F41" s="330">
        <f t="shared" si="35"/>
        <v>0</v>
      </c>
      <c r="G41" s="44">
        <f>ПланОО!H41</f>
        <v>0</v>
      </c>
      <c r="H41" s="44">
        <f>ПланОО!I41</f>
        <v>0</v>
      </c>
      <c r="I41" s="44">
        <f>ПланОО!J41</f>
        <v>0</v>
      </c>
      <c r="J41" s="44">
        <f>ПланОО!K41</f>
        <v>0</v>
      </c>
      <c r="K41" s="44">
        <f>ПланОО!L41</f>
        <v>0</v>
      </c>
      <c r="L41" s="44">
        <f>ПланОО!M41</f>
        <v>0</v>
      </c>
      <c r="M41" s="44">
        <f t="shared" si="36"/>
        <v>0</v>
      </c>
      <c r="N41" s="44">
        <f t="shared" si="37"/>
        <v>0</v>
      </c>
      <c r="O41" s="44">
        <f t="shared" si="38"/>
        <v>0</v>
      </c>
      <c r="P41" s="44">
        <f t="shared" si="39"/>
        <v>0</v>
      </c>
      <c r="Q41" s="44">
        <f t="shared" si="40"/>
        <v>0</v>
      </c>
      <c r="R41" s="44">
        <f t="shared" si="41"/>
        <v>0</v>
      </c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44"/>
      <c r="BL41" s="327" t="str">
        <f>Base!FR41</f>
        <v/>
      </c>
      <c r="BN41" s="2">
        <f>I41*$BN$1</f>
        <v>0</v>
      </c>
    </row>
    <row r="42" spans="1:66" x14ac:dyDescent="0.25">
      <c r="A42" s="44" t="str">
        <f>Base!A42</f>
        <v>ОНБ.ВC.4</v>
      </c>
      <c r="B42" s="332">
        <f>Base!B42</f>
        <v>0</v>
      </c>
      <c r="C42" s="89"/>
      <c r="D42" s="89"/>
      <c r="E42" s="89"/>
      <c r="F42" s="330">
        <f t="shared" si="35"/>
        <v>0</v>
      </c>
      <c r="G42" s="44">
        <f>ПланОО!H42</f>
        <v>0</v>
      </c>
      <c r="H42" s="44">
        <f>ПланОО!I42</f>
        <v>0</v>
      </c>
      <c r="I42" s="44">
        <f>ПланОО!J42</f>
        <v>0</v>
      </c>
      <c r="J42" s="44">
        <f>ПланОО!K42</f>
        <v>0</v>
      </c>
      <c r="K42" s="44">
        <f>ПланОО!L42</f>
        <v>0</v>
      </c>
      <c r="L42" s="44">
        <f>ПланОО!M42</f>
        <v>0</v>
      </c>
      <c r="M42" s="44">
        <f t="shared" si="36"/>
        <v>0</v>
      </c>
      <c r="N42" s="44">
        <f t="shared" si="37"/>
        <v>0</v>
      </c>
      <c r="O42" s="44">
        <f t="shared" si="38"/>
        <v>0</v>
      </c>
      <c r="P42" s="44">
        <f t="shared" si="39"/>
        <v>0</v>
      </c>
      <c r="Q42" s="44">
        <f t="shared" si="40"/>
        <v>0</v>
      </c>
      <c r="R42" s="44">
        <f t="shared" si="41"/>
        <v>0</v>
      </c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44"/>
      <c r="BL42" s="327" t="str">
        <f>Base!FR42</f>
        <v/>
      </c>
      <c r="BN42" s="2">
        <f>I42*$BN$1</f>
        <v>0</v>
      </c>
    </row>
    <row r="43" spans="1:66" x14ac:dyDescent="0.25">
      <c r="A43" s="44" t="str">
        <f>Base!A43</f>
        <v>ОНБ.ВC.5</v>
      </c>
      <c r="B43" s="332">
        <f>Base!B43</f>
        <v>0</v>
      </c>
      <c r="C43" s="89"/>
      <c r="D43" s="89"/>
      <c r="E43" s="89"/>
      <c r="F43" s="330">
        <f t="shared" si="35"/>
        <v>0</v>
      </c>
      <c r="G43" s="44">
        <f>ПланОО!H43</f>
        <v>0</v>
      </c>
      <c r="H43" s="44">
        <f>ПланОО!I43</f>
        <v>0</v>
      </c>
      <c r="I43" s="44">
        <f>ПланОО!J43</f>
        <v>0</v>
      </c>
      <c r="J43" s="44">
        <f>ПланОО!K43</f>
        <v>0</v>
      </c>
      <c r="K43" s="44">
        <f>ПланОО!L43</f>
        <v>0</v>
      </c>
      <c r="L43" s="44">
        <f>ПланОО!M43</f>
        <v>0</v>
      </c>
      <c r="M43" s="44">
        <f t="shared" si="36"/>
        <v>0</v>
      </c>
      <c r="N43" s="44">
        <f t="shared" si="37"/>
        <v>0</v>
      </c>
      <c r="O43" s="44">
        <f t="shared" si="38"/>
        <v>0</v>
      </c>
      <c r="P43" s="44">
        <f t="shared" si="39"/>
        <v>0</v>
      </c>
      <c r="Q43" s="44">
        <f t="shared" si="40"/>
        <v>0</v>
      </c>
      <c r="R43" s="44">
        <f t="shared" si="41"/>
        <v>0</v>
      </c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44"/>
      <c r="BL43" s="327" t="str">
        <f>Base!FR43</f>
        <v/>
      </c>
      <c r="BN43" s="2">
        <f>I43*$BN$1</f>
        <v>0</v>
      </c>
    </row>
    <row r="44" spans="1:66" x14ac:dyDescent="0.25">
      <c r="A44" s="407" t="str">
        <f>Base!A44</f>
        <v>Всего по вариативной части ОНБ (ВС)</v>
      </c>
      <c r="B44" s="407"/>
      <c r="C44" s="328">
        <f>Base!FT44</f>
        <v>0</v>
      </c>
      <c r="D44" s="328">
        <f>Base!FU44</f>
        <v>0</v>
      </c>
      <c r="E44" s="328">
        <f>Base!FV44</f>
        <v>0</v>
      </c>
      <c r="F44" s="259">
        <f>SUM(F39:F43)</f>
        <v>0</v>
      </c>
      <c r="G44" s="259">
        <f t="shared" ref="G44:BJ44" si="42">SUM(G39:G43)</f>
        <v>0</v>
      </c>
      <c r="H44" s="259">
        <f t="shared" si="42"/>
        <v>0</v>
      </c>
      <c r="I44" s="259">
        <f t="shared" si="42"/>
        <v>0</v>
      </c>
      <c r="J44" s="259">
        <f t="shared" si="42"/>
        <v>0</v>
      </c>
      <c r="K44" s="259">
        <f t="shared" si="42"/>
        <v>0</v>
      </c>
      <c r="L44" s="259">
        <f t="shared" si="42"/>
        <v>0</v>
      </c>
      <c r="M44" s="259">
        <f t="shared" si="42"/>
        <v>0</v>
      </c>
      <c r="N44" s="259">
        <f t="shared" si="42"/>
        <v>0</v>
      </c>
      <c r="O44" s="259">
        <f t="shared" si="42"/>
        <v>0</v>
      </c>
      <c r="P44" s="259">
        <f t="shared" si="42"/>
        <v>0</v>
      </c>
      <c r="Q44" s="259">
        <f t="shared" si="42"/>
        <v>0</v>
      </c>
      <c r="R44" s="259">
        <f t="shared" si="42"/>
        <v>0</v>
      </c>
      <c r="S44" s="259">
        <f t="shared" si="42"/>
        <v>0</v>
      </c>
      <c r="T44" s="259">
        <f t="shared" si="42"/>
        <v>0</v>
      </c>
      <c r="U44" s="259">
        <f t="shared" si="42"/>
        <v>0</v>
      </c>
      <c r="V44" s="259">
        <f t="shared" si="42"/>
        <v>0</v>
      </c>
      <c r="W44" s="259">
        <f t="shared" si="42"/>
        <v>0</v>
      </c>
      <c r="X44" s="259">
        <f t="shared" si="42"/>
        <v>0</v>
      </c>
      <c r="Y44" s="259">
        <f t="shared" si="42"/>
        <v>0</v>
      </c>
      <c r="Z44" s="259">
        <f t="shared" si="42"/>
        <v>0</v>
      </c>
      <c r="AA44" s="259">
        <f t="shared" si="42"/>
        <v>0</v>
      </c>
      <c r="AB44" s="259">
        <f t="shared" si="42"/>
        <v>0</v>
      </c>
      <c r="AC44" s="259">
        <f t="shared" si="42"/>
        <v>0</v>
      </c>
      <c r="AD44" s="259">
        <f t="shared" si="42"/>
        <v>0</v>
      </c>
      <c r="AE44" s="259">
        <f t="shared" si="42"/>
        <v>0</v>
      </c>
      <c r="AF44" s="259">
        <f t="shared" si="42"/>
        <v>0</v>
      </c>
      <c r="AG44" s="259">
        <f t="shared" si="42"/>
        <v>0</v>
      </c>
      <c r="AH44" s="259">
        <f t="shared" si="42"/>
        <v>0</v>
      </c>
      <c r="AI44" s="259">
        <f t="shared" si="42"/>
        <v>0</v>
      </c>
      <c r="AJ44" s="259">
        <f t="shared" si="42"/>
        <v>0</v>
      </c>
      <c r="AK44" s="259">
        <f t="shared" si="42"/>
        <v>0</v>
      </c>
      <c r="AL44" s="259">
        <f t="shared" si="42"/>
        <v>0</v>
      </c>
      <c r="AM44" s="259">
        <f t="shared" si="42"/>
        <v>0</v>
      </c>
      <c r="AN44" s="259">
        <f t="shared" si="42"/>
        <v>0</v>
      </c>
      <c r="AO44" s="259">
        <f t="shared" si="42"/>
        <v>0</v>
      </c>
      <c r="AP44" s="259">
        <f t="shared" si="42"/>
        <v>0</v>
      </c>
      <c r="AQ44" s="259">
        <f t="shared" si="42"/>
        <v>0</v>
      </c>
      <c r="AR44" s="259">
        <f t="shared" si="42"/>
        <v>0</v>
      </c>
      <c r="AS44" s="259">
        <f t="shared" si="42"/>
        <v>0</v>
      </c>
      <c r="AT44" s="259">
        <f t="shared" si="42"/>
        <v>0</v>
      </c>
      <c r="AU44" s="259">
        <f t="shared" si="42"/>
        <v>0</v>
      </c>
      <c r="AV44" s="259">
        <f t="shared" si="42"/>
        <v>0</v>
      </c>
      <c r="AW44" s="259">
        <f t="shared" si="42"/>
        <v>0</v>
      </c>
      <c r="AX44" s="259">
        <f t="shared" si="42"/>
        <v>0</v>
      </c>
      <c r="AY44" s="259">
        <f t="shared" si="42"/>
        <v>0</v>
      </c>
      <c r="AZ44" s="259">
        <f t="shared" si="42"/>
        <v>0</v>
      </c>
      <c r="BA44" s="259">
        <f t="shared" si="42"/>
        <v>0</v>
      </c>
      <c r="BB44" s="259">
        <f t="shared" si="42"/>
        <v>0</v>
      </c>
      <c r="BC44" s="259">
        <f t="shared" si="42"/>
        <v>0</v>
      </c>
      <c r="BD44" s="259">
        <f t="shared" si="42"/>
        <v>0</v>
      </c>
      <c r="BE44" s="259">
        <f t="shared" si="42"/>
        <v>0</v>
      </c>
      <c r="BF44" s="259">
        <f t="shared" si="42"/>
        <v>0</v>
      </c>
      <c r="BG44" s="259">
        <f t="shared" si="42"/>
        <v>0</v>
      </c>
      <c r="BH44" s="259">
        <f t="shared" si="42"/>
        <v>0</v>
      </c>
      <c r="BI44" s="259">
        <f t="shared" si="42"/>
        <v>0</v>
      </c>
      <c r="BJ44" s="259">
        <f t="shared" si="42"/>
        <v>0</v>
      </c>
      <c r="BK44" s="44"/>
      <c r="BL44" s="257"/>
    </row>
    <row r="45" spans="1:66" x14ac:dyDescent="0.25">
      <c r="A45" s="405" t="str">
        <f>Base!A45</f>
        <v>Итого по вариативной части ОНБ</v>
      </c>
      <c r="B45" s="405"/>
      <c r="C45" s="259">
        <f t="shared" ref="C45:BJ45" si="43">C37+C44</f>
        <v>0</v>
      </c>
      <c r="D45" s="259">
        <f t="shared" si="43"/>
        <v>0</v>
      </c>
      <c r="E45" s="259">
        <f t="shared" si="43"/>
        <v>0</v>
      </c>
      <c r="F45" s="259">
        <f t="shared" si="43"/>
        <v>0</v>
      </c>
      <c r="G45" s="276">
        <f t="shared" ref="G45:L45" si="44">G37+G44</f>
        <v>0</v>
      </c>
      <c r="H45" s="276">
        <f t="shared" si="44"/>
        <v>0</v>
      </c>
      <c r="I45" s="276">
        <f t="shared" si="44"/>
        <v>0</v>
      </c>
      <c r="J45" s="276">
        <f t="shared" si="44"/>
        <v>0</v>
      </c>
      <c r="K45" s="276">
        <f t="shared" si="44"/>
        <v>0</v>
      </c>
      <c r="L45" s="276">
        <f t="shared" si="44"/>
        <v>0</v>
      </c>
      <c r="M45" s="259">
        <f t="shared" si="43"/>
        <v>0</v>
      </c>
      <c r="N45" s="259">
        <f t="shared" si="43"/>
        <v>0</v>
      </c>
      <c r="O45" s="259">
        <f t="shared" si="43"/>
        <v>0</v>
      </c>
      <c r="P45" s="259">
        <f t="shared" si="43"/>
        <v>0</v>
      </c>
      <c r="Q45" s="259">
        <f t="shared" si="43"/>
        <v>0</v>
      </c>
      <c r="R45" s="259">
        <f t="shared" si="43"/>
        <v>0</v>
      </c>
      <c r="S45" s="259">
        <f t="shared" si="43"/>
        <v>0</v>
      </c>
      <c r="T45" s="259">
        <f t="shared" si="43"/>
        <v>0</v>
      </c>
      <c r="U45" s="259">
        <f t="shared" si="43"/>
        <v>0</v>
      </c>
      <c r="V45" s="259">
        <f t="shared" si="43"/>
        <v>0</v>
      </c>
      <c r="W45" s="259">
        <f t="shared" si="43"/>
        <v>0</v>
      </c>
      <c r="X45" s="259">
        <f t="shared" si="43"/>
        <v>0</v>
      </c>
      <c r="Y45" s="259">
        <f t="shared" si="43"/>
        <v>0</v>
      </c>
      <c r="Z45" s="259">
        <f t="shared" si="43"/>
        <v>0</v>
      </c>
      <c r="AA45" s="259">
        <f t="shared" si="43"/>
        <v>0</v>
      </c>
      <c r="AB45" s="259">
        <f t="shared" si="43"/>
        <v>0</v>
      </c>
      <c r="AC45" s="259">
        <f t="shared" si="43"/>
        <v>0</v>
      </c>
      <c r="AD45" s="259">
        <f t="shared" si="43"/>
        <v>0</v>
      </c>
      <c r="AE45" s="259">
        <f t="shared" si="43"/>
        <v>0</v>
      </c>
      <c r="AF45" s="259">
        <f t="shared" si="43"/>
        <v>0</v>
      </c>
      <c r="AG45" s="259">
        <f t="shared" si="43"/>
        <v>0</v>
      </c>
      <c r="AH45" s="259">
        <f t="shared" si="43"/>
        <v>0</v>
      </c>
      <c r="AI45" s="259">
        <f t="shared" si="43"/>
        <v>0</v>
      </c>
      <c r="AJ45" s="259">
        <f t="shared" si="43"/>
        <v>0</v>
      </c>
      <c r="AK45" s="259">
        <f t="shared" si="43"/>
        <v>0</v>
      </c>
      <c r="AL45" s="259">
        <f t="shared" si="43"/>
        <v>0</v>
      </c>
      <c r="AM45" s="259">
        <f t="shared" si="43"/>
        <v>0</v>
      </c>
      <c r="AN45" s="259">
        <f t="shared" si="43"/>
        <v>0</v>
      </c>
      <c r="AO45" s="259">
        <f t="shared" si="43"/>
        <v>0</v>
      </c>
      <c r="AP45" s="259">
        <f t="shared" si="43"/>
        <v>0</v>
      </c>
      <c r="AQ45" s="259">
        <f t="shared" si="43"/>
        <v>0</v>
      </c>
      <c r="AR45" s="259">
        <f t="shared" si="43"/>
        <v>0</v>
      </c>
      <c r="AS45" s="259">
        <f t="shared" si="43"/>
        <v>0</v>
      </c>
      <c r="AT45" s="259">
        <f t="shared" si="43"/>
        <v>0</v>
      </c>
      <c r="AU45" s="259">
        <f t="shared" si="43"/>
        <v>0</v>
      </c>
      <c r="AV45" s="259">
        <f t="shared" si="43"/>
        <v>0</v>
      </c>
      <c r="AW45" s="259">
        <f t="shared" si="43"/>
        <v>0</v>
      </c>
      <c r="AX45" s="259">
        <f t="shared" si="43"/>
        <v>0</v>
      </c>
      <c r="AY45" s="259">
        <f t="shared" si="43"/>
        <v>0</v>
      </c>
      <c r="AZ45" s="259">
        <f t="shared" si="43"/>
        <v>0</v>
      </c>
      <c r="BA45" s="259">
        <f t="shared" si="43"/>
        <v>0</v>
      </c>
      <c r="BB45" s="259">
        <f t="shared" si="43"/>
        <v>0</v>
      </c>
      <c r="BC45" s="259">
        <f t="shared" si="43"/>
        <v>0</v>
      </c>
      <c r="BD45" s="259">
        <f t="shared" si="43"/>
        <v>0</v>
      </c>
      <c r="BE45" s="259">
        <f t="shared" si="43"/>
        <v>0</v>
      </c>
      <c r="BF45" s="259">
        <f t="shared" si="43"/>
        <v>0</v>
      </c>
      <c r="BG45" s="259">
        <f t="shared" si="43"/>
        <v>0</v>
      </c>
      <c r="BH45" s="259">
        <f t="shared" si="43"/>
        <v>0</v>
      </c>
      <c r="BI45" s="259">
        <f t="shared" si="43"/>
        <v>0</v>
      </c>
      <c r="BJ45" s="259">
        <f t="shared" si="43"/>
        <v>0</v>
      </c>
      <c r="BK45" s="259"/>
      <c r="BL45" s="227"/>
    </row>
    <row r="46" spans="1:66" x14ac:dyDescent="0.25">
      <c r="A46" s="405" t="str">
        <f>Base!A46</f>
        <v>ВСЕГО ПО ОБЩЕНАУЧНОМУ БЛОКУ</v>
      </c>
      <c r="B46" s="405"/>
      <c r="C46" s="259">
        <f t="shared" ref="C46:BJ46" si="45">C23+C45</f>
        <v>0</v>
      </c>
      <c r="D46" s="259">
        <f t="shared" si="45"/>
        <v>0</v>
      </c>
      <c r="E46" s="259">
        <f t="shared" si="45"/>
        <v>0</v>
      </c>
      <c r="F46" s="259">
        <f t="shared" si="45"/>
        <v>0</v>
      </c>
      <c r="G46" s="276">
        <f t="shared" ref="G46:L46" si="46">G23+G45</f>
        <v>108</v>
      </c>
      <c r="H46" s="276">
        <f t="shared" si="46"/>
        <v>54</v>
      </c>
      <c r="I46" s="276">
        <f t="shared" si="46"/>
        <v>36</v>
      </c>
      <c r="J46" s="276">
        <f t="shared" si="46"/>
        <v>18</v>
      </c>
      <c r="K46" s="276">
        <f t="shared" si="46"/>
        <v>0</v>
      </c>
      <c r="L46" s="276">
        <f t="shared" si="46"/>
        <v>54</v>
      </c>
      <c r="M46" s="259">
        <f t="shared" si="45"/>
        <v>0</v>
      </c>
      <c r="N46" s="259">
        <f t="shared" si="45"/>
        <v>0</v>
      </c>
      <c r="O46" s="259">
        <f t="shared" si="45"/>
        <v>0</v>
      </c>
      <c r="P46" s="259">
        <f t="shared" si="45"/>
        <v>0</v>
      </c>
      <c r="Q46" s="259">
        <f t="shared" si="45"/>
        <v>0</v>
      </c>
      <c r="R46" s="259">
        <f t="shared" si="45"/>
        <v>0</v>
      </c>
      <c r="S46" s="259">
        <f t="shared" si="45"/>
        <v>0</v>
      </c>
      <c r="T46" s="259">
        <f t="shared" si="45"/>
        <v>0</v>
      </c>
      <c r="U46" s="259">
        <f t="shared" si="45"/>
        <v>0</v>
      </c>
      <c r="V46" s="259">
        <f t="shared" si="45"/>
        <v>0</v>
      </c>
      <c r="W46" s="259">
        <f t="shared" si="45"/>
        <v>0</v>
      </c>
      <c r="X46" s="259">
        <f t="shared" si="45"/>
        <v>0</v>
      </c>
      <c r="Y46" s="259">
        <f t="shared" si="45"/>
        <v>0</v>
      </c>
      <c r="Z46" s="259">
        <f t="shared" si="45"/>
        <v>0</v>
      </c>
      <c r="AA46" s="259">
        <f t="shared" si="45"/>
        <v>0</v>
      </c>
      <c r="AB46" s="259">
        <f t="shared" si="45"/>
        <v>0</v>
      </c>
      <c r="AC46" s="259">
        <f t="shared" si="45"/>
        <v>0</v>
      </c>
      <c r="AD46" s="259">
        <f t="shared" si="45"/>
        <v>0</v>
      </c>
      <c r="AE46" s="259">
        <f t="shared" si="45"/>
        <v>0</v>
      </c>
      <c r="AF46" s="259">
        <f t="shared" si="45"/>
        <v>0</v>
      </c>
      <c r="AG46" s="259">
        <f t="shared" si="45"/>
        <v>0</v>
      </c>
      <c r="AH46" s="259">
        <f t="shared" si="45"/>
        <v>0</v>
      </c>
      <c r="AI46" s="259">
        <f t="shared" si="45"/>
        <v>0</v>
      </c>
      <c r="AJ46" s="259">
        <f t="shared" si="45"/>
        <v>0</v>
      </c>
      <c r="AK46" s="259">
        <f t="shared" si="45"/>
        <v>0</v>
      </c>
      <c r="AL46" s="259">
        <f t="shared" si="45"/>
        <v>0</v>
      </c>
      <c r="AM46" s="259">
        <f t="shared" si="45"/>
        <v>0</v>
      </c>
      <c r="AN46" s="259">
        <f t="shared" si="45"/>
        <v>0</v>
      </c>
      <c r="AO46" s="259">
        <f t="shared" si="45"/>
        <v>0</v>
      </c>
      <c r="AP46" s="259">
        <f t="shared" si="45"/>
        <v>0</v>
      </c>
      <c r="AQ46" s="259">
        <f t="shared" si="45"/>
        <v>0</v>
      </c>
      <c r="AR46" s="259">
        <f t="shared" si="45"/>
        <v>0</v>
      </c>
      <c r="AS46" s="259">
        <f t="shared" si="45"/>
        <v>0</v>
      </c>
      <c r="AT46" s="259">
        <f t="shared" si="45"/>
        <v>0</v>
      </c>
      <c r="AU46" s="259">
        <f t="shared" si="45"/>
        <v>0</v>
      </c>
      <c r="AV46" s="259">
        <f t="shared" si="45"/>
        <v>0</v>
      </c>
      <c r="AW46" s="259">
        <f t="shared" si="45"/>
        <v>0</v>
      </c>
      <c r="AX46" s="259">
        <f t="shared" si="45"/>
        <v>0</v>
      </c>
      <c r="AY46" s="259">
        <f t="shared" si="45"/>
        <v>0</v>
      </c>
      <c r="AZ46" s="259">
        <f t="shared" si="45"/>
        <v>0</v>
      </c>
      <c r="BA46" s="259">
        <f t="shared" si="45"/>
        <v>0</v>
      </c>
      <c r="BB46" s="259">
        <f t="shared" si="45"/>
        <v>0</v>
      </c>
      <c r="BC46" s="259">
        <f t="shared" si="45"/>
        <v>0</v>
      </c>
      <c r="BD46" s="259">
        <f t="shared" si="45"/>
        <v>0</v>
      </c>
      <c r="BE46" s="259">
        <f t="shared" si="45"/>
        <v>0</v>
      </c>
      <c r="BF46" s="259">
        <f t="shared" si="45"/>
        <v>0</v>
      </c>
      <c r="BG46" s="259">
        <f t="shared" si="45"/>
        <v>0</v>
      </c>
      <c r="BH46" s="259">
        <f t="shared" si="45"/>
        <v>0</v>
      </c>
      <c r="BI46" s="259">
        <f t="shared" si="45"/>
        <v>0</v>
      </c>
      <c r="BJ46" s="259">
        <f t="shared" si="45"/>
        <v>0</v>
      </c>
      <c r="BK46" s="259"/>
      <c r="BL46" s="227"/>
    </row>
    <row r="47" spans="1:66" x14ac:dyDescent="0.25">
      <c r="A47" s="405" t="str">
        <f>Base!A47</f>
        <v>ПРОФЕССИОНАЛЬНЫЙ БЛОК</v>
      </c>
      <c r="B47" s="405"/>
      <c r="C47" s="405"/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405"/>
      <c r="T47" s="405"/>
      <c r="U47" s="405"/>
      <c r="V47" s="405"/>
      <c r="W47" s="405"/>
      <c r="X47" s="405"/>
      <c r="Y47" s="405"/>
      <c r="Z47" s="405"/>
      <c r="AA47" s="405"/>
      <c r="AB47" s="405"/>
      <c r="AC47" s="405"/>
      <c r="AD47" s="405"/>
      <c r="AE47" s="405"/>
      <c r="AF47" s="405"/>
      <c r="AG47" s="405"/>
      <c r="AH47" s="405"/>
      <c r="AI47" s="405"/>
      <c r="AJ47" s="405"/>
      <c r="AK47" s="405"/>
      <c r="AL47" s="405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227"/>
    </row>
    <row r="48" spans="1:66" x14ac:dyDescent="0.25">
      <c r="A48" s="405" t="str">
        <f>Base!A48</f>
        <v>2.1. Базовая часть ПБ</v>
      </c>
      <c r="B48" s="405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227"/>
    </row>
    <row r="49" spans="1:66" x14ac:dyDescent="0.25">
      <c r="A49" s="44" t="str">
        <f>Base!A49</f>
        <v>ПБ.Б.1</v>
      </c>
      <c r="B49" s="332">
        <f>Base!B49</f>
        <v>0</v>
      </c>
      <c r="C49" s="89"/>
      <c r="D49" s="89"/>
      <c r="E49" s="89"/>
      <c r="F49" s="330">
        <f t="shared" ref="F49" si="47">S49+W49+AA49+AE49+AI49+AM49+AQ49+AU49+AY49+BC49+BG49</f>
        <v>0</v>
      </c>
      <c r="G49" s="44">
        <f>ПланОО!H49</f>
        <v>0</v>
      </c>
      <c r="H49" s="44">
        <f>ПланОО!I49</f>
        <v>0</v>
      </c>
      <c r="I49" s="44">
        <f>ПланОО!J49</f>
        <v>0</v>
      </c>
      <c r="J49" s="44">
        <f>ПланОО!K49</f>
        <v>0</v>
      </c>
      <c r="K49" s="44">
        <f>ПланОО!L49</f>
        <v>0</v>
      </c>
      <c r="L49" s="44">
        <f>ПланОО!M49</f>
        <v>0</v>
      </c>
      <c r="M49" s="44">
        <f t="shared" ref="M49" si="48">F49*36</f>
        <v>0</v>
      </c>
      <c r="N49" s="44">
        <f t="shared" ref="N49" si="49">SUM(O49:Q49)</f>
        <v>0</v>
      </c>
      <c r="O49" s="44">
        <f t="shared" ref="O49" si="50">T49+X49+AB49+AF49+AJ49+AN49+AR49+AV49+AZ49+BD49+BH49</f>
        <v>0</v>
      </c>
      <c r="P49" s="44">
        <f t="shared" ref="P49" si="51">U49+Y49+AC49+AG49+AK49+AO49+AS49+AW49+BA49+BE49+BI49</f>
        <v>0</v>
      </c>
      <c r="Q49" s="44">
        <f t="shared" ref="Q49" si="52">V49+Z49+AD49+AH49+AL49+AP49+AT49+AX49+BB49+BF49+BJ49</f>
        <v>0</v>
      </c>
      <c r="R49" s="44">
        <f t="shared" ref="R49" si="53">M49-N49</f>
        <v>0</v>
      </c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44"/>
      <c r="BL49" s="327" t="str">
        <f>Base!FR49</f>
        <v/>
      </c>
      <c r="BN49" s="2">
        <f>I49*$BN$1</f>
        <v>0</v>
      </c>
    </row>
    <row r="50" spans="1:66" x14ac:dyDescent="0.25">
      <c r="A50" s="44" t="str">
        <f>Base!A50</f>
        <v>ПБ.Б.2</v>
      </c>
      <c r="B50" s="332">
        <f>Base!B50</f>
        <v>0</v>
      </c>
      <c r="C50" s="89"/>
      <c r="D50" s="89"/>
      <c r="E50" s="89"/>
      <c r="F50" s="330">
        <f t="shared" ref="F50:F98" si="54">S50+W50+AA50+AE50+AI50+AM50+AQ50+AU50+AY50+BC50+BG50</f>
        <v>0</v>
      </c>
      <c r="G50" s="44">
        <f>ПланОО!H50</f>
        <v>0</v>
      </c>
      <c r="H50" s="44">
        <f>ПланОО!I50</f>
        <v>0</v>
      </c>
      <c r="I50" s="44">
        <f>ПланОО!J50</f>
        <v>0</v>
      </c>
      <c r="J50" s="44">
        <f>ПланОО!K50</f>
        <v>0</v>
      </c>
      <c r="K50" s="44">
        <f>ПланОО!L50</f>
        <v>0</v>
      </c>
      <c r="L50" s="44">
        <f>ПланОО!M50</f>
        <v>0</v>
      </c>
      <c r="M50" s="44">
        <f t="shared" ref="M50:M98" si="55">F50*36</f>
        <v>0</v>
      </c>
      <c r="N50" s="44">
        <f t="shared" ref="N50:N98" si="56">SUM(O50:Q50)</f>
        <v>0</v>
      </c>
      <c r="O50" s="44">
        <f t="shared" ref="O50:O98" si="57">T50+X50+AB50+AF50+AJ50+AN50+AR50+AV50+AZ50+BD50+BH50</f>
        <v>0</v>
      </c>
      <c r="P50" s="44">
        <f t="shared" ref="P50:P98" si="58">U50+Y50+AC50+AG50+AK50+AO50+AS50+AW50+BA50+BE50+BI50</f>
        <v>0</v>
      </c>
      <c r="Q50" s="44">
        <f t="shared" ref="Q50:Q98" si="59">V50+Z50+AD50+AH50+AL50+AP50+AT50+AX50+BB50+BF50+BJ50</f>
        <v>0</v>
      </c>
      <c r="R50" s="44">
        <f t="shared" ref="R50:R98" si="60">M50-N50</f>
        <v>0</v>
      </c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44"/>
      <c r="BL50" s="327" t="str">
        <f>Base!FR50</f>
        <v/>
      </c>
      <c r="BN50" s="2">
        <f t="shared" ref="BN50:BN98" si="61">I50*$BN$1</f>
        <v>0</v>
      </c>
    </row>
    <row r="51" spans="1:66" x14ac:dyDescent="0.25">
      <c r="A51" s="44" t="str">
        <f>Base!A51</f>
        <v>ПБ.Б.3</v>
      </c>
      <c r="B51" s="332">
        <f>Base!B51</f>
        <v>0</v>
      </c>
      <c r="C51" s="89"/>
      <c r="D51" s="89"/>
      <c r="E51" s="89"/>
      <c r="F51" s="330">
        <f t="shared" si="54"/>
        <v>0</v>
      </c>
      <c r="G51" s="44">
        <f>ПланОО!H51</f>
        <v>0</v>
      </c>
      <c r="H51" s="44">
        <f>ПланОО!I51</f>
        <v>0</v>
      </c>
      <c r="I51" s="44">
        <f>ПланОО!J51</f>
        <v>0</v>
      </c>
      <c r="J51" s="44">
        <f>ПланОО!K51</f>
        <v>0</v>
      </c>
      <c r="K51" s="44">
        <f>ПланОО!L51</f>
        <v>0</v>
      </c>
      <c r="L51" s="44">
        <f>ПланОО!M51</f>
        <v>0</v>
      </c>
      <c r="M51" s="44">
        <f t="shared" si="55"/>
        <v>0</v>
      </c>
      <c r="N51" s="44">
        <f t="shared" si="56"/>
        <v>0</v>
      </c>
      <c r="O51" s="44">
        <f t="shared" si="57"/>
        <v>0</v>
      </c>
      <c r="P51" s="44">
        <f t="shared" si="58"/>
        <v>0</v>
      </c>
      <c r="Q51" s="44">
        <f t="shared" si="59"/>
        <v>0</v>
      </c>
      <c r="R51" s="44">
        <f t="shared" si="60"/>
        <v>0</v>
      </c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44"/>
      <c r="BL51" s="327" t="str">
        <f>Base!FR51</f>
        <v/>
      </c>
      <c r="BN51" s="2">
        <f t="shared" si="61"/>
        <v>0</v>
      </c>
    </row>
    <row r="52" spans="1:66" x14ac:dyDescent="0.25">
      <c r="A52" s="44" t="str">
        <f>Base!A52</f>
        <v>ПБ.Б.4</v>
      </c>
      <c r="B52" s="332">
        <f>Base!B52</f>
        <v>0</v>
      </c>
      <c r="C52" s="89"/>
      <c r="D52" s="89"/>
      <c r="E52" s="89"/>
      <c r="F52" s="330">
        <f t="shared" si="54"/>
        <v>0</v>
      </c>
      <c r="G52" s="44">
        <f>ПланОО!H52</f>
        <v>0</v>
      </c>
      <c r="H52" s="44">
        <f>ПланОО!I52</f>
        <v>0</v>
      </c>
      <c r="I52" s="44">
        <f>ПланОО!J52</f>
        <v>0</v>
      </c>
      <c r="J52" s="44">
        <f>ПланОО!K52</f>
        <v>0</v>
      </c>
      <c r="K52" s="44">
        <f>ПланОО!L52</f>
        <v>0</v>
      </c>
      <c r="L52" s="44">
        <f>ПланОО!M52</f>
        <v>0</v>
      </c>
      <c r="M52" s="44">
        <f t="shared" si="55"/>
        <v>0</v>
      </c>
      <c r="N52" s="44">
        <f t="shared" si="56"/>
        <v>0</v>
      </c>
      <c r="O52" s="44">
        <f t="shared" si="57"/>
        <v>0</v>
      </c>
      <c r="P52" s="44">
        <f t="shared" si="58"/>
        <v>0</v>
      </c>
      <c r="Q52" s="44">
        <f t="shared" si="59"/>
        <v>0</v>
      </c>
      <c r="R52" s="44">
        <f t="shared" si="60"/>
        <v>0</v>
      </c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44"/>
      <c r="BL52" s="327" t="str">
        <f>Base!FR52</f>
        <v/>
      </c>
      <c r="BN52" s="2">
        <f t="shared" si="61"/>
        <v>0</v>
      </c>
    </row>
    <row r="53" spans="1:66" x14ac:dyDescent="0.25">
      <c r="A53" s="44" t="str">
        <f>Base!A53</f>
        <v>ПБ.Б.5</v>
      </c>
      <c r="B53" s="332">
        <f>Base!B53</f>
        <v>0</v>
      </c>
      <c r="C53" s="89"/>
      <c r="D53" s="89"/>
      <c r="E53" s="89"/>
      <c r="F53" s="330">
        <f t="shared" si="54"/>
        <v>0</v>
      </c>
      <c r="G53" s="44">
        <f>ПланОО!H53</f>
        <v>0</v>
      </c>
      <c r="H53" s="44">
        <f>ПланОО!I53</f>
        <v>0</v>
      </c>
      <c r="I53" s="44">
        <f>ПланОО!J53</f>
        <v>0</v>
      </c>
      <c r="J53" s="44">
        <f>ПланОО!K53</f>
        <v>0</v>
      </c>
      <c r="K53" s="44">
        <f>ПланОО!L53</f>
        <v>0</v>
      </c>
      <c r="L53" s="44">
        <f>ПланОО!M53</f>
        <v>0</v>
      </c>
      <c r="M53" s="44">
        <f t="shared" si="55"/>
        <v>0</v>
      </c>
      <c r="N53" s="44">
        <f t="shared" si="56"/>
        <v>0</v>
      </c>
      <c r="O53" s="44">
        <f t="shared" si="57"/>
        <v>0</v>
      </c>
      <c r="P53" s="44">
        <f t="shared" si="58"/>
        <v>0</v>
      </c>
      <c r="Q53" s="44">
        <f t="shared" si="59"/>
        <v>0</v>
      </c>
      <c r="R53" s="44">
        <f t="shared" si="60"/>
        <v>0</v>
      </c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44"/>
      <c r="BL53" s="327" t="str">
        <f>Base!FR53</f>
        <v/>
      </c>
      <c r="BN53" s="2">
        <f t="shared" si="61"/>
        <v>0</v>
      </c>
    </row>
    <row r="54" spans="1:66" x14ac:dyDescent="0.25">
      <c r="A54" s="44" t="str">
        <f>Base!A54</f>
        <v>ПБ.Б.6</v>
      </c>
      <c r="B54" s="332">
        <f>Base!B54</f>
        <v>0</v>
      </c>
      <c r="C54" s="89"/>
      <c r="D54" s="89"/>
      <c r="E54" s="89"/>
      <c r="F54" s="330">
        <f t="shared" si="54"/>
        <v>0</v>
      </c>
      <c r="G54" s="44">
        <f>ПланОО!H54</f>
        <v>0</v>
      </c>
      <c r="H54" s="44">
        <f>ПланОО!I54</f>
        <v>0</v>
      </c>
      <c r="I54" s="44">
        <f>ПланОО!J54</f>
        <v>0</v>
      </c>
      <c r="J54" s="44">
        <f>ПланОО!K54</f>
        <v>0</v>
      </c>
      <c r="K54" s="44">
        <f>ПланОО!L54</f>
        <v>0</v>
      </c>
      <c r="L54" s="44">
        <f>ПланОО!M54</f>
        <v>0</v>
      </c>
      <c r="M54" s="44">
        <f t="shared" si="55"/>
        <v>0</v>
      </c>
      <c r="N54" s="44">
        <f t="shared" si="56"/>
        <v>0</v>
      </c>
      <c r="O54" s="44">
        <f t="shared" si="57"/>
        <v>0</v>
      </c>
      <c r="P54" s="44">
        <f t="shared" si="58"/>
        <v>0</v>
      </c>
      <c r="Q54" s="44">
        <f t="shared" si="59"/>
        <v>0</v>
      </c>
      <c r="R54" s="44">
        <f t="shared" si="60"/>
        <v>0</v>
      </c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44"/>
      <c r="BL54" s="327" t="str">
        <f>Base!FR54</f>
        <v/>
      </c>
      <c r="BN54" s="2">
        <f t="shared" si="61"/>
        <v>0</v>
      </c>
    </row>
    <row r="55" spans="1:66" x14ac:dyDescent="0.25">
      <c r="A55" s="44" t="str">
        <f>Base!A55</f>
        <v>ПБ.Б.7</v>
      </c>
      <c r="B55" s="332">
        <f>Base!B55</f>
        <v>0</v>
      </c>
      <c r="C55" s="89"/>
      <c r="D55" s="89"/>
      <c r="E55" s="89"/>
      <c r="F55" s="330">
        <f t="shared" si="54"/>
        <v>0</v>
      </c>
      <c r="G55" s="44">
        <f>ПланОО!H55</f>
        <v>0</v>
      </c>
      <c r="H55" s="44">
        <f>ПланОО!I55</f>
        <v>0</v>
      </c>
      <c r="I55" s="44">
        <f>ПланОО!J55</f>
        <v>0</v>
      </c>
      <c r="J55" s="44">
        <f>ПланОО!K55</f>
        <v>0</v>
      </c>
      <c r="K55" s="44">
        <f>ПланОО!L55</f>
        <v>0</v>
      </c>
      <c r="L55" s="44">
        <f>ПланОО!M55</f>
        <v>0</v>
      </c>
      <c r="M55" s="44">
        <f t="shared" si="55"/>
        <v>0</v>
      </c>
      <c r="N55" s="44">
        <f t="shared" si="56"/>
        <v>0</v>
      </c>
      <c r="O55" s="44">
        <f t="shared" si="57"/>
        <v>0</v>
      </c>
      <c r="P55" s="44">
        <f t="shared" si="58"/>
        <v>0</v>
      </c>
      <c r="Q55" s="44">
        <f t="shared" si="59"/>
        <v>0</v>
      </c>
      <c r="R55" s="44">
        <f t="shared" si="60"/>
        <v>0</v>
      </c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44"/>
      <c r="BL55" s="327" t="str">
        <f>Base!FR55</f>
        <v/>
      </c>
      <c r="BN55" s="2">
        <f t="shared" si="61"/>
        <v>0</v>
      </c>
    </row>
    <row r="56" spans="1:66" x14ac:dyDescent="0.25">
      <c r="A56" s="44" t="str">
        <f>Base!A56</f>
        <v>ПБ.Б.8</v>
      </c>
      <c r="B56" s="332">
        <f>Base!B56</f>
        <v>0</v>
      </c>
      <c r="C56" s="89"/>
      <c r="D56" s="89"/>
      <c r="E56" s="89"/>
      <c r="F56" s="330">
        <f t="shared" si="54"/>
        <v>0</v>
      </c>
      <c r="G56" s="44">
        <f>ПланОО!H56</f>
        <v>0</v>
      </c>
      <c r="H56" s="44">
        <f>ПланОО!I56</f>
        <v>0</v>
      </c>
      <c r="I56" s="44">
        <f>ПланОО!J56</f>
        <v>0</v>
      </c>
      <c r="J56" s="44">
        <f>ПланОО!K56</f>
        <v>0</v>
      </c>
      <c r="K56" s="44">
        <f>ПланОО!L56</f>
        <v>0</v>
      </c>
      <c r="L56" s="44">
        <f>ПланОО!M56</f>
        <v>0</v>
      </c>
      <c r="M56" s="44">
        <f t="shared" si="55"/>
        <v>0</v>
      </c>
      <c r="N56" s="44">
        <f t="shared" si="56"/>
        <v>0</v>
      </c>
      <c r="O56" s="44">
        <f t="shared" si="57"/>
        <v>0</v>
      </c>
      <c r="P56" s="44">
        <f t="shared" si="58"/>
        <v>0</v>
      </c>
      <c r="Q56" s="44">
        <f t="shared" si="59"/>
        <v>0</v>
      </c>
      <c r="R56" s="44">
        <f t="shared" si="60"/>
        <v>0</v>
      </c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44"/>
      <c r="BL56" s="327" t="str">
        <f>Base!FR56</f>
        <v/>
      </c>
      <c r="BN56" s="2">
        <f t="shared" si="61"/>
        <v>0</v>
      </c>
    </row>
    <row r="57" spans="1:66" x14ac:dyDescent="0.25">
      <c r="A57" s="44" t="str">
        <f>Base!A57</f>
        <v>ПБ.Б.9</v>
      </c>
      <c r="B57" s="332">
        <f>Base!B57</f>
        <v>0</v>
      </c>
      <c r="C57" s="89"/>
      <c r="D57" s="89"/>
      <c r="E57" s="89"/>
      <c r="F57" s="330">
        <f t="shared" si="54"/>
        <v>0</v>
      </c>
      <c r="G57" s="44">
        <f>ПланОО!H57</f>
        <v>0</v>
      </c>
      <c r="H57" s="44">
        <f>ПланОО!I57</f>
        <v>0</v>
      </c>
      <c r="I57" s="44">
        <f>ПланОО!J57</f>
        <v>0</v>
      </c>
      <c r="J57" s="44">
        <f>ПланОО!K57</f>
        <v>0</v>
      </c>
      <c r="K57" s="44">
        <f>ПланОО!L57</f>
        <v>0</v>
      </c>
      <c r="L57" s="44">
        <f>ПланОО!M57</f>
        <v>0</v>
      </c>
      <c r="M57" s="44">
        <f t="shared" si="55"/>
        <v>0</v>
      </c>
      <c r="N57" s="44">
        <f t="shared" si="56"/>
        <v>0</v>
      </c>
      <c r="O57" s="44">
        <f t="shared" si="57"/>
        <v>0</v>
      </c>
      <c r="P57" s="44">
        <f t="shared" si="58"/>
        <v>0</v>
      </c>
      <c r="Q57" s="44">
        <f t="shared" si="59"/>
        <v>0</v>
      </c>
      <c r="R57" s="44">
        <f t="shared" si="60"/>
        <v>0</v>
      </c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44"/>
      <c r="BL57" s="327" t="str">
        <f>Base!FR57</f>
        <v/>
      </c>
      <c r="BN57" s="2">
        <f t="shared" si="61"/>
        <v>0</v>
      </c>
    </row>
    <row r="58" spans="1:66" x14ac:dyDescent="0.25">
      <c r="A58" s="44" t="str">
        <f>Base!A58</f>
        <v>ПБ.Б.10</v>
      </c>
      <c r="B58" s="332">
        <f>Base!B58</f>
        <v>0</v>
      </c>
      <c r="C58" s="89"/>
      <c r="D58" s="89"/>
      <c r="E58" s="89"/>
      <c r="F58" s="330">
        <f t="shared" si="54"/>
        <v>0</v>
      </c>
      <c r="G58" s="44">
        <f>ПланОО!H58</f>
        <v>0</v>
      </c>
      <c r="H58" s="44">
        <f>ПланОО!I58</f>
        <v>0</v>
      </c>
      <c r="I58" s="44">
        <f>ПланОО!J58</f>
        <v>0</v>
      </c>
      <c r="J58" s="44">
        <f>ПланОО!K58</f>
        <v>0</v>
      </c>
      <c r="K58" s="44">
        <f>ПланОО!L58</f>
        <v>0</v>
      </c>
      <c r="L58" s="44">
        <f>ПланОО!M58</f>
        <v>0</v>
      </c>
      <c r="M58" s="44">
        <f t="shared" si="55"/>
        <v>0</v>
      </c>
      <c r="N58" s="44">
        <f t="shared" si="56"/>
        <v>0</v>
      </c>
      <c r="O58" s="44">
        <f t="shared" si="57"/>
        <v>0</v>
      </c>
      <c r="P58" s="44">
        <f t="shared" si="58"/>
        <v>0</v>
      </c>
      <c r="Q58" s="44">
        <f t="shared" si="59"/>
        <v>0</v>
      </c>
      <c r="R58" s="44">
        <f t="shared" si="60"/>
        <v>0</v>
      </c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44"/>
      <c r="BL58" s="327" t="str">
        <f>Base!FR58</f>
        <v/>
      </c>
      <c r="BN58" s="2">
        <f t="shared" si="61"/>
        <v>0</v>
      </c>
    </row>
    <row r="59" spans="1:66" x14ac:dyDescent="0.25">
      <c r="A59" s="44" t="str">
        <f>Base!A59</f>
        <v>ПБ.Б.11</v>
      </c>
      <c r="B59" s="332">
        <f>Base!B59</f>
        <v>0</v>
      </c>
      <c r="C59" s="89"/>
      <c r="D59" s="89"/>
      <c r="E59" s="89"/>
      <c r="F59" s="330">
        <f t="shared" si="54"/>
        <v>0</v>
      </c>
      <c r="G59" s="44">
        <f>ПланОО!H59</f>
        <v>0</v>
      </c>
      <c r="H59" s="44">
        <f>ПланОО!I59</f>
        <v>0</v>
      </c>
      <c r="I59" s="44">
        <f>ПланОО!J59</f>
        <v>0</v>
      </c>
      <c r="J59" s="44">
        <f>ПланОО!K59</f>
        <v>0</v>
      </c>
      <c r="K59" s="44">
        <f>ПланОО!L59</f>
        <v>0</v>
      </c>
      <c r="L59" s="44">
        <f>ПланОО!M59</f>
        <v>0</v>
      </c>
      <c r="M59" s="44">
        <f t="shared" si="55"/>
        <v>0</v>
      </c>
      <c r="N59" s="44">
        <f t="shared" si="56"/>
        <v>0</v>
      </c>
      <c r="O59" s="44">
        <f t="shared" si="57"/>
        <v>0</v>
      </c>
      <c r="P59" s="44">
        <f t="shared" si="58"/>
        <v>0</v>
      </c>
      <c r="Q59" s="44">
        <f t="shared" si="59"/>
        <v>0</v>
      </c>
      <c r="R59" s="44">
        <f t="shared" si="60"/>
        <v>0</v>
      </c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44"/>
      <c r="BL59" s="327" t="str">
        <f>Base!FR59</f>
        <v/>
      </c>
      <c r="BN59" s="2">
        <f t="shared" si="61"/>
        <v>0</v>
      </c>
    </row>
    <row r="60" spans="1:66" x14ac:dyDescent="0.25">
      <c r="A60" s="44" t="str">
        <f>Base!A60</f>
        <v>ПБ.Б.12</v>
      </c>
      <c r="B60" s="332">
        <f>Base!B60</f>
        <v>0</v>
      </c>
      <c r="C60" s="89"/>
      <c r="D60" s="89"/>
      <c r="E60" s="89"/>
      <c r="F60" s="330">
        <f t="shared" si="54"/>
        <v>0</v>
      </c>
      <c r="G60" s="44">
        <f>ПланОО!H60</f>
        <v>0</v>
      </c>
      <c r="H60" s="44">
        <f>ПланОО!I60</f>
        <v>0</v>
      </c>
      <c r="I60" s="44">
        <f>ПланОО!J60</f>
        <v>0</v>
      </c>
      <c r="J60" s="44">
        <f>ПланОО!K60</f>
        <v>0</v>
      </c>
      <c r="K60" s="44">
        <f>ПланОО!L60</f>
        <v>0</v>
      </c>
      <c r="L60" s="44">
        <f>ПланОО!M60</f>
        <v>0</v>
      </c>
      <c r="M60" s="44">
        <f t="shared" si="55"/>
        <v>0</v>
      </c>
      <c r="N60" s="44">
        <f t="shared" si="56"/>
        <v>0</v>
      </c>
      <c r="O60" s="44">
        <f t="shared" si="57"/>
        <v>0</v>
      </c>
      <c r="P60" s="44">
        <f t="shared" si="58"/>
        <v>0</v>
      </c>
      <c r="Q60" s="44">
        <f t="shared" si="59"/>
        <v>0</v>
      </c>
      <c r="R60" s="44">
        <f t="shared" si="60"/>
        <v>0</v>
      </c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44"/>
      <c r="BL60" s="327" t="str">
        <f>Base!FR60</f>
        <v/>
      </c>
      <c r="BN60" s="2">
        <f t="shared" si="61"/>
        <v>0</v>
      </c>
    </row>
    <row r="61" spans="1:66" x14ac:dyDescent="0.25">
      <c r="A61" s="44" t="str">
        <f>Base!A61</f>
        <v>ПБ.Б.13</v>
      </c>
      <c r="B61" s="332">
        <f>Base!B61</f>
        <v>0</v>
      </c>
      <c r="C61" s="89"/>
      <c r="D61" s="89"/>
      <c r="E61" s="89"/>
      <c r="F61" s="330">
        <f t="shared" si="54"/>
        <v>0</v>
      </c>
      <c r="G61" s="44">
        <f>ПланОО!H61</f>
        <v>0</v>
      </c>
      <c r="H61" s="44">
        <f>ПланОО!I61</f>
        <v>0</v>
      </c>
      <c r="I61" s="44">
        <f>ПланОО!J61</f>
        <v>0</v>
      </c>
      <c r="J61" s="44">
        <f>ПланОО!K61</f>
        <v>0</v>
      </c>
      <c r="K61" s="44">
        <f>ПланОО!L61</f>
        <v>0</v>
      </c>
      <c r="L61" s="44">
        <f>ПланОО!M61</f>
        <v>0</v>
      </c>
      <c r="M61" s="44">
        <f t="shared" si="55"/>
        <v>0</v>
      </c>
      <c r="N61" s="44">
        <f t="shared" si="56"/>
        <v>0</v>
      </c>
      <c r="O61" s="44">
        <f t="shared" si="57"/>
        <v>0</v>
      </c>
      <c r="P61" s="44">
        <f t="shared" si="58"/>
        <v>0</v>
      </c>
      <c r="Q61" s="44">
        <f t="shared" si="59"/>
        <v>0</v>
      </c>
      <c r="R61" s="44">
        <f t="shared" si="60"/>
        <v>0</v>
      </c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44"/>
      <c r="BL61" s="327" t="str">
        <f>Base!FR61</f>
        <v/>
      </c>
      <c r="BN61" s="2">
        <f t="shared" si="61"/>
        <v>0</v>
      </c>
    </row>
    <row r="62" spans="1:66" x14ac:dyDescent="0.25">
      <c r="A62" s="44" t="str">
        <f>Base!A62</f>
        <v>ПБ.Б.14</v>
      </c>
      <c r="B62" s="332">
        <f>Base!B62</f>
        <v>0</v>
      </c>
      <c r="C62" s="89"/>
      <c r="D62" s="89"/>
      <c r="E62" s="89"/>
      <c r="F62" s="330">
        <f t="shared" si="54"/>
        <v>0</v>
      </c>
      <c r="G62" s="44">
        <f>ПланОО!H62</f>
        <v>0</v>
      </c>
      <c r="H62" s="44">
        <f>ПланОО!I62</f>
        <v>0</v>
      </c>
      <c r="I62" s="44">
        <f>ПланОО!J62</f>
        <v>0</v>
      </c>
      <c r="J62" s="44">
        <f>ПланОО!K62</f>
        <v>0</v>
      </c>
      <c r="K62" s="44">
        <f>ПланОО!L62</f>
        <v>0</v>
      </c>
      <c r="L62" s="44">
        <f>ПланОО!M62</f>
        <v>0</v>
      </c>
      <c r="M62" s="44">
        <f t="shared" si="55"/>
        <v>0</v>
      </c>
      <c r="N62" s="44">
        <f t="shared" si="56"/>
        <v>0</v>
      </c>
      <c r="O62" s="44">
        <f t="shared" si="57"/>
        <v>0</v>
      </c>
      <c r="P62" s="44">
        <f t="shared" si="58"/>
        <v>0</v>
      </c>
      <c r="Q62" s="44">
        <f t="shared" si="59"/>
        <v>0</v>
      </c>
      <c r="R62" s="44">
        <f t="shared" si="60"/>
        <v>0</v>
      </c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44"/>
      <c r="BL62" s="327" t="str">
        <f>Base!FR62</f>
        <v/>
      </c>
      <c r="BN62" s="2">
        <f t="shared" si="61"/>
        <v>0</v>
      </c>
    </row>
    <row r="63" spans="1:66" x14ac:dyDescent="0.25">
      <c r="A63" s="44" t="str">
        <f>Base!A63</f>
        <v>ПБ.Б.15</v>
      </c>
      <c r="B63" s="332">
        <f>Base!B63</f>
        <v>0</v>
      </c>
      <c r="C63" s="89"/>
      <c r="D63" s="89"/>
      <c r="E63" s="89"/>
      <c r="F63" s="330">
        <f t="shared" si="54"/>
        <v>0</v>
      </c>
      <c r="G63" s="44">
        <f>ПланОО!H63</f>
        <v>0</v>
      </c>
      <c r="H63" s="44">
        <f>ПланОО!I63</f>
        <v>0</v>
      </c>
      <c r="I63" s="44">
        <f>ПланОО!J63</f>
        <v>0</v>
      </c>
      <c r="J63" s="44">
        <f>ПланОО!K63</f>
        <v>0</v>
      </c>
      <c r="K63" s="44">
        <f>ПланОО!L63</f>
        <v>0</v>
      </c>
      <c r="L63" s="44">
        <f>ПланОО!M63</f>
        <v>0</v>
      </c>
      <c r="M63" s="44">
        <f t="shared" si="55"/>
        <v>0</v>
      </c>
      <c r="N63" s="44">
        <f t="shared" si="56"/>
        <v>0</v>
      </c>
      <c r="O63" s="44">
        <f t="shared" si="57"/>
        <v>0</v>
      </c>
      <c r="P63" s="44">
        <f t="shared" si="58"/>
        <v>0</v>
      </c>
      <c r="Q63" s="44">
        <f t="shared" si="59"/>
        <v>0</v>
      </c>
      <c r="R63" s="44">
        <f t="shared" si="60"/>
        <v>0</v>
      </c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44"/>
      <c r="BL63" s="327" t="str">
        <f>Base!FR63</f>
        <v/>
      </c>
      <c r="BN63" s="2">
        <f t="shared" si="61"/>
        <v>0</v>
      </c>
    </row>
    <row r="64" spans="1:66" x14ac:dyDescent="0.25">
      <c r="A64" s="44" t="str">
        <f>Base!A64</f>
        <v>ПБ.Б.16</v>
      </c>
      <c r="B64" s="332">
        <f>Base!B64</f>
        <v>0</v>
      </c>
      <c r="C64" s="89"/>
      <c r="D64" s="89"/>
      <c r="E64" s="89"/>
      <c r="F64" s="330">
        <f t="shared" si="54"/>
        <v>0</v>
      </c>
      <c r="G64" s="44">
        <f>ПланОО!H64</f>
        <v>0</v>
      </c>
      <c r="H64" s="44">
        <f>ПланОО!I64</f>
        <v>0</v>
      </c>
      <c r="I64" s="44">
        <f>ПланОО!J64</f>
        <v>0</v>
      </c>
      <c r="J64" s="44">
        <f>ПланОО!K64</f>
        <v>0</v>
      </c>
      <c r="K64" s="44">
        <f>ПланОО!L64</f>
        <v>0</v>
      </c>
      <c r="L64" s="44">
        <f>ПланОО!M64</f>
        <v>0</v>
      </c>
      <c r="M64" s="44">
        <f t="shared" si="55"/>
        <v>0</v>
      </c>
      <c r="N64" s="44">
        <f t="shared" si="56"/>
        <v>0</v>
      </c>
      <c r="O64" s="44">
        <f t="shared" si="57"/>
        <v>0</v>
      </c>
      <c r="P64" s="44">
        <f t="shared" si="58"/>
        <v>0</v>
      </c>
      <c r="Q64" s="44">
        <f t="shared" si="59"/>
        <v>0</v>
      </c>
      <c r="R64" s="44">
        <f t="shared" si="60"/>
        <v>0</v>
      </c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44"/>
      <c r="BL64" s="327" t="str">
        <f>Base!FR64</f>
        <v/>
      </c>
      <c r="BN64" s="2">
        <f t="shared" si="61"/>
        <v>0</v>
      </c>
    </row>
    <row r="65" spans="1:66" x14ac:dyDescent="0.25">
      <c r="A65" s="44" t="str">
        <f>Base!A65</f>
        <v>ПБ.Б.17</v>
      </c>
      <c r="B65" s="332">
        <f>Base!B65</f>
        <v>0</v>
      </c>
      <c r="C65" s="89"/>
      <c r="D65" s="89"/>
      <c r="E65" s="89"/>
      <c r="F65" s="330">
        <f t="shared" si="54"/>
        <v>0</v>
      </c>
      <c r="G65" s="44">
        <f>ПланОО!H65</f>
        <v>0</v>
      </c>
      <c r="H65" s="44">
        <f>ПланОО!I65</f>
        <v>0</v>
      </c>
      <c r="I65" s="44">
        <f>ПланОО!J65</f>
        <v>0</v>
      </c>
      <c r="J65" s="44">
        <f>ПланОО!K65</f>
        <v>0</v>
      </c>
      <c r="K65" s="44">
        <f>ПланОО!L65</f>
        <v>0</v>
      </c>
      <c r="L65" s="44">
        <f>ПланОО!M65</f>
        <v>0</v>
      </c>
      <c r="M65" s="44">
        <f t="shared" si="55"/>
        <v>0</v>
      </c>
      <c r="N65" s="44">
        <f t="shared" si="56"/>
        <v>0</v>
      </c>
      <c r="O65" s="44">
        <f t="shared" si="57"/>
        <v>0</v>
      </c>
      <c r="P65" s="44">
        <f t="shared" si="58"/>
        <v>0</v>
      </c>
      <c r="Q65" s="44">
        <f t="shared" si="59"/>
        <v>0</v>
      </c>
      <c r="R65" s="44">
        <f t="shared" si="60"/>
        <v>0</v>
      </c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44"/>
      <c r="BL65" s="327" t="str">
        <f>Base!FR65</f>
        <v/>
      </c>
      <c r="BN65" s="2">
        <f t="shared" si="61"/>
        <v>0</v>
      </c>
    </row>
    <row r="66" spans="1:66" x14ac:dyDescent="0.25">
      <c r="A66" s="44" t="str">
        <f>Base!A66</f>
        <v>ПБ.Б.18</v>
      </c>
      <c r="B66" s="332">
        <f>Base!B66</f>
        <v>0</v>
      </c>
      <c r="C66" s="89"/>
      <c r="D66" s="89"/>
      <c r="E66" s="89"/>
      <c r="F66" s="330">
        <f t="shared" si="54"/>
        <v>0</v>
      </c>
      <c r="G66" s="44">
        <f>ПланОО!H66</f>
        <v>0</v>
      </c>
      <c r="H66" s="44">
        <f>ПланОО!I66</f>
        <v>0</v>
      </c>
      <c r="I66" s="44">
        <f>ПланОО!J66</f>
        <v>0</v>
      </c>
      <c r="J66" s="44">
        <f>ПланОО!K66</f>
        <v>0</v>
      </c>
      <c r="K66" s="44">
        <f>ПланОО!L66</f>
        <v>0</v>
      </c>
      <c r="L66" s="44">
        <f>ПланОО!M66</f>
        <v>0</v>
      </c>
      <c r="M66" s="44">
        <f t="shared" si="55"/>
        <v>0</v>
      </c>
      <c r="N66" s="44">
        <f t="shared" si="56"/>
        <v>0</v>
      </c>
      <c r="O66" s="44">
        <f t="shared" si="57"/>
        <v>0</v>
      </c>
      <c r="P66" s="44">
        <f t="shared" si="58"/>
        <v>0</v>
      </c>
      <c r="Q66" s="44">
        <f t="shared" si="59"/>
        <v>0</v>
      </c>
      <c r="R66" s="44">
        <f t="shared" si="60"/>
        <v>0</v>
      </c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44"/>
      <c r="BL66" s="327" t="str">
        <f>Base!FR66</f>
        <v/>
      </c>
      <c r="BN66" s="2">
        <f t="shared" si="61"/>
        <v>0</v>
      </c>
    </row>
    <row r="67" spans="1:66" x14ac:dyDescent="0.25">
      <c r="A67" s="44" t="str">
        <f>Base!A67</f>
        <v>ПБ.Б.19</v>
      </c>
      <c r="B67" s="332">
        <f>Base!B67</f>
        <v>0</v>
      </c>
      <c r="C67" s="89"/>
      <c r="D67" s="89"/>
      <c r="E67" s="89"/>
      <c r="F67" s="330">
        <f t="shared" si="54"/>
        <v>0</v>
      </c>
      <c r="G67" s="44">
        <f>ПланОО!H67</f>
        <v>0</v>
      </c>
      <c r="H67" s="44">
        <f>ПланОО!I67</f>
        <v>0</v>
      </c>
      <c r="I67" s="44">
        <f>ПланОО!J67</f>
        <v>0</v>
      </c>
      <c r="J67" s="44">
        <f>ПланОО!K67</f>
        <v>0</v>
      </c>
      <c r="K67" s="44">
        <f>ПланОО!L67</f>
        <v>0</v>
      </c>
      <c r="L67" s="44">
        <f>ПланОО!M67</f>
        <v>0</v>
      </c>
      <c r="M67" s="44">
        <f t="shared" si="55"/>
        <v>0</v>
      </c>
      <c r="N67" s="44">
        <f t="shared" si="56"/>
        <v>0</v>
      </c>
      <c r="O67" s="44">
        <f t="shared" si="57"/>
        <v>0</v>
      </c>
      <c r="P67" s="44">
        <f t="shared" si="58"/>
        <v>0</v>
      </c>
      <c r="Q67" s="44">
        <f t="shared" si="59"/>
        <v>0</v>
      </c>
      <c r="R67" s="44">
        <f t="shared" si="60"/>
        <v>0</v>
      </c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44"/>
      <c r="BL67" s="327" t="str">
        <f>Base!FR67</f>
        <v/>
      </c>
      <c r="BN67" s="2">
        <f t="shared" si="61"/>
        <v>0</v>
      </c>
    </row>
    <row r="68" spans="1:66" x14ac:dyDescent="0.25">
      <c r="A68" s="44" t="str">
        <f>Base!A68</f>
        <v>ПБ.Б.20</v>
      </c>
      <c r="B68" s="332">
        <f>Base!B68</f>
        <v>0</v>
      </c>
      <c r="C68" s="89"/>
      <c r="D68" s="89"/>
      <c r="E68" s="89"/>
      <c r="F68" s="330">
        <f t="shared" si="54"/>
        <v>0</v>
      </c>
      <c r="G68" s="44">
        <f>ПланОО!H68</f>
        <v>0</v>
      </c>
      <c r="H68" s="44">
        <f>ПланОО!I68</f>
        <v>0</v>
      </c>
      <c r="I68" s="44">
        <f>ПланОО!J68</f>
        <v>0</v>
      </c>
      <c r="J68" s="44">
        <f>ПланОО!K68</f>
        <v>0</v>
      </c>
      <c r="K68" s="44">
        <f>ПланОО!L68</f>
        <v>0</v>
      </c>
      <c r="L68" s="44">
        <f>ПланОО!M68</f>
        <v>0</v>
      </c>
      <c r="M68" s="44">
        <f t="shared" si="55"/>
        <v>0</v>
      </c>
      <c r="N68" s="44">
        <f t="shared" si="56"/>
        <v>0</v>
      </c>
      <c r="O68" s="44">
        <f t="shared" si="57"/>
        <v>0</v>
      </c>
      <c r="P68" s="44">
        <f t="shared" si="58"/>
        <v>0</v>
      </c>
      <c r="Q68" s="44">
        <f t="shared" si="59"/>
        <v>0</v>
      </c>
      <c r="R68" s="44">
        <f t="shared" si="60"/>
        <v>0</v>
      </c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44"/>
      <c r="BL68" s="327" t="str">
        <f>Base!FR68</f>
        <v/>
      </c>
      <c r="BN68" s="2">
        <f t="shared" si="61"/>
        <v>0</v>
      </c>
    </row>
    <row r="69" spans="1:66" x14ac:dyDescent="0.25">
      <c r="A69" s="44" t="str">
        <f>Base!A69</f>
        <v>ПБ.Б.21</v>
      </c>
      <c r="B69" s="332">
        <f>Base!B69</f>
        <v>0</v>
      </c>
      <c r="C69" s="89"/>
      <c r="D69" s="89"/>
      <c r="E69" s="89"/>
      <c r="F69" s="330">
        <f t="shared" si="54"/>
        <v>0</v>
      </c>
      <c r="G69" s="44">
        <f>ПланОО!H69</f>
        <v>0</v>
      </c>
      <c r="H69" s="44">
        <f>ПланОО!I69</f>
        <v>0</v>
      </c>
      <c r="I69" s="44">
        <f>ПланОО!J69</f>
        <v>0</v>
      </c>
      <c r="J69" s="44">
        <f>ПланОО!K69</f>
        <v>0</v>
      </c>
      <c r="K69" s="44">
        <f>ПланОО!L69</f>
        <v>0</v>
      </c>
      <c r="L69" s="44">
        <f>ПланОО!M69</f>
        <v>0</v>
      </c>
      <c r="M69" s="44">
        <f t="shared" si="55"/>
        <v>0</v>
      </c>
      <c r="N69" s="44">
        <f t="shared" si="56"/>
        <v>0</v>
      </c>
      <c r="O69" s="44">
        <f t="shared" si="57"/>
        <v>0</v>
      </c>
      <c r="P69" s="44">
        <f t="shared" si="58"/>
        <v>0</v>
      </c>
      <c r="Q69" s="44">
        <f t="shared" si="59"/>
        <v>0</v>
      </c>
      <c r="R69" s="44">
        <f t="shared" si="60"/>
        <v>0</v>
      </c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44"/>
      <c r="BL69" s="327" t="str">
        <f>Base!FR69</f>
        <v/>
      </c>
      <c r="BN69" s="2">
        <f t="shared" si="61"/>
        <v>0</v>
      </c>
    </row>
    <row r="70" spans="1:66" x14ac:dyDescent="0.25">
      <c r="A70" s="44" t="str">
        <f>Base!A70</f>
        <v>ПБ.Б.22</v>
      </c>
      <c r="B70" s="332">
        <f>Base!B70</f>
        <v>0</v>
      </c>
      <c r="C70" s="89"/>
      <c r="D70" s="89"/>
      <c r="E70" s="89"/>
      <c r="F70" s="330">
        <f t="shared" si="54"/>
        <v>0</v>
      </c>
      <c r="G70" s="44">
        <f>ПланОО!H70</f>
        <v>0</v>
      </c>
      <c r="H70" s="44">
        <f>ПланОО!I70</f>
        <v>0</v>
      </c>
      <c r="I70" s="44">
        <f>ПланОО!J70</f>
        <v>0</v>
      </c>
      <c r="J70" s="44">
        <f>ПланОО!K70</f>
        <v>0</v>
      </c>
      <c r="K70" s="44">
        <f>ПланОО!L70</f>
        <v>0</v>
      </c>
      <c r="L70" s="44">
        <f>ПланОО!M70</f>
        <v>0</v>
      </c>
      <c r="M70" s="44">
        <f t="shared" si="55"/>
        <v>0</v>
      </c>
      <c r="N70" s="44">
        <f t="shared" si="56"/>
        <v>0</v>
      </c>
      <c r="O70" s="44">
        <f t="shared" si="57"/>
        <v>0</v>
      </c>
      <c r="P70" s="44">
        <f t="shared" si="58"/>
        <v>0</v>
      </c>
      <c r="Q70" s="44">
        <f t="shared" si="59"/>
        <v>0</v>
      </c>
      <c r="R70" s="44">
        <f t="shared" si="60"/>
        <v>0</v>
      </c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44"/>
      <c r="BL70" s="327" t="str">
        <f>Base!FR70</f>
        <v/>
      </c>
      <c r="BN70" s="2">
        <f t="shared" si="61"/>
        <v>0</v>
      </c>
    </row>
    <row r="71" spans="1:66" x14ac:dyDescent="0.25">
      <c r="A71" s="44" t="str">
        <f>Base!A71</f>
        <v>ПБ.Б.23</v>
      </c>
      <c r="B71" s="332">
        <f>Base!B71</f>
        <v>0</v>
      </c>
      <c r="C71" s="89"/>
      <c r="D71" s="89"/>
      <c r="E71" s="89"/>
      <c r="F71" s="330">
        <f t="shared" si="54"/>
        <v>0</v>
      </c>
      <c r="G71" s="44">
        <f>ПланОО!H71</f>
        <v>0</v>
      </c>
      <c r="H71" s="44">
        <f>ПланОО!I71</f>
        <v>0</v>
      </c>
      <c r="I71" s="44">
        <f>ПланОО!J71</f>
        <v>0</v>
      </c>
      <c r="J71" s="44">
        <f>ПланОО!K71</f>
        <v>0</v>
      </c>
      <c r="K71" s="44">
        <f>ПланОО!L71</f>
        <v>0</v>
      </c>
      <c r="L71" s="44">
        <f>ПланОО!M71</f>
        <v>0</v>
      </c>
      <c r="M71" s="44">
        <f t="shared" si="55"/>
        <v>0</v>
      </c>
      <c r="N71" s="44">
        <f t="shared" si="56"/>
        <v>0</v>
      </c>
      <c r="O71" s="44">
        <f t="shared" si="57"/>
        <v>0</v>
      </c>
      <c r="P71" s="44">
        <f t="shared" si="58"/>
        <v>0</v>
      </c>
      <c r="Q71" s="44">
        <f t="shared" si="59"/>
        <v>0</v>
      </c>
      <c r="R71" s="44">
        <f t="shared" si="60"/>
        <v>0</v>
      </c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44"/>
      <c r="BL71" s="327" t="str">
        <f>Base!FR71</f>
        <v/>
      </c>
      <c r="BN71" s="2">
        <f t="shared" si="61"/>
        <v>0</v>
      </c>
    </row>
    <row r="72" spans="1:66" x14ac:dyDescent="0.25">
      <c r="A72" s="44" t="str">
        <f>Base!A72</f>
        <v>ПБ.Б.24</v>
      </c>
      <c r="B72" s="332">
        <f>Base!B72</f>
        <v>0</v>
      </c>
      <c r="C72" s="89"/>
      <c r="D72" s="89"/>
      <c r="E72" s="89"/>
      <c r="F72" s="330">
        <f t="shared" si="54"/>
        <v>0</v>
      </c>
      <c r="G72" s="44">
        <f>ПланОО!H72</f>
        <v>0</v>
      </c>
      <c r="H72" s="44">
        <f>ПланОО!I72</f>
        <v>0</v>
      </c>
      <c r="I72" s="44">
        <f>ПланОО!J72</f>
        <v>0</v>
      </c>
      <c r="J72" s="44">
        <f>ПланОО!K72</f>
        <v>0</v>
      </c>
      <c r="K72" s="44">
        <f>ПланОО!L72</f>
        <v>0</v>
      </c>
      <c r="L72" s="44">
        <f>ПланОО!M72</f>
        <v>0</v>
      </c>
      <c r="M72" s="44">
        <f t="shared" si="55"/>
        <v>0</v>
      </c>
      <c r="N72" s="44">
        <f t="shared" si="56"/>
        <v>0</v>
      </c>
      <c r="O72" s="44">
        <f t="shared" si="57"/>
        <v>0</v>
      </c>
      <c r="P72" s="44">
        <f t="shared" si="58"/>
        <v>0</v>
      </c>
      <c r="Q72" s="44">
        <f t="shared" si="59"/>
        <v>0</v>
      </c>
      <c r="R72" s="44">
        <f t="shared" si="60"/>
        <v>0</v>
      </c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44"/>
      <c r="BL72" s="327" t="str">
        <f>Base!FR72</f>
        <v/>
      </c>
      <c r="BN72" s="2">
        <f t="shared" si="61"/>
        <v>0</v>
      </c>
    </row>
    <row r="73" spans="1:66" x14ac:dyDescent="0.25">
      <c r="A73" s="44" t="str">
        <f>Base!A73</f>
        <v>ПБ.Б.25</v>
      </c>
      <c r="B73" s="332">
        <f>Base!B73</f>
        <v>0</v>
      </c>
      <c r="C73" s="89"/>
      <c r="D73" s="89"/>
      <c r="E73" s="89"/>
      <c r="F73" s="330">
        <f t="shared" si="54"/>
        <v>0</v>
      </c>
      <c r="G73" s="44">
        <f>ПланОО!H73</f>
        <v>0</v>
      </c>
      <c r="H73" s="44">
        <f>ПланОО!I73</f>
        <v>0</v>
      </c>
      <c r="I73" s="44">
        <f>ПланОО!J73</f>
        <v>0</v>
      </c>
      <c r="J73" s="44">
        <f>ПланОО!K73</f>
        <v>0</v>
      </c>
      <c r="K73" s="44">
        <f>ПланОО!L73</f>
        <v>0</v>
      </c>
      <c r="L73" s="44">
        <f>ПланОО!M73</f>
        <v>0</v>
      </c>
      <c r="M73" s="44">
        <f t="shared" si="55"/>
        <v>0</v>
      </c>
      <c r="N73" s="44">
        <f t="shared" si="56"/>
        <v>0</v>
      </c>
      <c r="O73" s="44">
        <f t="shared" si="57"/>
        <v>0</v>
      </c>
      <c r="P73" s="44">
        <f t="shared" si="58"/>
        <v>0</v>
      </c>
      <c r="Q73" s="44">
        <f t="shared" si="59"/>
        <v>0</v>
      </c>
      <c r="R73" s="44">
        <f t="shared" si="60"/>
        <v>0</v>
      </c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44"/>
      <c r="BL73" s="327" t="str">
        <f>Base!FR73</f>
        <v/>
      </c>
      <c r="BN73" s="2">
        <f t="shared" si="61"/>
        <v>0</v>
      </c>
    </row>
    <row r="74" spans="1:66" x14ac:dyDescent="0.25">
      <c r="A74" s="44" t="str">
        <f>Base!A74</f>
        <v>ПБ.Б.26</v>
      </c>
      <c r="B74" s="332">
        <f>Base!B74</f>
        <v>0</v>
      </c>
      <c r="C74" s="89"/>
      <c r="D74" s="89"/>
      <c r="E74" s="89"/>
      <c r="F74" s="330">
        <f t="shared" si="54"/>
        <v>0</v>
      </c>
      <c r="G74" s="44">
        <f>ПланОО!H74</f>
        <v>0</v>
      </c>
      <c r="H74" s="44">
        <f>ПланОО!I74</f>
        <v>0</v>
      </c>
      <c r="I74" s="44">
        <f>ПланОО!J74</f>
        <v>0</v>
      </c>
      <c r="J74" s="44">
        <f>ПланОО!K74</f>
        <v>0</v>
      </c>
      <c r="K74" s="44">
        <f>ПланОО!L74</f>
        <v>0</v>
      </c>
      <c r="L74" s="44">
        <f>ПланОО!M74</f>
        <v>0</v>
      </c>
      <c r="M74" s="44">
        <f t="shared" si="55"/>
        <v>0</v>
      </c>
      <c r="N74" s="44">
        <f t="shared" si="56"/>
        <v>0</v>
      </c>
      <c r="O74" s="44">
        <f t="shared" si="57"/>
        <v>0</v>
      </c>
      <c r="P74" s="44">
        <f t="shared" si="58"/>
        <v>0</v>
      </c>
      <c r="Q74" s="44">
        <f t="shared" si="59"/>
        <v>0</v>
      </c>
      <c r="R74" s="44">
        <f t="shared" si="60"/>
        <v>0</v>
      </c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44"/>
      <c r="BL74" s="327" t="str">
        <f>Base!FR74</f>
        <v/>
      </c>
      <c r="BN74" s="2">
        <f t="shared" si="61"/>
        <v>0</v>
      </c>
    </row>
    <row r="75" spans="1:66" x14ac:dyDescent="0.25">
      <c r="A75" s="44" t="str">
        <f>Base!A75</f>
        <v>ПБ.Б.27</v>
      </c>
      <c r="B75" s="332">
        <f>Base!B75</f>
        <v>0</v>
      </c>
      <c r="C75" s="89"/>
      <c r="D75" s="89"/>
      <c r="E75" s="89"/>
      <c r="F75" s="330">
        <f t="shared" si="54"/>
        <v>0</v>
      </c>
      <c r="G75" s="44">
        <f>ПланОО!H75</f>
        <v>0</v>
      </c>
      <c r="H75" s="44">
        <f>ПланОО!I75</f>
        <v>0</v>
      </c>
      <c r="I75" s="44">
        <f>ПланОО!J75</f>
        <v>0</v>
      </c>
      <c r="J75" s="44">
        <f>ПланОО!K75</f>
        <v>0</v>
      </c>
      <c r="K75" s="44">
        <f>ПланОО!L75</f>
        <v>0</v>
      </c>
      <c r="L75" s="44">
        <f>ПланОО!M75</f>
        <v>0</v>
      </c>
      <c r="M75" s="44">
        <f t="shared" si="55"/>
        <v>0</v>
      </c>
      <c r="N75" s="44">
        <f t="shared" si="56"/>
        <v>0</v>
      </c>
      <c r="O75" s="44">
        <f t="shared" si="57"/>
        <v>0</v>
      </c>
      <c r="P75" s="44">
        <f t="shared" si="58"/>
        <v>0</v>
      </c>
      <c r="Q75" s="44">
        <f t="shared" si="59"/>
        <v>0</v>
      </c>
      <c r="R75" s="44">
        <f t="shared" si="60"/>
        <v>0</v>
      </c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44"/>
      <c r="BL75" s="327" t="str">
        <f>Base!FR75</f>
        <v/>
      </c>
      <c r="BN75" s="2">
        <f t="shared" si="61"/>
        <v>0</v>
      </c>
    </row>
    <row r="76" spans="1:66" x14ac:dyDescent="0.25">
      <c r="A76" s="44" t="str">
        <f>Base!A76</f>
        <v>ПБ.Б.28</v>
      </c>
      <c r="B76" s="332">
        <f>Base!B76</f>
        <v>0</v>
      </c>
      <c r="C76" s="89"/>
      <c r="D76" s="89"/>
      <c r="E76" s="89"/>
      <c r="F76" s="330">
        <f t="shared" si="54"/>
        <v>0</v>
      </c>
      <c r="G76" s="44">
        <f>ПланОО!H76</f>
        <v>0</v>
      </c>
      <c r="H76" s="44">
        <f>ПланОО!I76</f>
        <v>0</v>
      </c>
      <c r="I76" s="44">
        <f>ПланОО!J76</f>
        <v>0</v>
      </c>
      <c r="J76" s="44">
        <f>ПланОО!K76</f>
        <v>0</v>
      </c>
      <c r="K76" s="44">
        <f>ПланОО!L76</f>
        <v>0</v>
      </c>
      <c r="L76" s="44">
        <f>ПланОО!M76</f>
        <v>0</v>
      </c>
      <c r="M76" s="44">
        <f t="shared" si="55"/>
        <v>0</v>
      </c>
      <c r="N76" s="44">
        <f t="shared" si="56"/>
        <v>0</v>
      </c>
      <c r="O76" s="44">
        <f t="shared" si="57"/>
        <v>0</v>
      </c>
      <c r="P76" s="44">
        <f t="shared" si="58"/>
        <v>0</v>
      </c>
      <c r="Q76" s="44">
        <f t="shared" si="59"/>
        <v>0</v>
      </c>
      <c r="R76" s="44">
        <f t="shared" si="60"/>
        <v>0</v>
      </c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44"/>
      <c r="BL76" s="327" t="str">
        <f>Base!FR76</f>
        <v/>
      </c>
      <c r="BN76" s="2">
        <f t="shared" si="61"/>
        <v>0</v>
      </c>
    </row>
    <row r="77" spans="1:66" x14ac:dyDescent="0.25">
      <c r="A77" s="44" t="str">
        <f>Base!A77</f>
        <v>ПБ.Б.29</v>
      </c>
      <c r="B77" s="332">
        <f>Base!B77</f>
        <v>0</v>
      </c>
      <c r="C77" s="89"/>
      <c r="D77" s="89"/>
      <c r="E77" s="89"/>
      <c r="F77" s="330">
        <f t="shared" si="54"/>
        <v>0</v>
      </c>
      <c r="G77" s="44">
        <f>ПланОО!H77</f>
        <v>0</v>
      </c>
      <c r="H77" s="44">
        <f>ПланОО!I77</f>
        <v>0</v>
      </c>
      <c r="I77" s="44">
        <f>ПланОО!J77</f>
        <v>0</v>
      </c>
      <c r="J77" s="44">
        <f>ПланОО!K77</f>
        <v>0</v>
      </c>
      <c r="K77" s="44">
        <f>ПланОО!L77</f>
        <v>0</v>
      </c>
      <c r="L77" s="44">
        <f>ПланОО!M77</f>
        <v>0</v>
      </c>
      <c r="M77" s="44">
        <f t="shared" si="55"/>
        <v>0</v>
      </c>
      <c r="N77" s="44">
        <f t="shared" si="56"/>
        <v>0</v>
      </c>
      <c r="O77" s="44">
        <f t="shared" si="57"/>
        <v>0</v>
      </c>
      <c r="P77" s="44">
        <f t="shared" si="58"/>
        <v>0</v>
      </c>
      <c r="Q77" s="44">
        <f t="shared" si="59"/>
        <v>0</v>
      </c>
      <c r="R77" s="44">
        <f t="shared" si="60"/>
        <v>0</v>
      </c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44"/>
      <c r="BL77" s="327" t="str">
        <f>Base!FR77</f>
        <v/>
      </c>
      <c r="BN77" s="2">
        <f t="shared" si="61"/>
        <v>0</v>
      </c>
    </row>
    <row r="78" spans="1:66" x14ac:dyDescent="0.25">
      <c r="A78" s="44" t="str">
        <f>Base!A78</f>
        <v>ПБ.Б.30</v>
      </c>
      <c r="B78" s="332">
        <f>Base!B78</f>
        <v>0</v>
      </c>
      <c r="C78" s="89"/>
      <c r="D78" s="89"/>
      <c r="E78" s="89"/>
      <c r="F78" s="330">
        <f t="shared" si="54"/>
        <v>0</v>
      </c>
      <c r="G78" s="44">
        <f>ПланОО!H78</f>
        <v>0</v>
      </c>
      <c r="H78" s="44">
        <f>ПланОО!I78</f>
        <v>0</v>
      </c>
      <c r="I78" s="44">
        <f>ПланОО!J78</f>
        <v>0</v>
      </c>
      <c r="J78" s="44">
        <f>ПланОО!K78</f>
        <v>0</v>
      </c>
      <c r="K78" s="44">
        <f>ПланОО!L78</f>
        <v>0</v>
      </c>
      <c r="L78" s="44">
        <f>ПланОО!M78</f>
        <v>0</v>
      </c>
      <c r="M78" s="44">
        <f t="shared" si="55"/>
        <v>0</v>
      </c>
      <c r="N78" s="44">
        <f t="shared" si="56"/>
        <v>0</v>
      </c>
      <c r="O78" s="44">
        <f t="shared" si="57"/>
        <v>0</v>
      </c>
      <c r="P78" s="44">
        <f t="shared" si="58"/>
        <v>0</v>
      </c>
      <c r="Q78" s="44">
        <f t="shared" si="59"/>
        <v>0</v>
      </c>
      <c r="R78" s="44">
        <f t="shared" si="60"/>
        <v>0</v>
      </c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44"/>
      <c r="BL78" s="327" t="str">
        <f>Base!FR78</f>
        <v/>
      </c>
      <c r="BN78" s="2">
        <f t="shared" si="61"/>
        <v>0</v>
      </c>
    </row>
    <row r="79" spans="1:66" x14ac:dyDescent="0.25">
      <c r="A79" s="44" t="str">
        <f>Base!A79</f>
        <v>ПБ.Б.31</v>
      </c>
      <c r="B79" s="332">
        <f>Base!B79</f>
        <v>0</v>
      </c>
      <c r="C79" s="89"/>
      <c r="D79" s="89"/>
      <c r="E79" s="89"/>
      <c r="F79" s="330">
        <f t="shared" si="54"/>
        <v>0</v>
      </c>
      <c r="G79" s="44">
        <f>ПланОО!H79</f>
        <v>0</v>
      </c>
      <c r="H79" s="44">
        <f>ПланОО!I79</f>
        <v>0</v>
      </c>
      <c r="I79" s="44">
        <f>ПланОО!J79</f>
        <v>0</v>
      </c>
      <c r="J79" s="44">
        <f>ПланОО!K79</f>
        <v>0</v>
      </c>
      <c r="K79" s="44">
        <f>ПланОО!L79</f>
        <v>0</v>
      </c>
      <c r="L79" s="44">
        <f>ПланОО!M79</f>
        <v>0</v>
      </c>
      <c r="M79" s="44">
        <f t="shared" si="55"/>
        <v>0</v>
      </c>
      <c r="N79" s="44">
        <f t="shared" si="56"/>
        <v>0</v>
      </c>
      <c r="O79" s="44">
        <f t="shared" si="57"/>
        <v>0</v>
      </c>
      <c r="P79" s="44">
        <f t="shared" si="58"/>
        <v>0</v>
      </c>
      <c r="Q79" s="44">
        <f t="shared" si="59"/>
        <v>0</v>
      </c>
      <c r="R79" s="44">
        <f t="shared" si="60"/>
        <v>0</v>
      </c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44"/>
      <c r="BL79" s="327" t="str">
        <f>Base!FR79</f>
        <v/>
      </c>
      <c r="BN79" s="2">
        <f t="shared" si="61"/>
        <v>0</v>
      </c>
    </row>
    <row r="80" spans="1:66" x14ac:dyDescent="0.25">
      <c r="A80" s="44" t="str">
        <f>Base!A80</f>
        <v>ПБ.Б.32</v>
      </c>
      <c r="B80" s="332">
        <f>Base!B80</f>
        <v>0</v>
      </c>
      <c r="C80" s="89"/>
      <c r="D80" s="89"/>
      <c r="E80" s="89"/>
      <c r="F80" s="330">
        <f t="shared" si="54"/>
        <v>0</v>
      </c>
      <c r="G80" s="44">
        <f>ПланОО!H80</f>
        <v>0</v>
      </c>
      <c r="H80" s="44">
        <f>ПланОО!I80</f>
        <v>0</v>
      </c>
      <c r="I80" s="44">
        <f>ПланОО!J80</f>
        <v>0</v>
      </c>
      <c r="J80" s="44">
        <f>ПланОО!K80</f>
        <v>0</v>
      </c>
      <c r="K80" s="44">
        <f>ПланОО!L80</f>
        <v>0</v>
      </c>
      <c r="L80" s="44">
        <f>ПланОО!M80</f>
        <v>0</v>
      </c>
      <c r="M80" s="44">
        <f t="shared" si="55"/>
        <v>0</v>
      </c>
      <c r="N80" s="44">
        <f t="shared" si="56"/>
        <v>0</v>
      </c>
      <c r="O80" s="44">
        <f t="shared" si="57"/>
        <v>0</v>
      </c>
      <c r="P80" s="44">
        <f t="shared" si="58"/>
        <v>0</v>
      </c>
      <c r="Q80" s="44">
        <f t="shared" si="59"/>
        <v>0</v>
      </c>
      <c r="R80" s="44">
        <f t="shared" si="60"/>
        <v>0</v>
      </c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44"/>
      <c r="BL80" s="327" t="str">
        <f>Base!FR80</f>
        <v/>
      </c>
      <c r="BN80" s="2">
        <f t="shared" si="61"/>
        <v>0</v>
      </c>
    </row>
    <row r="81" spans="1:66" x14ac:dyDescent="0.25">
      <c r="A81" s="44" t="str">
        <f>Base!A81</f>
        <v>ПБ.Б.33</v>
      </c>
      <c r="B81" s="332">
        <f>Base!B81</f>
        <v>0</v>
      </c>
      <c r="C81" s="89"/>
      <c r="D81" s="89"/>
      <c r="E81" s="89"/>
      <c r="F81" s="330">
        <f t="shared" si="54"/>
        <v>0</v>
      </c>
      <c r="G81" s="44">
        <f>ПланОО!H81</f>
        <v>0</v>
      </c>
      <c r="H81" s="44">
        <f>ПланОО!I81</f>
        <v>0</v>
      </c>
      <c r="I81" s="44">
        <f>ПланОО!J81</f>
        <v>0</v>
      </c>
      <c r="J81" s="44">
        <f>ПланОО!K81</f>
        <v>0</v>
      </c>
      <c r="K81" s="44">
        <f>ПланОО!L81</f>
        <v>0</v>
      </c>
      <c r="L81" s="44">
        <f>ПланОО!M81</f>
        <v>0</v>
      </c>
      <c r="M81" s="44">
        <f t="shared" si="55"/>
        <v>0</v>
      </c>
      <c r="N81" s="44">
        <f t="shared" si="56"/>
        <v>0</v>
      </c>
      <c r="O81" s="44">
        <f t="shared" si="57"/>
        <v>0</v>
      </c>
      <c r="P81" s="44">
        <f t="shared" si="58"/>
        <v>0</v>
      </c>
      <c r="Q81" s="44">
        <f t="shared" si="59"/>
        <v>0</v>
      </c>
      <c r="R81" s="44">
        <f t="shared" si="60"/>
        <v>0</v>
      </c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44"/>
      <c r="BL81" s="327" t="str">
        <f>Base!FR81</f>
        <v/>
      </c>
      <c r="BN81" s="2">
        <f t="shared" si="61"/>
        <v>0</v>
      </c>
    </row>
    <row r="82" spans="1:66" x14ac:dyDescent="0.25">
      <c r="A82" s="44" t="str">
        <f>Base!A82</f>
        <v>ПБ.Б.34</v>
      </c>
      <c r="B82" s="332">
        <f>Base!B82</f>
        <v>0</v>
      </c>
      <c r="C82" s="89"/>
      <c r="D82" s="89"/>
      <c r="E82" s="89"/>
      <c r="F82" s="330">
        <f t="shared" si="54"/>
        <v>0</v>
      </c>
      <c r="G82" s="44">
        <f>ПланОО!H82</f>
        <v>0</v>
      </c>
      <c r="H82" s="44">
        <f>ПланОО!I82</f>
        <v>0</v>
      </c>
      <c r="I82" s="44">
        <f>ПланОО!J82</f>
        <v>0</v>
      </c>
      <c r="J82" s="44">
        <f>ПланОО!K82</f>
        <v>0</v>
      </c>
      <c r="K82" s="44">
        <f>ПланОО!L82</f>
        <v>0</v>
      </c>
      <c r="L82" s="44">
        <f>ПланОО!M82</f>
        <v>0</v>
      </c>
      <c r="M82" s="44">
        <f t="shared" si="55"/>
        <v>0</v>
      </c>
      <c r="N82" s="44">
        <f t="shared" si="56"/>
        <v>0</v>
      </c>
      <c r="O82" s="44">
        <f t="shared" si="57"/>
        <v>0</v>
      </c>
      <c r="P82" s="44">
        <f t="shared" si="58"/>
        <v>0</v>
      </c>
      <c r="Q82" s="44">
        <f t="shared" si="59"/>
        <v>0</v>
      </c>
      <c r="R82" s="44">
        <f t="shared" si="60"/>
        <v>0</v>
      </c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44"/>
      <c r="BL82" s="327" t="str">
        <f>Base!FR82</f>
        <v/>
      </c>
      <c r="BN82" s="2">
        <f t="shared" si="61"/>
        <v>0</v>
      </c>
    </row>
    <row r="83" spans="1:66" x14ac:dyDescent="0.25">
      <c r="A83" s="44" t="str">
        <f>Base!A83</f>
        <v>ПБ.Б.35</v>
      </c>
      <c r="B83" s="332">
        <f>Base!B83</f>
        <v>0</v>
      </c>
      <c r="C83" s="89"/>
      <c r="D83" s="89"/>
      <c r="E83" s="89"/>
      <c r="F83" s="330">
        <f t="shared" si="54"/>
        <v>0</v>
      </c>
      <c r="G83" s="44">
        <f>ПланОО!H83</f>
        <v>0</v>
      </c>
      <c r="H83" s="44">
        <f>ПланОО!I83</f>
        <v>0</v>
      </c>
      <c r="I83" s="44">
        <f>ПланОО!J83</f>
        <v>0</v>
      </c>
      <c r="J83" s="44">
        <f>ПланОО!K83</f>
        <v>0</v>
      </c>
      <c r="K83" s="44">
        <f>ПланОО!L83</f>
        <v>0</v>
      </c>
      <c r="L83" s="44">
        <f>ПланОО!M83</f>
        <v>0</v>
      </c>
      <c r="M83" s="44">
        <f t="shared" si="55"/>
        <v>0</v>
      </c>
      <c r="N83" s="44">
        <f t="shared" si="56"/>
        <v>0</v>
      </c>
      <c r="O83" s="44">
        <f t="shared" si="57"/>
        <v>0</v>
      </c>
      <c r="P83" s="44">
        <f t="shared" si="58"/>
        <v>0</v>
      </c>
      <c r="Q83" s="44">
        <f t="shared" si="59"/>
        <v>0</v>
      </c>
      <c r="R83" s="44">
        <f t="shared" si="60"/>
        <v>0</v>
      </c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44"/>
      <c r="BL83" s="327" t="str">
        <f>Base!FR83</f>
        <v/>
      </c>
      <c r="BN83" s="2">
        <f t="shared" si="61"/>
        <v>0</v>
      </c>
    </row>
    <row r="84" spans="1:66" x14ac:dyDescent="0.25">
      <c r="A84" s="44" t="str">
        <f>Base!A84</f>
        <v>ПБ.Б.36</v>
      </c>
      <c r="B84" s="332">
        <f>Base!B84</f>
        <v>0</v>
      </c>
      <c r="C84" s="89"/>
      <c r="D84" s="89"/>
      <c r="E84" s="89"/>
      <c r="F84" s="330">
        <f t="shared" si="54"/>
        <v>0</v>
      </c>
      <c r="G84" s="44">
        <f>ПланОО!H84</f>
        <v>0</v>
      </c>
      <c r="H84" s="44">
        <f>ПланОО!I84</f>
        <v>0</v>
      </c>
      <c r="I84" s="44">
        <f>ПланОО!J84</f>
        <v>0</v>
      </c>
      <c r="J84" s="44">
        <f>ПланОО!K84</f>
        <v>0</v>
      </c>
      <c r="K84" s="44">
        <f>ПланОО!L84</f>
        <v>0</v>
      </c>
      <c r="L84" s="44">
        <f>ПланОО!M84</f>
        <v>0</v>
      </c>
      <c r="M84" s="44">
        <f t="shared" si="55"/>
        <v>0</v>
      </c>
      <c r="N84" s="44">
        <f t="shared" si="56"/>
        <v>0</v>
      </c>
      <c r="O84" s="44">
        <f t="shared" si="57"/>
        <v>0</v>
      </c>
      <c r="P84" s="44">
        <f t="shared" si="58"/>
        <v>0</v>
      </c>
      <c r="Q84" s="44">
        <f t="shared" si="59"/>
        <v>0</v>
      </c>
      <c r="R84" s="44">
        <f t="shared" si="60"/>
        <v>0</v>
      </c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44"/>
      <c r="BL84" s="327" t="str">
        <f>Base!FR84</f>
        <v/>
      </c>
      <c r="BN84" s="2">
        <f t="shared" si="61"/>
        <v>0</v>
      </c>
    </row>
    <row r="85" spans="1:66" x14ac:dyDescent="0.25">
      <c r="A85" s="44" t="str">
        <f>Base!A85</f>
        <v>ПБ.Б.37</v>
      </c>
      <c r="B85" s="332">
        <f>Base!B85</f>
        <v>0</v>
      </c>
      <c r="C85" s="89"/>
      <c r="D85" s="89"/>
      <c r="E85" s="89"/>
      <c r="F85" s="330">
        <f t="shared" si="54"/>
        <v>0</v>
      </c>
      <c r="G85" s="44">
        <f>ПланОО!H85</f>
        <v>0</v>
      </c>
      <c r="H85" s="44">
        <f>ПланОО!I85</f>
        <v>0</v>
      </c>
      <c r="I85" s="44">
        <f>ПланОО!J85</f>
        <v>0</v>
      </c>
      <c r="J85" s="44">
        <f>ПланОО!K85</f>
        <v>0</v>
      </c>
      <c r="K85" s="44">
        <f>ПланОО!L85</f>
        <v>0</v>
      </c>
      <c r="L85" s="44">
        <f>ПланОО!M85</f>
        <v>0</v>
      </c>
      <c r="M85" s="44">
        <f t="shared" si="55"/>
        <v>0</v>
      </c>
      <c r="N85" s="44">
        <f t="shared" si="56"/>
        <v>0</v>
      </c>
      <c r="O85" s="44">
        <f t="shared" si="57"/>
        <v>0</v>
      </c>
      <c r="P85" s="44">
        <f t="shared" si="58"/>
        <v>0</v>
      </c>
      <c r="Q85" s="44">
        <f t="shared" si="59"/>
        <v>0</v>
      </c>
      <c r="R85" s="44">
        <f t="shared" si="60"/>
        <v>0</v>
      </c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44"/>
      <c r="BL85" s="327" t="str">
        <f>Base!FR85</f>
        <v/>
      </c>
      <c r="BN85" s="2">
        <f t="shared" si="61"/>
        <v>0</v>
      </c>
    </row>
    <row r="86" spans="1:66" x14ac:dyDescent="0.25">
      <c r="A86" s="44" t="str">
        <f>Base!A86</f>
        <v>ПБ.Б.38</v>
      </c>
      <c r="B86" s="332">
        <f>Base!B86</f>
        <v>0</v>
      </c>
      <c r="C86" s="89"/>
      <c r="D86" s="89"/>
      <c r="E86" s="89"/>
      <c r="F86" s="330">
        <f t="shared" si="54"/>
        <v>0</v>
      </c>
      <c r="G86" s="44">
        <f>ПланОО!H86</f>
        <v>0</v>
      </c>
      <c r="H86" s="44">
        <f>ПланОО!I86</f>
        <v>0</v>
      </c>
      <c r="I86" s="44">
        <f>ПланОО!J86</f>
        <v>0</v>
      </c>
      <c r="J86" s="44">
        <f>ПланОО!K86</f>
        <v>0</v>
      </c>
      <c r="K86" s="44">
        <f>ПланОО!L86</f>
        <v>0</v>
      </c>
      <c r="L86" s="44">
        <f>ПланОО!M86</f>
        <v>0</v>
      </c>
      <c r="M86" s="44">
        <f t="shared" si="55"/>
        <v>0</v>
      </c>
      <c r="N86" s="44">
        <f t="shared" si="56"/>
        <v>0</v>
      </c>
      <c r="O86" s="44">
        <f t="shared" si="57"/>
        <v>0</v>
      </c>
      <c r="P86" s="44">
        <f t="shared" si="58"/>
        <v>0</v>
      </c>
      <c r="Q86" s="44">
        <f t="shared" si="59"/>
        <v>0</v>
      </c>
      <c r="R86" s="44">
        <f t="shared" si="60"/>
        <v>0</v>
      </c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44"/>
      <c r="BL86" s="327" t="str">
        <f>Base!FR86</f>
        <v/>
      </c>
      <c r="BN86" s="2">
        <f t="shared" si="61"/>
        <v>0</v>
      </c>
    </row>
    <row r="87" spans="1:66" x14ac:dyDescent="0.25">
      <c r="A87" s="44" t="str">
        <f>Base!A87</f>
        <v>ПБ.Б.39</v>
      </c>
      <c r="B87" s="332">
        <f>Base!B87</f>
        <v>0</v>
      </c>
      <c r="C87" s="89"/>
      <c r="D87" s="89"/>
      <c r="E87" s="89"/>
      <c r="F87" s="330">
        <f t="shared" si="54"/>
        <v>0</v>
      </c>
      <c r="G87" s="44">
        <f>ПланОО!H87</f>
        <v>0</v>
      </c>
      <c r="H87" s="44">
        <f>ПланОО!I87</f>
        <v>0</v>
      </c>
      <c r="I87" s="44">
        <f>ПланОО!J87</f>
        <v>0</v>
      </c>
      <c r="J87" s="44">
        <f>ПланОО!K87</f>
        <v>0</v>
      </c>
      <c r="K87" s="44">
        <f>ПланОО!L87</f>
        <v>0</v>
      </c>
      <c r="L87" s="44">
        <f>ПланОО!M87</f>
        <v>0</v>
      </c>
      <c r="M87" s="44">
        <f t="shared" si="55"/>
        <v>0</v>
      </c>
      <c r="N87" s="44">
        <f t="shared" si="56"/>
        <v>0</v>
      </c>
      <c r="O87" s="44">
        <f t="shared" si="57"/>
        <v>0</v>
      </c>
      <c r="P87" s="44">
        <f t="shared" si="58"/>
        <v>0</v>
      </c>
      <c r="Q87" s="44">
        <f t="shared" si="59"/>
        <v>0</v>
      </c>
      <c r="R87" s="44">
        <f t="shared" si="60"/>
        <v>0</v>
      </c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44"/>
      <c r="BL87" s="327" t="str">
        <f>Base!FR87</f>
        <v/>
      </c>
      <c r="BN87" s="2">
        <f t="shared" si="61"/>
        <v>0</v>
      </c>
    </row>
    <row r="88" spans="1:66" x14ac:dyDescent="0.25">
      <c r="A88" s="44" t="str">
        <f>Base!A88</f>
        <v>ПБ.Б.40</v>
      </c>
      <c r="B88" s="332">
        <f>Base!B88</f>
        <v>0</v>
      </c>
      <c r="C88" s="89"/>
      <c r="D88" s="89"/>
      <c r="E88" s="89"/>
      <c r="F88" s="330">
        <f t="shared" si="54"/>
        <v>0</v>
      </c>
      <c r="G88" s="44">
        <f>ПланОО!H88</f>
        <v>0</v>
      </c>
      <c r="H88" s="44">
        <f>ПланОО!I88</f>
        <v>0</v>
      </c>
      <c r="I88" s="44">
        <f>ПланОО!J88</f>
        <v>0</v>
      </c>
      <c r="J88" s="44">
        <f>ПланОО!K88</f>
        <v>0</v>
      </c>
      <c r="K88" s="44">
        <f>ПланОО!L88</f>
        <v>0</v>
      </c>
      <c r="L88" s="44">
        <f>ПланОО!M88</f>
        <v>0</v>
      </c>
      <c r="M88" s="44">
        <f t="shared" si="55"/>
        <v>0</v>
      </c>
      <c r="N88" s="44">
        <f t="shared" si="56"/>
        <v>0</v>
      </c>
      <c r="O88" s="44">
        <f t="shared" si="57"/>
        <v>0</v>
      </c>
      <c r="P88" s="44">
        <f t="shared" si="58"/>
        <v>0</v>
      </c>
      <c r="Q88" s="44">
        <f t="shared" si="59"/>
        <v>0</v>
      </c>
      <c r="R88" s="44">
        <f t="shared" si="60"/>
        <v>0</v>
      </c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44"/>
      <c r="BL88" s="327" t="str">
        <f>Base!FR88</f>
        <v/>
      </c>
      <c r="BN88" s="2">
        <f t="shared" si="61"/>
        <v>0</v>
      </c>
    </row>
    <row r="89" spans="1:66" x14ac:dyDescent="0.25">
      <c r="A89" s="44" t="str">
        <f>Base!A89</f>
        <v>ПБ.Б.41</v>
      </c>
      <c r="B89" s="332">
        <f>Base!B89</f>
        <v>0</v>
      </c>
      <c r="C89" s="89"/>
      <c r="D89" s="89"/>
      <c r="E89" s="89"/>
      <c r="F89" s="330">
        <f t="shared" si="54"/>
        <v>0</v>
      </c>
      <c r="G89" s="44">
        <f>ПланОО!H89</f>
        <v>0</v>
      </c>
      <c r="H89" s="44">
        <f>ПланОО!I89</f>
        <v>0</v>
      </c>
      <c r="I89" s="44">
        <f>ПланОО!J89</f>
        <v>0</v>
      </c>
      <c r="J89" s="44">
        <f>ПланОО!K89</f>
        <v>0</v>
      </c>
      <c r="K89" s="44">
        <f>ПланОО!L89</f>
        <v>0</v>
      </c>
      <c r="L89" s="44">
        <f>ПланОО!M89</f>
        <v>0</v>
      </c>
      <c r="M89" s="44">
        <f t="shared" si="55"/>
        <v>0</v>
      </c>
      <c r="N89" s="44">
        <f t="shared" si="56"/>
        <v>0</v>
      </c>
      <c r="O89" s="44">
        <f t="shared" si="57"/>
        <v>0</v>
      </c>
      <c r="P89" s="44">
        <f t="shared" si="58"/>
        <v>0</v>
      </c>
      <c r="Q89" s="44">
        <f t="shared" si="59"/>
        <v>0</v>
      </c>
      <c r="R89" s="44">
        <f t="shared" si="60"/>
        <v>0</v>
      </c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44"/>
      <c r="BL89" s="327" t="str">
        <f>Base!FR89</f>
        <v/>
      </c>
      <c r="BN89" s="2">
        <f t="shared" si="61"/>
        <v>0</v>
      </c>
    </row>
    <row r="90" spans="1:66" x14ac:dyDescent="0.25">
      <c r="A90" s="44" t="str">
        <f>Base!A90</f>
        <v>ПБ.Б.42</v>
      </c>
      <c r="B90" s="332">
        <f>Base!B90</f>
        <v>0</v>
      </c>
      <c r="C90" s="89"/>
      <c r="D90" s="89"/>
      <c r="E90" s="89"/>
      <c r="F90" s="330">
        <f t="shared" si="54"/>
        <v>0</v>
      </c>
      <c r="G90" s="44">
        <f>ПланОО!H90</f>
        <v>0</v>
      </c>
      <c r="H90" s="44">
        <f>ПланОО!I90</f>
        <v>0</v>
      </c>
      <c r="I90" s="44">
        <f>ПланОО!J90</f>
        <v>0</v>
      </c>
      <c r="J90" s="44">
        <f>ПланОО!K90</f>
        <v>0</v>
      </c>
      <c r="K90" s="44">
        <f>ПланОО!L90</f>
        <v>0</v>
      </c>
      <c r="L90" s="44">
        <f>ПланОО!M90</f>
        <v>0</v>
      </c>
      <c r="M90" s="44">
        <f t="shared" si="55"/>
        <v>0</v>
      </c>
      <c r="N90" s="44">
        <f t="shared" si="56"/>
        <v>0</v>
      </c>
      <c r="O90" s="44">
        <f t="shared" si="57"/>
        <v>0</v>
      </c>
      <c r="P90" s="44">
        <f t="shared" si="58"/>
        <v>0</v>
      </c>
      <c r="Q90" s="44">
        <f t="shared" si="59"/>
        <v>0</v>
      </c>
      <c r="R90" s="44">
        <f t="shared" si="60"/>
        <v>0</v>
      </c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44"/>
      <c r="BL90" s="327" t="str">
        <f>Base!FR90</f>
        <v/>
      </c>
      <c r="BN90" s="2">
        <f t="shared" si="61"/>
        <v>0</v>
      </c>
    </row>
    <row r="91" spans="1:66" x14ac:dyDescent="0.25">
      <c r="A91" s="44" t="str">
        <f>Base!A91</f>
        <v>ПБ.Б.43</v>
      </c>
      <c r="B91" s="332">
        <f>Base!B91</f>
        <v>0</v>
      </c>
      <c r="C91" s="89"/>
      <c r="D91" s="89"/>
      <c r="E91" s="89"/>
      <c r="F91" s="330">
        <f t="shared" si="54"/>
        <v>0</v>
      </c>
      <c r="G91" s="44">
        <f>ПланОО!H91</f>
        <v>0</v>
      </c>
      <c r="H91" s="44">
        <f>ПланОО!I91</f>
        <v>0</v>
      </c>
      <c r="I91" s="44">
        <f>ПланОО!J91</f>
        <v>0</v>
      </c>
      <c r="J91" s="44">
        <f>ПланОО!K91</f>
        <v>0</v>
      </c>
      <c r="K91" s="44">
        <f>ПланОО!L91</f>
        <v>0</v>
      </c>
      <c r="L91" s="44">
        <f>ПланОО!M91</f>
        <v>0</v>
      </c>
      <c r="M91" s="44">
        <f t="shared" si="55"/>
        <v>0</v>
      </c>
      <c r="N91" s="44">
        <f t="shared" si="56"/>
        <v>0</v>
      </c>
      <c r="O91" s="44">
        <f t="shared" si="57"/>
        <v>0</v>
      </c>
      <c r="P91" s="44">
        <f t="shared" si="58"/>
        <v>0</v>
      </c>
      <c r="Q91" s="44">
        <f t="shared" si="59"/>
        <v>0</v>
      </c>
      <c r="R91" s="44">
        <f t="shared" si="60"/>
        <v>0</v>
      </c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44"/>
      <c r="BL91" s="327" t="str">
        <f>Base!FR91</f>
        <v/>
      </c>
      <c r="BN91" s="2">
        <f t="shared" si="61"/>
        <v>0</v>
      </c>
    </row>
    <row r="92" spans="1:66" x14ac:dyDescent="0.25">
      <c r="A92" s="44" t="str">
        <f>Base!A92</f>
        <v>ПБ.Б.44</v>
      </c>
      <c r="B92" s="332">
        <f>Base!B92</f>
        <v>0</v>
      </c>
      <c r="C92" s="89"/>
      <c r="D92" s="89"/>
      <c r="E92" s="89"/>
      <c r="F92" s="330">
        <f t="shared" si="54"/>
        <v>0</v>
      </c>
      <c r="G92" s="44">
        <f>ПланОО!H92</f>
        <v>0</v>
      </c>
      <c r="H92" s="44">
        <f>ПланОО!I92</f>
        <v>0</v>
      </c>
      <c r="I92" s="44">
        <f>ПланОО!J92</f>
        <v>0</v>
      </c>
      <c r="J92" s="44">
        <f>ПланОО!K92</f>
        <v>0</v>
      </c>
      <c r="K92" s="44">
        <f>ПланОО!L92</f>
        <v>0</v>
      </c>
      <c r="L92" s="44">
        <f>ПланОО!M92</f>
        <v>0</v>
      </c>
      <c r="M92" s="44">
        <f t="shared" si="55"/>
        <v>0</v>
      </c>
      <c r="N92" s="44">
        <f t="shared" si="56"/>
        <v>0</v>
      </c>
      <c r="O92" s="44">
        <f t="shared" si="57"/>
        <v>0</v>
      </c>
      <c r="P92" s="44">
        <f t="shared" si="58"/>
        <v>0</v>
      </c>
      <c r="Q92" s="44">
        <f t="shared" si="59"/>
        <v>0</v>
      </c>
      <c r="R92" s="44">
        <f t="shared" si="60"/>
        <v>0</v>
      </c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44"/>
      <c r="BL92" s="327" t="str">
        <f>Base!FR92</f>
        <v/>
      </c>
      <c r="BN92" s="2">
        <f t="shared" si="61"/>
        <v>0</v>
      </c>
    </row>
    <row r="93" spans="1:66" x14ac:dyDescent="0.25">
      <c r="A93" s="44" t="str">
        <f>Base!A93</f>
        <v>ПБ.Б.45</v>
      </c>
      <c r="B93" s="332">
        <f>Base!B93</f>
        <v>0</v>
      </c>
      <c r="C93" s="89"/>
      <c r="D93" s="89"/>
      <c r="E93" s="89"/>
      <c r="F93" s="330">
        <f t="shared" si="54"/>
        <v>0</v>
      </c>
      <c r="G93" s="44">
        <f>ПланОО!H93</f>
        <v>0</v>
      </c>
      <c r="H93" s="44">
        <f>ПланОО!I93</f>
        <v>0</v>
      </c>
      <c r="I93" s="44">
        <f>ПланОО!J93</f>
        <v>0</v>
      </c>
      <c r="J93" s="44">
        <f>ПланОО!K93</f>
        <v>0</v>
      </c>
      <c r="K93" s="44">
        <f>ПланОО!L93</f>
        <v>0</v>
      </c>
      <c r="L93" s="44">
        <f>ПланОО!M93</f>
        <v>0</v>
      </c>
      <c r="M93" s="44">
        <f t="shared" si="55"/>
        <v>0</v>
      </c>
      <c r="N93" s="44">
        <f t="shared" si="56"/>
        <v>0</v>
      </c>
      <c r="O93" s="44">
        <f t="shared" si="57"/>
        <v>0</v>
      </c>
      <c r="P93" s="44">
        <f t="shared" si="58"/>
        <v>0</v>
      </c>
      <c r="Q93" s="44">
        <f t="shared" si="59"/>
        <v>0</v>
      </c>
      <c r="R93" s="44">
        <f t="shared" si="60"/>
        <v>0</v>
      </c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44"/>
      <c r="BL93" s="327" t="str">
        <f>Base!FR93</f>
        <v/>
      </c>
      <c r="BN93" s="2">
        <f t="shared" si="61"/>
        <v>0</v>
      </c>
    </row>
    <row r="94" spans="1:66" x14ac:dyDescent="0.25">
      <c r="A94" s="44" t="str">
        <f>Base!A94</f>
        <v>ПБ.Б.46</v>
      </c>
      <c r="B94" s="332">
        <f>Base!B94</f>
        <v>0</v>
      </c>
      <c r="C94" s="89"/>
      <c r="D94" s="89"/>
      <c r="E94" s="89"/>
      <c r="F94" s="330">
        <f t="shared" si="54"/>
        <v>0</v>
      </c>
      <c r="G94" s="44">
        <f>ПланОО!H94</f>
        <v>0</v>
      </c>
      <c r="H94" s="44">
        <f>ПланОО!I94</f>
        <v>0</v>
      </c>
      <c r="I94" s="44">
        <f>ПланОО!J94</f>
        <v>0</v>
      </c>
      <c r="J94" s="44">
        <f>ПланОО!K94</f>
        <v>0</v>
      </c>
      <c r="K94" s="44">
        <f>ПланОО!L94</f>
        <v>0</v>
      </c>
      <c r="L94" s="44">
        <f>ПланОО!M94</f>
        <v>0</v>
      </c>
      <c r="M94" s="44">
        <f t="shared" si="55"/>
        <v>0</v>
      </c>
      <c r="N94" s="44">
        <f t="shared" si="56"/>
        <v>0</v>
      </c>
      <c r="O94" s="44">
        <f t="shared" si="57"/>
        <v>0</v>
      </c>
      <c r="P94" s="44">
        <f t="shared" si="58"/>
        <v>0</v>
      </c>
      <c r="Q94" s="44">
        <f t="shared" si="59"/>
        <v>0</v>
      </c>
      <c r="R94" s="44">
        <f t="shared" si="60"/>
        <v>0</v>
      </c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44"/>
      <c r="BL94" s="327" t="str">
        <f>Base!FR94</f>
        <v/>
      </c>
      <c r="BN94" s="2">
        <f t="shared" si="61"/>
        <v>0</v>
      </c>
    </row>
    <row r="95" spans="1:66" x14ac:dyDescent="0.25">
      <c r="A95" s="44" t="str">
        <f>Base!A95</f>
        <v>ПБ.Б.47</v>
      </c>
      <c r="B95" s="332">
        <f>Base!B95</f>
        <v>0</v>
      </c>
      <c r="C95" s="89"/>
      <c r="D95" s="89"/>
      <c r="E95" s="89"/>
      <c r="F95" s="330">
        <f t="shared" si="54"/>
        <v>0</v>
      </c>
      <c r="G95" s="44">
        <f>ПланОО!H95</f>
        <v>0</v>
      </c>
      <c r="H95" s="44">
        <f>ПланОО!I95</f>
        <v>0</v>
      </c>
      <c r="I95" s="44">
        <f>ПланОО!J95</f>
        <v>0</v>
      </c>
      <c r="J95" s="44">
        <f>ПланОО!K95</f>
        <v>0</v>
      </c>
      <c r="K95" s="44">
        <f>ПланОО!L95</f>
        <v>0</v>
      </c>
      <c r="L95" s="44">
        <f>ПланОО!M95</f>
        <v>0</v>
      </c>
      <c r="M95" s="44">
        <f t="shared" si="55"/>
        <v>0</v>
      </c>
      <c r="N95" s="44">
        <f t="shared" si="56"/>
        <v>0</v>
      </c>
      <c r="O95" s="44">
        <f t="shared" si="57"/>
        <v>0</v>
      </c>
      <c r="P95" s="44">
        <f t="shared" si="58"/>
        <v>0</v>
      </c>
      <c r="Q95" s="44">
        <f t="shared" si="59"/>
        <v>0</v>
      </c>
      <c r="R95" s="44">
        <f t="shared" si="60"/>
        <v>0</v>
      </c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44"/>
      <c r="BL95" s="327" t="str">
        <f>Base!FR95</f>
        <v/>
      </c>
      <c r="BN95" s="2">
        <f t="shared" si="61"/>
        <v>0</v>
      </c>
    </row>
    <row r="96" spans="1:66" x14ac:dyDescent="0.25">
      <c r="A96" s="44" t="str">
        <f>Base!A96</f>
        <v>ПБ.Б.48</v>
      </c>
      <c r="B96" s="332">
        <f>Base!B96</f>
        <v>0</v>
      </c>
      <c r="C96" s="89"/>
      <c r="D96" s="89"/>
      <c r="E96" s="89"/>
      <c r="F96" s="330">
        <f t="shared" si="54"/>
        <v>0</v>
      </c>
      <c r="G96" s="44">
        <f>ПланОО!H96</f>
        <v>0</v>
      </c>
      <c r="H96" s="44">
        <f>ПланОО!I96</f>
        <v>0</v>
      </c>
      <c r="I96" s="44">
        <f>ПланОО!J96</f>
        <v>0</v>
      </c>
      <c r="J96" s="44">
        <f>ПланОО!K96</f>
        <v>0</v>
      </c>
      <c r="K96" s="44">
        <f>ПланОО!L96</f>
        <v>0</v>
      </c>
      <c r="L96" s="44">
        <f>ПланОО!M96</f>
        <v>0</v>
      </c>
      <c r="M96" s="44">
        <f t="shared" si="55"/>
        <v>0</v>
      </c>
      <c r="N96" s="44">
        <f t="shared" si="56"/>
        <v>0</v>
      </c>
      <c r="O96" s="44">
        <f t="shared" si="57"/>
        <v>0</v>
      </c>
      <c r="P96" s="44">
        <f t="shared" si="58"/>
        <v>0</v>
      </c>
      <c r="Q96" s="44">
        <f t="shared" si="59"/>
        <v>0</v>
      </c>
      <c r="R96" s="44">
        <f t="shared" si="60"/>
        <v>0</v>
      </c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44"/>
      <c r="BL96" s="327" t="str">
        <f>Base!FR96</f>
        <v/>
      </c>
      <c r="BN96" s="2">
        <f t="shared" si="61"/>
        <v>0</v>
      </c>
    </row>
    <row r="97" spans="1:66" x14ac:dyDescent="0.25">
      <c r="A97" s="44" t="str">
        <f>Base!A97</f>
        <v>ПБ.Б.49</v>
      </c>
      <c r="B97" s="332">
        <f>Base!B97</f>
        <v>0</v>
      </c>
      <c r="C97" s="89"/>
      <c r="D97" s="89"/>
      <c r="E97" s="89"/>
      <c r="F97" s="330">
        <f t="shared" si="54"/>
        <v>0</v>
      </c>
      <c r="G97" s="44">
        <f>ПланОО!H97</f>
        <v>0</v>
      </c>
      <c r="H97" s="44">
        <f>ПланОО!I97</f>
        <v>0</v>
      </c>
      <c r="I97" s="44">
        <f>ПланОО!J97</f>
        <v>0</v>
      </c>
      <c r="J97" s="44">
        <f>ПланОО!K97</f>
        <v>0</v>
      </c>
      <c r="K97" s="44">
        <f>ПланОО!L97</f>
        <v>0</v>
      </c>
      <c r="L97" s="44">
        <f>ПланОО!M97</f>
        <v>0</v>
      </c>
      <c r="M97" s="44">
        <f t="shared" si="55"/>
        <v>0</v>
      </c>
      <c r="N97" s="44">
        <f t="shared" si="56"/>
        <v>0</v>
      </c>
      <c r="O97" s="44">
        <f t="shared" si="57"/>
        <v>0</v>
      </c>
      <c r="P97" s="44">
        <f t="shared" si="58"/>
        <v>0</v>
      </c>
      <c r="Q97" s="44">
        <f t="shared" si="59"/>
        <v>0</v>
      </c>
      <c r="R97" s="44">
        <f t="shared" si="60"/>
        <v>0</v>
      </c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44"/>
      <c r="BL97" s="327" t="str">
        <f>Base!FR97</f>
        <v/>
      </c>
      <c r="BN97" s="2">
        <f t="shared" si="61"/>
        <v>0</v>
      </c>
    </row>
    <row r="98" spans="1:66" x14ac:dyDescent="0.25">
      <c r="A98" s="44" t="str">
        <f>Base!A98</f>
        <v>ПБ.Б.50</v>
      </c>
      <c r="B98" s="332">
        <f>Base!B98</f>
        <v>0</v>
      </c>
      <c r="C98" s="89"/>
      <c r="D98" s="89"/>
      <c r="E98" s="89"/>
      <c r="F98" s="330">
        <f t="shared" si="54"/>
        <v>0</v>
      </c>
      <c r="G98" s="44">
        <f>ПланОО!H98</f>
        <v>0</v>
      </c>
      <c r="H98" s="44">
        <f>ПланОО!I98</f>
        <v>0</v>
      </c>
      <c r="I98" s="44">
        <f>ПланОО!J98</f>
        <v>0</v>
      </c>
      <c r="J98" s="44">
        <f>ПланОО!K98</f>
        <v>0</v>
      </c>
      <c r="K98" s="44">
        <f>ПланОО!L98</f>
        <v>0</v>
      </c>
      <c r="L98" s="44">
        <f>ПланОО!M98</f>
        <v>0</v>
      </c>
      <c r="M98" s="44">
        <f t="shared" si="55"/>
        <v>0</v>
      </c>
      <c r="N98" s="44">
        <f t="shared" si="56"/>
        <v>0</v>
      </c>
      <c r="O98" s="44">
        <f t="shared" si="57"/>
        <v>0</v>
      </c>
      <c r="P98" s="44">
        <f t="shared" si="58"/>
        <v>0</v>
      </c>
      <c r="Q98" s="44">
        <f t="shared" si="59"/>
        <v>0</v>
      </c>
      <c r="R98" s="44">
        <f t="shared" si="60"/>
        <v>0</v>
      </c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44"/>
      <c r="BL98" s="327" t="str">
        <f>Base!FR98</f>
        <v/>
      </c>
      <c r="BN98" s="2">
        <f t="shared" si="61"/>
        <v>0</v>
      </c>
    </row>
    <row r="99" spans="1:66" x14ac:dyDescent="0.25">
      <c r="A99" s="405" t="str">
        <f>Base!A99</f>
        <v>Итого по базовой части ПБ</v>
      </c>
      <c r="B99" s="405"/>
      <c r="C99" s="328">
        <f>Base!FT99</f>
        <v>0</v>
      </c>
      <c r="D99" s="328">
        <f>Base!FU99</f>
        <v>0</v>
      </c>
      <c r="E99" s="328">
        <f>Base!FV99</f>
        <v>0</v>
      </c>
      <c r="F99" s="259">
        <f>SUM(F49:F98)</f>
        <v>0</v>
      </c>
      <c r="G99" s="259">
        <f t="shared" ref="G99:BJ99" si="62">SUM(G49:G98)</f>
        <v>0</v>
      </c>
      <c r="H99" s="259">
        <f t="shared" si="62"/>
        <v>0</v>
      </c>
      <c r="I99" s="259">
        <f t="shared" si="62"/>
        <v>0</v>
      </c>
      <c r="J99" s="259">
        <f t="shared" si="62"/>
        <v>0</v>
      </c>
      <c r="K99" s="259">
        <f t="shared" si="62"/>
        <v>0</v>
      </c>
      <c r="L99" s="259">
        <f t="shared" si="62"/>
        <v>0</v>
      </c>
      <c r="M99" s="259">
        <f t="shared" si="62"/>
        <v>0</v>
      </c>
      <c r="N99" s="259">
        <f t="shared" si="62"/>
        <v>0</v>
      </c>
      <c r="O99" s="259">
        <f t="shared" si="62"/>
        <v>0</v>
      </c>
      <c r="P99" s="259">
        <f t="shared" si="62"/>
        <v>0</v>
      </c>
      <c r="Q99" s="259">
        <f t="shared" si="62"/>
        <v>0</v>
      </c>
      <c r="R99" s="259">
        <f t="shared" si="62"/>
        <v>0</v>
      </c>
      <c r="S99" s="259">
        <f t="shared" si="62"/>
        <v>0</v>
      </c>
      <c r="T99" s="259">
        <f t="shared" si="62"/>
        <v>0</v>
      </c>
      <c r="U99" s="259">
        <f t="shared" si="62"/>
        <v>0</v>
      </c>
      <c r="V99" s="259">
        <f t="shared" si="62"/>
        <v>0</v>
      </c>
      <c r="W99" s="259">
        <f t="shared" si="62"/>
        <v>0</v>
      </c>
      <c r="X99" s="259">
        <f t="shared" si="62"/>
        <v>0</v>
      </c>
      <c r="Y99" s="259">
        <f t="shared" si="62"/>
        <v>0</v>
      </c>
      <c r="Z99" s="259">
        <f t="shared" si="62"/>
        <v>0</v>
      </c>
      <c r="AA99" s="259">
        <f t="shared" si="62"/>
        <v>0</v>
      </c>
      <c r="AB99" s="259">
        <f t="shared" si="62"/>
        <v>0</v>
      </c>
      <c r="AC99" s="259">
        <f t="shared" si="62"/>
        <v>0</v>
      </c>
      <c r="AD99" s="259">
        <f t="shared" si="62"/>
        <v>0</v>
      </c>
      <c r="AE99" s="259">
        <f t="shared" si="62"/>
        <v>0</v>
      </c>
      <c r="AF99" s="259">
        <f t="shared" si="62"/>
        <v>0</v>
      </c>
      <c r="AG99" s="259">
        <f t="shared" si="62"/>
        <v>0</v>
      </c>
      <c r="AH99" s="259">
        <f t="shared" si="62"/>
        <v>0</v>
      </c>
      <c r="AI99" s="259">
        <f t="shared" si="62"/>
        <v>0</v>
      </c>
      <c r="AJ99" s="259">
        <f t="shared" si="62"/>
        <v>0</v>
      </c>
      <c r="AK99" s="259">
        <f t="shared" si="62"/>
        <v>0</v>
      </c>
      <c r="AL99" s="259">
        <f t="shared" si="62"/>
        <v>0</v>
      </c>
      <c r="AM99" s="259">
        <f t="shared" si="62"/>
        <v>0</v>
      </c>
      <c r="AN99" s="259">
        <f t="shared" si="62"/>
        <v>0</v>
      </c>
      <c r="AO99" s="259">
        <f t="shared" si="62"/>
        <v>0</v>
      </c>
      <c r="AP99" s="259">
        <f t="shared" si="62"/>
        <v>0</v>
      </c>
      <c r="AQ99" s="259">
        <f t="shared" si="62"/>
        <v>0</v>
      </c>
      <c r="AR99" s="259">
        <f t="shared" si="62"/>
        <v>0</v>
      </c>
      <c r="AS99" s="259">
        <f t="shared" si="62"/>
        <v>0</v>
      </c>
      <c r="AT99" s="259">
        <f t="shared" si="62"/>
        <v>0</v>
      </c>
      <c r="AU99" s="259">
        <f t="shared" si="62"/>
        <v>0</v>
      </c>
      <c r="AV99" s="259">
        <f t="shared" si="62"/>
        <v>0</v>
      </c>
      <c r="AW99" s="259">
        <f t="shared" si="62"/>
        <v>0</v>
      </c>
      <c r="AX99" s="259">
        <f t="shared" si="62"/>
        <v>0</v>
      </c>
      <c r="AY99" s="259">
        <f t="shared" si="62"/>
        <v>0</v>
      </c>
      <c r="AZ99" s="259">
        <f t="shared" si="62"/>
        <v>0</v>
      </c>
      <c r="BA99" s="259">
        <f t="shared" si="62"/>
        <v>0</v>
      </c>
      <c r="BB99" s="259">
        <f t="shared" si="62"/>
        <v>0</v>
      </c>
      <c r="BC99" s="259">
        <f t="shared" si="62"/>
        <v>0</v>
      </c>
      <c r="BD99" s="259">
        <f t="shared" si="62"/>
        <v>0</v>
      </c>
      <c r="BE99" s="259">
        <f t="shared" si="62"/>
        <v>0</v>
      </c>
      <c r="BF99" s="259">
        <f t="shared" si="62"/>
        <v>0</v>
      </c>
      <c r="BG99" s="259">
        <f t="shared" si="62"/>
        <v>0</v>
      </c>
      <c r="BH99" s="259">
        <f t="shared" si="62"/>
        <v>0</v>
      </c>
      <c r="BI99" s="259">
        <f t="shared" si="62"/>
        <v>0</v>
      </c>
      <c r="BJ99" s="259">
        <f t="shared" si="62"/>
        <v>0</v>
      </c>
      <c r="BK99" s="259"/>
      <c r="BL99" s="227"/>
    </row>
    <row r="100" spans="1:66" x14ac:dyDescent="0.25">
      <c r="A100" s="405" t="str">
        <f>Base!A100</f>
        <v>2.2. Вариативная часть ПБ</v>
      </c>
      <c r="B100" s="405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227"/>
    </row>
    <row r="101" spans="1:66" x14ac:dyDescent="0.25">
      <c r="A101" s="44" t="str">
        <f>Base!A101</f>
        <v>ПБ.ВВ.1</v>
      </c>
      <c r="B101" s="332">
        <f>Base!B101</f>
        <v>0</v>
      </c>
      <c r="C101" s="89"/>
      <c r="D101" s="89"/>
      <c r="E101" s="89"/>
      <c r="F101" s="330">
        <f t="shared" ref="F101" si="63">S101+W101+AA101+AE101+AI101+AM101+AQ101+AU101+AY101+BC101+BG101</f>
        <v>0</v>
      </c>
      <c r="G101" s="44">
        <f>ПланОО!H101</f>
        <v>0</v>
      </c>
      <c r="H101" s="44">
        <f>ПланОО!I101</f>
        <v>0</v>
      </c>
      <c r="I101" s="44">
        <f>ПланОО!J101</f>
        <v>0</v>
      </c>
      <c r="J101" s="44">
        <f>ПланОО!K101</f>
        <v>0</v>
      </c>
      <c r="K101" s="44">
        <f>ПланОО!L101</f>
        <v>0</v>
      </c>
      <c r="L101" s="44">
        <f>ПланОО!M101</f>
        <v>0</v>
      </c>
      <c r="M101" s="44">
        <f t="shared" ref="M101" si="64">F101*36</f>
        <v>0</v>
      </c>
      <c r="N101" s="44">
        <f t="shared" ref="N101" si="65">SUM(O101:Q101)</f>
        <v>0</v>
      </c>
      <c r="O101" s="44">
        <f t="shared" ref="O101" si="66">T101+X101+AB101+AF101+AJ101+AN101+AR101+AV101+AZ101+BD101+BH101</f>
        <v>0</v>
      </c>
      <c r="P101" s="44">
        <f t="shared" ref="P101" si="67">U101+Y101+AC101+AG101+AK101+AO101+AS101+AW101+BA101+BE101+BI101</f>
        <v>0</v>
      </c>
      <c r="Q101" s="44">
        <f t="shared" ref="Q101" si="68">V101+Z101+AD101+AH101+AL101+AP101+AT101+AX101+BB101+BF101+BJ101</f>
        <v>0</v>
      </c>
      <c r="R101" s="44">
        <f t="shared" ref="R101" si="69">M101-N101</f>
        <v>0</v>
      </c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44"/>
      <c r="BL101" s="327" t="str">
        <f>Base!FR101</f>
        <v/>
      </c>
      <c r="BN101" s="2">
        <f>I101*$BN$1</f>
        <v>0</v>
      </c>
    </row>
    <row r="102" spans="1:66" x14ac:dyDescent="0.25">
      <c r="A102" s="44" t="str">
        <f>Base!A102</f>
        <v>ПБ.ВВ.2</v>
      </c>
      <c r="B102" s="332">
        <f>Base!B102</f>
        <v>0</v>
      </c>
      <c r="C102" s="89"/>
      <c r="D102" s="89"/>
      <c r="E102" s="89"/>
      <c r="F102" s="330">
        <f t="shared" ref="F102:F130" si="70">S102+W102+AA102+AE102+AI102+AM102+AQ102+AU102+AY102+BC102+BG102</f>
        <v>0</v>
      </c>
      <c r="G102" s="44">
        <f>ПланОО!H102</f>
        <v>0</v>
      </c>
      <c r="H102" s="44">
        <f>ПланОО!I102</f>
        <v>0</v>
      </c>
      <c r="I102" s="44">
        <f>ПланОО!J102</f>
        <v>0</v>
      </c>
      <c r="J102" s="44">
        <f>ПланОО!K102</f>
        <v>0</v>
      </c>
      <c r="K102" s="44">
        <f>ПланОО!L102</f>
        <v>0</v>
      </c>
      <c r="L102" s="44">
        <f>ПланОО!M102</f>
        <v>0</v>
      </c>
      <c r="M102" s="44">
        <f t="shared" ref="M102:M130" si="71">F102*36</f>
        <v>0</v>
      </c>
      <c r="N102" s="44">
        <f t="shared" ref="N102:N130" si="72">SUM(O102:Q102)</f>
        <v>0</v>
      </c>
      <c r="O102" s="44">
        <f t="shared" ref="O102:O130" si="73">T102+X102+AB102+AF102+AJ102+AN102+AR102+AV102+AZ102+BD102+BH102</f>
        <v>0</v>
      </c>
      <c r="P102" s="44">
        <f t="shared" ref="P102:P130" si="74">U102+Y102+AC102+AG102+AK102+AO102+AS102+AW102+BA102+BE102+BI102</f>
        <v>0</v>
      </c>
      <c r="Q102" s="44">
        <f t="shared" ref="Q102:Q130" si="75">V102+Z102+AD102+AH102+AL102+AP102+AT102+AX102+BB102+BF102+BJ102</f>
        <v>0</v>
      </c>
      <c r="R102" s="44">
        <f t="shared" ref="R102:R130" si="76">M102-N102</f>
        <v>0</v>
      </c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44"/>
      <c r="BL102" s="327" t="str">
        <f>Base!FR102</f>
        <v/>
      </c>
      <c r="BN102" s="2">
        <f t="shared" ref="BN102:BN130" si="77">I102*$BN$1</f>
        <v>0</v>
      </c>
    </row>
    <row r="103" spans="1:66" x14ac:dyDescent="0.25">
      <c r="A103" s="44" t="str">
        <f>Base!A103</f>
        <v>ПБ.ВВ.3</v>
      </c>
      <c r="B103" s="332">
        <f>Base!B103</f>
        <v>0</v>
      </c>
      <c r="C103" s="89"/>
      <c r="D103" s="89"/>
      <c r="E103" s="89"/>
      <c r="F103" s="330">
        <f t="shared" si="70"/>
        <v>0</v>
      </c>
      <c r="G103" s="44">
        <f>ПланОО!H103</f>
        <v>0</v>
      </c>
      <c r="H103" s="44">
        <f>ПланОО!I103</f>
        <v>0</v>
      </c>
      <c r="I103" s="44">
        <f>ПланОО!J103</f>
        <v>0</v>
      </c>
      <c r="J103" s="44">
        <f>ПланОО!K103</f>
        <v>0</v>
      </c>
      <c r="K103" s="44">
        <f>ПланОО!L103</f>
        <v>0</v>
      </c>
      <c r="L103" s="44">
        <f>ПланОО!M103</f>
        <v>0</v>
      </c>
      <c r="M103" s="44">
        <f t="shared" si="71"/>
        <v>0</v>
      </c>
      <c r="N103" s="44">
        <f t="shared" si="72"/>
        <v>0</v>
      </c>
      <c r="O103" s="44">
        <f t="shared" si="73"/>
        <v>0</v>
      </c>
      <c r="P103" s="44">
        <f t="shared" si="74"/>
        <v>0</v>
      </c>
      <c r="Q103" s="44">
        <f t="shared" si="75"/>
        <v>0</v>
      </c>
      <c r="R103" s="44">
        <f t="shared" si="76"/>
        <v>0</v>
      </c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44"/>
      <c r="BL103" s="327" t="str">
        <f>Base!FR103</f>
        <v/>
      </c>
      <c r="BN103" s="2">
        <f t="shared" si="77"/>
        <v>0</v>
      </c>
    </row>
    <row r="104" spans="1:66" x14ac:dyDescent="0.25">
      <c r="A104" s="44" t="str">
        <f>Base!A104</f>
        <v>ПБ.ВВ.4</v>
      </c>
      <c r="B104" s="332">
        <f>Base!B104</f>
        <v>0</v>
      </c>
      <c r="C104" s="89"/>
      <c r="D104" s="89"/>
      <c r="E104" s="89"/>
      <c r="F104" s="330">
        <f t="shared" si="70"/>
        <v>0</v>
      </c>
      <c r="G104" s="44">
        <f>ПланОО!H104</f>
        <v>0</v>
      </c>
      <c r="H104" s="44">
        <f>ПланОО!I104</f>
        <v>0</v>
      </c>
      <c r="I104" s="44">
        <f>ПланОО!J104</f>
        <v>0</v>
      </c>
      <c r="J104" s="44">
        <f>ПланОО!K104</f>
        <v>0</v>
      </c>
      <c r="K104" s="44">
        <f>ПланОО!L104</f>
        <v>0</v>
      </c>
      <c r="L104" s="44">
        <f>ПланОО!M104</f>
        <v>0</v>
      </c>
      <c r="M104" s="44">
        <f t="shared" si="71"/>
        <v>0</v>
      </c>
      <c r="N104" s="44">
        <f t="shared" si="72"/>
        <v>0</v>
      </c>
      <c r="O104" s="44">
        <f t="shared" si="73"/>
        <v>0</v>
      </c>
      <c r="P104" s="44">
        <f t="shared" si="74"/>
        <v>0</v>
      </c>
      <c r="Q104" s="44">
        <f t="shared" si="75"/>
        <v>0</v>
      </c>
      <c r="R104" s="44">
        <f t="shared" si="76"/>
        <v>0</v>
      </c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44"/>
      <c r="BL104" s="327" t="str">
        <f>Base!FR104</f>
        <v/>
      </c>
      <c r="BN104" s="2">
        <f t="shared" si="77"/>
        <v>0</v>
      </c>
    </row>
    <row r="105" spans="1:66" x14ac:dyDescent="0.25">
      <c r="A105" s="44" t="str">
        <f>Base!A105</f>
        <v>ПБ.ВВ.5</v>
      </c>
      <c r="B105" s="332">
        <f>Base!B105</f>
        <v>0</v>
      </c>
      <c r="C105" s="89"/>
      <c r="D105" s="89"/>
      <c r="E105" s="89"/>
      <c r="F105" s="330">
        <f t="shared" si="70"/>
        <v>0</v>
      </c>
      <c r="G105" s="44">
        <f>ПланОО!H105</f>
        <v>0</v>
      </c>
      <c r="H105" s="44">
        <f>ПланОО!I105</f>
        <v>0</v>
      </c>
      <c r="I105" s="44">
        <f>ПланОО!J105</f>
        <v>0</v>
      </c>
      <c r="J105" s="44">
        <f>ПланОО!K105</f>
        <v>0</v>
      </c>
      <c r="K105" s="44">
        <f>ПланОО!L105</f>
        <v>0</v>
      </c>
      <c r="L105" s="44">
        <f>ПланОО!M105</f>
        <v>0</v>
      </c>
      <c r="M105" s="44">
        <f t="shared" si="71"/>
        <v>0</v>
      </c>
      <c r="N105" s="44">
        <f t="shared" si="72"/>
        <v>0</v>
      </c>
      <c r="O105" s="44">
        <f t="shared" si="73"/>
        <v>0</v>
      </c>
      <c r="P105" s="44">
        <f t="shared" si="74"/>
        <v>0</v>
      </c>
      <c r="Q105" s="44">
        <f t="shared" si="75"/>
        <v>0</v>
      </c>
      <c r="R105" s="44">
        <f t="shared" si="76"/>
        <v>0</v>
      </c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44"/>
      <c r="BL105" s="327" t="str">
        <f>Base!FR105</f>
        <v/>
      </c>
      <c r="BN105" s="2">
        <f t="shared" si="77"/>
        <v>0</v>
      </c>
    </row>
    <row r="106" spans="1:66" x14ac:dyDescent="0.25">
      <c r="A106" s="44" t="str">
        <f>Base!A106</f>
        <v>ПБ.ВВ.6</v>
      </c>
      <c r="B106" s="332">
        <f>Base!B106</f>
        <v>0</v>
      </c>
      <c r="C106" s="89"/>
      <c r="D106" s="89"/>
      <c r="E106" s="89"/>
      <c r="F106" s="330">
        <f t="shared" si="70"/>
        <v>0</v>
      </c>
      <c r="G106" s="44">
        <f>ПланОО!H106</f>
        <v>0</v>
      </c>
      <c r="H106" s="44">
        <f>ПланОО!I106</f>
        <v>0</v>
      </c>
      <c r="I106" s="44">
        <f>ПланОО!J106</f>
        <v>0</v>
      </c>
      <c r="J106" s="44">
        <f>ПланОО!K106</f>
        <v>0</v>
      </c>
      <c r="K106" s="44">
        <f>ПланОО!L106</f>
        <v>0</v>
      </c>
      <c r="L106" s="44">
        <f>ПланОО!M106</f>
        <v>0</v>
      </c>
      <c r="M106" s="44">
        <f t="shared" si="71"/>
        <v>0</v>
      </c>
      <c r="N106" s="44">
        <f t="shared" si="72"/>
        <v>0</v>
      </c>
      <c r="O106" s="44">
        <f t="shared" si="73"/>
        <v>0</v>
      </c>
      <c r="P106" s="44">
        <f t="shared" si="74"/>
        <v>0</v>
      </c>
      <c r="Q106" s="44">
        <f t="shared" si="75"/>
        <v>0</v>
      </c>
      <c r="R106" s="44">
        <f t="shared" si="76"/>
        <v>0</v>
      </c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44"/>
      <c r="BL106" s="327" t="str">
        <f>Base!FR106</f>
        <v/>
      </c>
      <c r="BN106" s="2">
        <f t="shared" si="77"/>
        <v>0</v>
      </c>
    </row>
    <row r="107" spans="1:66" x14ac:dyDescent="0.25">
      <c r="A107" s="44" t="str">
        <f>Base!A107</f>
        <v>ПБ.ВВ.7</v>
      </c>
      <c r="B107" s="332">
        <f>Base!B107</f>
        <v>0</v>
      </c>
      <c r="C107" s="89"/>
      <c r="D107" s="89"/>
      <c r="E107" s="89"/>
      <c r="F107" s="330">
        <f t="shared" si="70"/>
        <v>0</v>
      </c>
      <c r="G107" s="44">
        <f>ПланОО!H107</f>
        <v>0</v>
      </c>
      <c r="H107" s="44">
        <f>ПланОО!I107</f>
        <v>0</v>
      </c>
      <c r="I107" s="44">
        <f>ПланОО!J107</f>
        <v>0</v>
      </c>
      <c r="J107" s="44">
        <f>ПланОО!K107</f>
        <v>0</v>
      </c>
      <c r="K107" s="44">
        <f>ПланОО!L107</f>
        <v>0</v>
      </c>
      <c r="L107" s="44">
        <f>ПланОО!M107</f>
        <v>0</v>
      </c>
      <c r="M107" s="44">
        <f t="shared" si="71"/>
        <v>0</v>
      </c>
      <c r="N107" s="44">
        <f t="shared" si="72"/>
        <v>0</v>
      </c>
      <c r="O107" s="44">
        <f t="shared" si="73"/>
        <v>0</v>
      </c>
      <c r="P107" s="44">
        <f t="shared" si="74"/>
        <v>0</v>
      </c>
      <c r="Q107" s="44">
        <f t="shared" si="75"/>
        <v>0</v>
      </c>
      <c r="R107" s="44">
        <f t="shared" si="76"/>
        <v>0</v>
      </c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44"/>
      <c r="BL107" s="327" t="str">
        <f>Base!FR107</f>
        <v/>
      </c>
      <c r="BN107" s="2">
        <f t="shared" si="77"/>
        <v>0</v>
      </c>
    </row>
    <row r="108" spans="1:66" x14ac:dyDescent="0.25">
      <c r="A108" s="44" t="str">
        <f>Base!A108</f>
        <v>ПБ.ВВ.8</v>
      </c>
      <c r="B108" s="332">
        <f>Base!B108</f>
        <v>0</v>
      </c>
      <c r="C108" s="89"/>
      <c r="D108" s="89"/>
      <c r="E108" s="89"/>
      <c r="F108" s="330">
        <f t="shared" si="70"/>
        <v>0</v>
      </c>
      <c r="G108" s="44">
        <f>ПланОО!H108</f>
        <v>0</v>
      </c>
      <c r="H108" s="44">
        <f>ПланОО!I108</f>
        <v>0</v>
      </c>
      <c r="I108" s="44">
        <f>ПланОО!J108</f>
        <v>0</v>
      </c>
      <c r="J108" s="44">
        <f>ПланОО!K108</f>
        <v>0</v>
      </c>
      <c r="K108" s="44">
        <f>ПланОО!L108</f>
        <v>0</v>
      </c>
      <c r="L108" s="44">
        <f>ПланОО!M108</f>
        <v>0</v>
      </c>
      <c r="M108" s="44">
        <f t="shared" si="71"/>
        <v>0</v>
      </c>
      <c r="N108" s="44">
        <f t="shared" si="72"/>
        <v>0</v>
      </c>
      <c r="O108" s="44">
        <f t="shared" si="73"/>
        <v>0</v>
      </c>
      <c r="P108" s="44">
        <f t="shared" si="74"/>
        <v>0</v>
      </c>
      <c r="Q108" s="44">
        <f t="shared" si="75"/>
        <v>0</v>
      </c>
      <c r="R108" s="44">
        <f t="shared" si="76"/>
        <v>0</v>
      </c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44"/>
      <c r="BL108" s="327" t="str">
        <f>Base!FR108</f>
        <v/>
      </c>
      <c r="BN108" s="2">
        <f t="shared" si="77"/>
        <v>0</v>
      </c>
    </row>
    <row r="109" spans="1:66" x14ac:dyDescent="0.25">
      <c r="A109" s="44" t="str">
        <f>Base!A109</f>
        <v>ПБ.ВВ.9</v>
      </c>
      <c r="B109" s="332">
        <f>Base!B109</f>
        <v>0</v>
      </c>
      <c r="C109" s="89"/>
      <c r="D109" s="89"/>
      <c r="E109" s="89"/>
      <c r="F109" s="330">
        <f t="shared" si="70"/>
        <v>0</v>
      </c>
      <c r="G109" s="44">
        <f>ПланОО!H109</f>
        <v>0</v>
      </c>
      <c r="H109" s="44">
        <f>ПланОО!I109</f>
        <v>0</v>
      </c>
      <c r="I109" s="44">
        <f>ПланОО!J109</f>
        <v>0</v>
      </c>
      <c r="J109" s="44">
        <f>ПланОО!K109</f>
        <v>0</v>
      </c>
      <c r="K109" s="44">
        <f>ПланОО!L109</f>
        <v>0</v>
      </c>
      <c r="L109" s="44">
        <f>ПланОО!M109</f>
        <v>0</v>
      </c>
      <c r="M109" s="44">
        <f t="shared" si="71"/>
        <v>0</v>
      </c>
      <c r="N109" s="44">
        <f t="shared" si="72"/>
        <v>0</v>
      </c>
      <c r="O109" s="44">
        <f t="shared" si="73"/>
        <v>0</v>
      </c>
      <c r="P109" s="44">
        <f t="shared" si="74"/>
        <v>0</v>
      </c>
      <c r="Q109" s="44">
        <f t="shared" si="75"/>
        <v>0</v>
      </c>
      <c r="R109" s="44">
        <f t="shared" si="76"/>
        <v>0</v>
      </c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44"/>
      <c r="BL109" s="327" t="str">
        <f>Base!FR109</f>
        <v/>
      </c>
      <c r="BN109" s="2">
        <f t="shared" si="77"/>
        <v>0</v>
      </c>
    </row>
    <row r="110" spans="1:66" x14ac:dyDescent="0.25">
      <c r="A110" s="44" t="str">
        <f>Base!A110</f>
        <v>ПБ.ВВ.10</v>
      </c>
      <c r="B110" s="332">
        <f>Base!B110</f>
        <v>0</v>
      </c>
      <c r="C110" s="89"/>
      <c r="D110" s="89"/>
      <c r="E110" s="89"/>
      <c r="F110" s="330">
        <f t="shared" si="70"/>
        <v>0</v>
      </c>
      <c r="G110" s="44">
        <f>ПланОО!H110</f>
        <v>0</v>
      </c>
      <c r="H110" s="44">
        <f>ПланОО!I110</f>
        <v>0</v>
      </c>
      <c r="I110" s="44">
        <f>ПланОО!J110</f>
        <v>0</v>
      </c>
      <c r="J110" s="44">
        <f>ПланОО!K110</f>
        <v>0</v>
      </c>
      <c r="K110" s="44">
        <f>ПланОО!L110</f>
        <v>0</v>
      </c>
      <c r="L110" s="44">
        <f>ПланОО!M110</f>
        <v>0</v>
      </c>
      <c r="M110" s="44">
        <f t="shared" si="71"/>
        <v>0</v>
      </c>
      <c r="N110" s="44">
        <f t="shared" si="72"/>
        <v>0</v>
      </c>
      <c r="O110" s="44">
        <f t="shared" si="73"/>
        <v>0</v>
      </c>
      <c r="P110" s="44">
        <f t="shared" si="74"/>
        <v>0</v>
      </c>
      <c r="Q110" s="44">
        <f t="shared" si="75"/>
        <v>0</v>
      </c>
      <c r="R110" s="44">
        <f t="shared" si="76"/>
        <v>0</v>
      </c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44"/>
      <c r="BL110" s="327" t="str">
        <f>Base!FR110</f>
        <v/>
      </c>
      <c r="BN110" s="2">
        <f t="shared" si="77"/>
        <v>0</v>
      </c>
    </row>
    <row r="111" spans="1:66" x14ac:dyDescent="0.25">
      <c r="A111" s="44" t="str">
        <f>Base!A111</f>
        <v>ПБ.ВВ.11</v>
      </c>
      <c r="B111" s="332">
        <f>Base!B111</f>
        <v>0</v>
      </c>
      <c r="C111" s="89"/>
      <c r="D111" s="89"/>
      <c r="E111" s="89"/>
      <c r="F111" s="330">
        <f t="shared" si="70"/>
        <v>0</v>
      </c>
      <c r="G111" s="44">
        <f>ПланОО!H111</f>
        <v>0</v>
      </c>
      <c r="H111" s="44">
        <f>ПланОО!I111</f>
        <v>0</v>
      </c>
      <c r="I111" s="44">
        <f>ПланОО!J111</f>
        <v>0</v>
      </c>
      <c r="J111" s="44">
        <f>ПланОО!K111</f>
        <v>0</v>
      </c>
      <c r="K111" s="44">
        <f>ПланОО!L111</f>
        <v>0</v>
      </c>
      <c r="L111" s="44">
        <f>ПланОО!M111</f>
        <v>0</v>
      </c>
      <c r="M111" s="44">
        <f t="shared" si="71"/>
        <v>0</v>
      </c>
      <c r="N111" s="44">
        <f t="shared" si="72"/>
        <v>0</v>
      </c>
      <c r="O111" s="44">
        <f t="shared" si="73"/>
        <v>0</v>
      </c>
      <c r="P111" s="44">
        <f t="shared" si="74"/>
        <v>0</v>
      </c>
      <c r="Q111" s="44">
        <f t="shared" si="75"/>
        <v>0</v>
      </c>
      <c r="R111" s="44">
        <f t="shared" si="76"/>
        <v>0</v>
      </c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44"/>
      <c r="BL111" s="327" t="str">
        <f>Base!FR111</f>
        <v/>
      </c>
      <c r="BN111" s="2">
        <f t="shared" si="77"/>
        <v>0</v>
      </c>
    </row>
    <row r="112" spans="1:66" x14ac:dyDescent="0.25">
      <c r="A112" s="44" t="str">
        <f>Base!A112</f>
        <v>ПБ.ВВ.12</v>
      </c>
      <c r="B112" s="332">
        <f>Base!B112</f>
        <v>0</v>
      </c>
      <c r="C112" s="89"/>
      <c r="D112" s="89"/>
      <c r="E112" s="89"/>
      <c r="F112" s="330">
        <f t="shared" si="70"/>
        <v>0</v>
      </c>
      <c r="G112" s="44">
        <f>ПланОО!H112</f>
        <v>0</v>
      </c>
      <c r="H112" s="44">
        <f>ПланОО!I112</f>
        <v>0</v>
      </c>
      <c r="I112" s="44">
        <f>ПланОО!J112</f>
        <v>0</v>
      </c>
      <c r="J112" s="44">
        <f>ПланОО!K112</f>
        <v>0</v>
      </c>
      <c r="K112" s="44">
        <f>ПланОО!L112</f>
        <v>0</v>
      </c>
      <c r="L112" s="44">
        <f>ПланОО!M112</f>
        <v>0</v>
      </c>
      <c r="M112" s="44">
        <f t="shared" si="71"/>
        <v>0</v>
      </c>
      <c r="N112" s="44">
        <f t="shared" si="72"/>
        <v>0</v>
      </c>
      <c r="O112" s="44">
        <f t="shared" si="73"/>
        <v>0</v>
      </c>
      <c r="P112" s="44">
        <f t="shared" si="74"/>
        <v>0</v>
      </c>
      <c r="Q112" s="44">
        <f t="shared" si="75"/>
        <v>0</v>
      </c>
      <c r="R112" s="44">
        <f t="shared" si="76"/>
        <v>0</v>
      </c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44"/>
      <c r="BL112" s="327" t="str">
        <f>Base!FR112</f>
        <v/>
      </c>
      <c r="BN112" s="2">
        <f t="shared" si="77"/>
        <v>0</v>
      </c>
    </row>
    <row r="113" spans="1:66" x14ac:dyDescent="0.25">
      <c r="A113" s="44" t="str">
        <f>Base!A113</f>
        <v>ПБ.ВВ.13</v>
      </c>
      <c r="B113" s="332">
        <f>Base!B113</f>
        <v>0</v>
      </c>
      <c r="C113" s="89"/>
      <c r="D113" s="89"/>
      <c r="E113" s="89"/>
      <c r="F113" s="330">
        <f t="shared" si="70"/>
        <v>0</v>
      </c>
      <c r="G113" s="44">
        <f>ПланОО!H113</f>
        <v>0</v>
      </c>
      <c r="H113" s="44">
        <f>ПланОО!I113</f>
        <v>0</v>
      </c>
      <c r="I113" s="44">
        <f>ПланОО!J113</f>
        <v>0</v>
      </c>
      <c r="J113" s="44">
        <f>ПланОО!K113</f>
        <v>0</v>
      </c>
      <c r="K113" s="44">
        <f>ПланОО!L113</f>
        <v>0</v>
      </c>
      <c r="L113" s="44">
        <f>ПланОО!M113</f>
        <v>0</v>
      </c>
      <c r="M113" s="44">
        <f t="shared" si="71"/>
        <v>0</v>
      </c>
      <c r="N113" s="44">
        <f t="shared" si="72"/>
        <v>0</v>
      </c>
      <c r="O113" s="44">
        <f t="shared" si="73"/>
        <v>0</v>
      </c>
      <c r="P113" s="44">
        <f t="shared" si="74"/>
        <v>0</v>
      </c>
      <c r="Q113" s="44">
        <f t="shared" si="75"/>
        <v>0</v>
      </c>
      <c r="R113" s="44">
        <f t="shared" si="76"/>
        <v>0</v>
      </c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44"/>
      <c r="BL113" s="327" t="str">
        <f>Base!FR113</f>
        <v/>
      </c>
      <c r="BN113" s="2">
        <f t="shared" si="77"/>
        <v>0</v>
      </c>
    </row>
    <row r="114" spans="1:66" x14ac:dyDescent="0.25">
      <c r="A114" s="44" t="str">
        <f>Base!A114</f>
        <v>ПБ.ВВ.14</v>
      </c>
      <c r="B114" s="332">
        <f>Base!B114</f>
        <v>0</v>
      </c>
      <c r="C114" s="89"/>
      <c r="D114" s="89"/>
      <c r="E114" s="89"/>
      <c r="F114" s="330">
        <f t="shared" si="70"/>
        <v>0</v>
      </c>
      <c r="G114" s="44">
        <f>ПланОО!H114</f>
        <v>0</v>
      </c>
      <c r="H114" s="44">
        <f>ПланОО!I114</f>
        <v>0</v>
      </c>
      <c r="I114" s="44">
        <f>ПланОО!J114</f>
        <v>0</v>
      </c>
      <c r="J114" s="44">
        <f>ПланОО!K114</f>
        <v>0</v>
      </c>
      <c r="K114" s="44">
        <f>ПланОО!L114</f>
        <v>0</v>
      </c>
      <c r="L114" s="44">
        <f>ПланОО!M114</f>
        <v>0</v>
      </c>
      <c r="M114" s="44">
        <f t="shared" si="71"/>
        <v>0</v>
      </c>
      <c r="N114" s="44">
        <f t="shared" si="72"/>
        <v>0</v>
      </c>
      <c r="O114" s="44">
        <f t="shared" si="73"/>
        <v>0</v>
      </c>
      <c r="P114" s="44">
        <f t="shared" si="74"/>
        <v>0</v>
      </c>
      <c r="Q114" s="44">
        <f t="shared" si="75"/>
        <v>0</v>
      </c>
      <c r="R114" s="44">
        <f t="shared" si="76"/>
        <v>0</v>
      </c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44"/>
      <c r="BL114" s="327" t="str">
        <f>Base!FR114</f>
        <v/>
      </c>
      <c r="BN114" s="2">
        <f t="shared" si="77"/>
        <v>0</v>
      </c>
    </row>
    <row r="115" spans="1:66" x14ac:dyDescent="0.25">
      <c r="A115" s="44" t="str">
        <f>Base!A115</f>
        <v>ПБ.ВВ.15</v>
      </c>
      <c r="B115" s="332">
        <f>Base!B115</f>
        <v>0</v>
      </c>
      <c r="C115" s="89"/>
      <c r="D115" s="89"/>
      <c r="E115" s="89"/>
      <c r="F115" s="330">
        <f t="shared" si="70"/>
        <v>0</v>
      </c>
      <c r="G115" s="44">
        <f>ПланОО!H115</f>
        <v>0</v>
      </c>
      <c r="H115" s="44">
        <f>ПланОО!I115</f>
        <v>0</v>
      </c>
      <c r="I115" s="44">
        <f>ПланОО!J115</f>
        <v>0</v>
      </c>
      <c r="J115" s="44">
        <f>ПланОО!K115</f>
        <v>0</v>
      </c>
      <c r="K115" s="44">
        <f>ПланОО!L115</f>
        <v>0</v>
      </c>
      <c r="L115" s="44">
        <f>ПланОО!M115</f>
        <v>0</v>
      </c>
      <c r="M115" s="44">
        <f t="shared" si="71"/>
        <v>0</v>
      </c>
      <c r="N115" s="44">
        <f t="shared" si="72"/>
        <v>0</v>
      </c>
      <c r="O115" s="44">
        <f t="shared" si="73"/>
        <v>0</v>
      </c>
      <c r="P115" s="44">
        <f t="shared" si="74"/>
        <v>0</v>
      </c>
      <c r="Q115" s="44">
        <f t="shared" si="75"/>
        <v>0</v>
      </c>
      <c r="R115" s="44">
        <f t="shared" si="76"/>
        <v>0</v>
      </c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44"/>
      <c r="BL115" s="327" t="str">
        <f>Base!FR115</f>
        <v/>
      </c>
      <c r="BN115" s="2">
        <f t="shared" si="77"/>
        <v>0</v>
      </c>
    </row>
    <row r="116" spans="1:66" x14ac:dyDescent="0.25">
      <c r="A116" s="44" t="str">
        <f>Base!A116</f>
        <v>ПБ.ВВ.16</v>
      </c>
      <c r="B116" s="332">
        <f>Base!B116</f>
        <v>0</v>
      </c>
      <c r="C116" s="89"/>
      <c r="D116" s="89"/>
      <c r="E116" s="89"/>
      <c r="F116" s="330">
        <f t="shared" si="70"/>
        <v>0</v>
      </c>
      <c r="G116" s="44">
        <f>ПланОО!H116</f>
        <v>0</v>
      </c>
      <c r="H116" s="44">
        <f>ПланОО!I116</f>
        <v>0</v>
      </c>
      <c r="I116" s="44">
        <f>ПланОО!J116</f>
        <v>0</v>
      </c>
      <c r="J116" s="44">
        <f>ПланОО!K116</f>
        <v>0</v>
      </c>
      <c r="K116" s="44">
        <f>ПланОО!L116</f>
        <v>0</v>
      </c>
      <c r="L116" s="44">
        <f>ПланОО!M116</f>
        <v>0</v>
      </c>
      <c r="M116" s="44">
        <f t="shared" si="71"/>
        <v>0</v>
      </c>
      <c r="N116" s="44">
        <f t="shared" si="72"/>
        <v>0</v>
      </c>
      <c r="O116" s="44">
        <f t="shared" si="73"/>
        <v>0</v>
      </c>
      <c r="P116" s="44">
        <f t="shared" si="74"/>
        <v>0</v>
      </c>
      <c r="Q116" s="44">
        <f t="shared" si="75"/>
        <v>0</v>
      </c>
      <c r="R116" s="44">
        <f t="shared" si="76"/>
        <v>0</v>
      </c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44"/>
      <c r="BL116" s="327" t="str">
        <f>Base!FR116</f>
        <v/>
      </c>
      <c r="BN116" s="2">
        <f t="shared" si="77"/>
        <v>0</v>
      </c>
    </row>
    <row r="117" spans="1:66" x14ac:dyDescent="0.25">
      <c r="A117" s="44" t="str">
        <f>Base!A117</f>
        <v>ПБ.ВВ.17</v>
      </c>
      <c r="B117" s="332">
        <f>Base!B117</f>
        <v>0</v>
      </c>
      <c r="C117" s="89"/>
      <c r="D117" s="89"/>
      <c r="E117" s="89"/>
      <c r="F117" s="330">
        <f t="shared" si="70"/>
        <v>0</v>
      </c>
      <c r="G117" s="44">
        <f>ПланОО!H117</f>
        <v>0</v>
      </c>
      <c r="H117" s="44">
        <f>ПланОО!I117</f>
        <v>0</v>
      </c>
      <c r="I117" s="44">
        <f>ПланОО!J117</f>
        <v>0</v>
      </c>
      <c r="J117" s="44">
        <f>ПланОО!K117</f>
        <v>0</v>
      </c>
      <c r="K117" s="44">
        <f>ПланОО!L117</f>
        <v>0</v>
      </c>
      <c r="L117" s="44">
        <f>ПланОО!M117</f>
        <v>0</v>
      </c>
      <c r="M117" s="44">
        <f t="shared" si="71"/>
        <v>0</v>
      </c>
      <c r="N117" s="44">
        <f t="shared" si="72"/>
        <v>0</v>
      </c>
      <c r="O117" s="44">
        <f t="shared" si="73"/>
        <v>0</v>
      </c>
      <c r="P117" s="44">
        <f t="shared" si="74"/>
        <v>0</v>
      </c>
      <c r="Q117" s="44">
        <f t="shared" si="75"/>
        <v>0</v>
      </c>
      <c r="R117" s="44">
        <f t="shared" si="76"/>
        <v>0</v>
      </c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44"/>
      <c r="BL117" s="327" t="str">
        <f>Base!FR117</f>
        <v/>
      </c>
      <c r="BN117" s="2">
        <f t="shared" si="77"/>
        <v>0</v>
      </c>
    </row>
    <row r="118" spans="1:66" x14ac:dyDescent="0.25">
      <c r="A118" s="44" t="str">
        <f>Base!A118</f>
        <v>ПБ.ВВ.18</v>
      </c>
      <c r="B118" s="332">
        <f>Base!B118</f>
        <v>0</v>
      </c>
      <c r="C118" s="89"/>
      <c r="D118" s="89"/>
      <c r="E118" s="89"/>
      <c r="F118" s="330">
        <f t="shared" si="70"/>
        <v>0</v>
      </c>
      <c r="G118" s="44">
        <f>ПланОО!H118</f>
        <v>0</v>
      </c>
      <c r="H118" s="44">
        <f>ПланОО!I118</f>
        <v>0</v>
      </c>
      <c r="I118" s="44">
        <f>ПланОО!J118</f>
        <v>0</v>
      </c>
      <c r="J118" s="44">
        <f>ПланОО!K118</f>
        <v>0</v>
      </c>
      <c r="K118" s="44">
        <f>ПланОО!L118</f>
        <v>0</v>
      </c>
      <c r="L118" s="44">
        <f>ПланОО!M118</f>
        <v>0</v>
      </c>
      <c r="M118" s="44">
        <f t="shared" si="71"/>
        <v>0</v>
      </c>
      <c r="N118" s="44">
        <f t="shared" si="72"/>
        <v>0</v>
      </c>
      <c r="O118" s="44">
        <f t="shared" si="73"/>
        <v>0</v>
      </c>
      <c r="P118" s="44">
        <f t="shared" si="74"/>
        <v>0</v>
      </c>
      <c r="Q118" s="44">
        <f t="shared" si="75"/>
        <v>0</v>
      </c>
      <c r="R118" s="44">
        <f t="shared" si="76"/>
        <v>0</v>
      </c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44"/>
      <c r="BL118" s="327" t="str">
        <f>Base!FR118</f>
        <v/>
      </c>
      <c r="BN118" s="2">
        <f t="shared" si="77"/>
        <v>0</v>
      </c>
    </row>
    <row r="119" spans="1:66" x14ac:dyDescent="0.25">
      <c r="A119" s="44" t="str">
        <f>Base!A119</f>
        <v>ПБ.ВВ.19</v>
      </c>
      <c r="B119" s="332">
        <f>Base!B119</f>
        <v>0</v>
      </c>
      <c r="C119" s="89"/>
      <c r="D119" s="89"/>
      <c r="E119" s="89"/>
      <c r="F119" s="330">
        <f t="shared" si="70"/>
        <v>0</v>
      </c>
      <c r="G119" s="44">
        <f>ПланОО!H119</f>
        <v>0</v>
      </c>
      <c r="H119" s="44">
        <f>ПланОО!I119</f>
        <v>0</v>
      </c>
      <c r="I119" s="44">
        <f>ПланОО!J119</f>
        <v>0</v>
      </c>
      <c r="J119" s="44">
        <f>ПланОО!K119</f>
        <v>0</v>
      </c>
      <c r="K119" s="44">
        <f>ПланОО!L119</f>
        <v>0</v>
      </c>
      <c r="L119" s="44">
        <f>ПланОО!M119</f>
        <v>0</v>
      </c>
      <c r="M119" s="44">
        <f t="shared" si="71"/>
        <v>0</v>
      </c>
      <c r="N119" s="44">
        <f t="shared" si="72"/>
        <v>0</v>
      </c>
      <c r="O119" s="44">
        <f t="shared" si="73"/>
        <v>0</v>
      </c>
      <c r="P119" s="44">
        <f t="shared" si="74"/>
        <v>0</v>
      </c>
      <c r="Q119" s="44">
        <f t="shared" si="75"/>
        <v>0</v>
      </c>
      <c r="R119" s="44">
        <f t="shared" si="76"/>
        <v>0</v>
      </c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44"/>
      <c r="BL119" s="327" t="str">
        <f>Base!FR119</f>
        <v/>
      </c>
      <c r="BN119" s="2">
        <f t="shared" si="77"/>
        <v>0</v>
      </c>
    </row>
    <row r="120" spans="1:66" x14ac:dyDescent="0.25">
      <c r="A120" s="44" t="str">
        <f>Base!A120</f>
        <v>ПБ.ВВ.20</v>
      </c>
      <c r="B120" s="332">
        <f>Base!B120</f>
        <v>0</v>
      </c>
      <c r="C120" s="89"/>
      <c r="D120" s="89"/>
      <c r="E120" s="89"/>
      <c r="F120" s="330">
        <f t="shared" si="70"/>
        <v>0</v>
      </c>
      <c r="G120" s="44">
        <f>ПланОО!H120</f>
        <v>0</v>
      </c>
      <c r="H120" s="44">
        <f>ПланОО!I120</f>
        <v>0</v>
      </c>
      <c r="I120" s="44">
        <f>ПланОО!J120</f>
        <v>0</v>
      </c>
      <c r="J120" s="44">
        <f>ПланОО!K120</f>
        <v>0</v>
      </c>
      <c r="K120" s="44">
        <f>ПланОО!L120</f>
        <v>0</v>
      </c>
      <c r="L120" s="44">
        <f>ПланОО!M120</f>
        <v>0</v>
      </c>
      <c r="M120" s="44">
        <f t="shared" si="71"/>
        <v>0</v>
      </c>
      <c r="N120" s="44">
        <f t="shared" si="72"/>
        <v>0</v>
      </c>
      <c r="O120" s="44">
        <f t="shared" si="73"/>
        <v>0</v>
      </c>
      <c r="P120" s="44">
        <f t="shared" si="74"/>
        <v>0</v>
      </c>
      <c r="Q120" s="44">
        <f t="shared" si="75"/>
        <v>0</v>
      </c>
      <c r="R120" s="44">
        <f t="shared" si="76"/>
        <v>0</v>
      </c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44"/>
      <c r="BL120" s="327" t="str">
        <f>Base!FR120</f>
        <v/>
      </c>
      <c r="BN120" s="2">
        <f t="shared" si="77"/>
        <v>0</v>
      </c>
    </row>
    <row r="121" spans="1:66" x14ac:dyDescent="0.25">
      <c r="A121" s="44" t="str">
        <f>Base!A121</f>
        <v>ПБ.ВВ.21</v>
      </c>
      <c r="B121" s="332">
        <f>Base!B121</f>
        <v>0</v>
      </c>
      <c r="C121" s="89"/>
      <c r="D121" s="89"/>
      <c r="E121" s="89"/>
      <c r="F121" s="330">
        <f t="shared" si="70"/>
        <v>0</v>
      </c>
      <c r="G121" s="44">
        <f>ПланОО!H121</f>
        <v>0</v>
      </c>
      <c r="H121" s="44">
        <f>ПланОО!I121</f>
        <v>0</v>
      </c>
      <c r="I121" s="44">
        <f>ПланОО!J121</f>
        <v>0</v>
      </c>
      <c r="J121" s="44">
        <f>ПланОО!K121</f>
        <v>0</v>
      </c>
      <c r="K121" s="44">
        <f>ПланОО!L121</f>
        <v>0</v>
      </c>
      <c r="L121" s="44">
        <f>ПланОО!M121</f>
        <v>0</v>
      </c>
      <c r="M121" s="44">
        <f t="shared" si="71"/>
        <v>0</v>
      </c>
      <c r="N121" s="44">
        <f t="shared" si="72"/>
        <v>0</v>
      </c>
      <c r="O121" s="44">
        <f t="shared" si="73"/>
        <v>0</v>
      </c>
      <c r="P121" s="44">
        <f t="shared" si="74"/>
        <v>0</v>
      </c>
      <c r="Q121" s="44">
        <f t="shared" si="75"/>
        <v>0</v>
      </c>
      <c r="R121" s="44">
        <f t="shared" si="76"/>
        <v>0</v>
      </c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44"/>
      <c r="BL121" s="327" t="str">
        <f>Base!FR121</f>
        <v/>
      </c>
      <c r="BN121" s="2">
        <f t="shared" si="77"/>
        <v>0</v>
      </c>
    </row>
    <row r="122" spans="1:66" x14ac:dyDescent="0.25">
      <c r="A122" s="44" t="str">
        <f>Base!A122</f>
        <v>ПБ.ВВ.22</v>
      </c>
      <c r="B122" s="332">
        <f>Base!B122</f>
        <v>0</v>
      </c>
      <c r="C122" s="89"/>
      <c r="D122" s="89"/>
      <c r="E122" s="89"/>
      <c r="F122" s="330">
        <f t="shared" si="70"/>
        <v>0</v>
      </c>
      <c r="G122" s="44">
        <f>ПланОО!H122</f>
        <v>0</v>
      </c>
      <c r="H122" s="44">
        <f>ПланОО!I122</f>
        <v>0</v>
      </c>
      <c r="I122" s="44">
        <f>ПланОО!J122</f>
        <v>0</v>
      </c>
      <c r="J122" s="44">
        <f>ПланОО!K122</f>
        <v>0</v>
      </c>
      <c r="K122" s="44">
        <f>ПланОО!L122</f>
        <v>0</v>
      </c>
      <c r="L122" s="44">
        <f>ПланОО!M122</f>
        <v>0</v>
      </c>
      <c r="M122" s="44">
        <f t="shared" si="71"/>
        <v>0</v>
      </c>
      <c r="N122" s="44">
        <f t="shared" si="72"/>
        <v>0</v>
      </c>
      <c r="O122" s="44">
        <f t="shared" si="73"/>
        <v>0</v>
      </c>
      <c r="P122" s="44">
        <f t="shared" si="74"/>
        <v>0</v>
      </c>
      <c r="Q122" s="44">
        <f t="shared" si="75"/>
        <v>0</v>
      </c>
      <c r="R122" s="44">
        <f t="shared" si="76"/>
        <v>0</v>
      </c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44"/>
      <c r="BL122" s="327" t="str">
        <f>Base!FR122</f>
        <v/>
      </c>
      <c r="BN122" s="2">
        <f t="shared" si="77"/>
        <v>0</v>
      </c>
    </row>
    <row r="123" spans="1:66" x14ac:dyDescent="0.25">
      <c r="A123" s="44" t="str">
        <f>Base!A123</f>
        <v>ПБ.ВВ.23</v>
      </c>
      <c r="B123" s="332">
        <f>Base!B123</f>
        <v>0</v>
      </c>
      <c r="C123" s="89"/>
      <c r="D123" s="89"/>
      <c r="E123" s="89"/>
      <c r="F123" s="330">
        <f t="shared" si="70"/>
        <v>0</v>
      </c>
      <c r="G123" s="44">
        <f>ПланОО!H123</f>
        <v>0</v>
      </c>
      <c r="H123" s="44">
        <f>ПланОО!I123</f>
        <v>0</v>
      </c>
      <c r="I123" s="44">
        <f>ПланОО!J123</f>
        <v>0</v>
      </c>
      <c r="J123" s="44">
        <f>ПланОО!K123</f>
        <v>0</v>
      </c>
      <c r="K123" s="44">
        <f>ПланОО!L123</f>
        <v>0</v>
      </c>
      <c r="L123" s="44">
        <f>ПланОО!M123</f>
        <v>0</v>
      </c>
      <c r="M123" s="44">
        <f t="shared" si="71"/>
        <v>0</v>
      </c>
      <c r="N123" s="44">
        <f t="shared" si="72"/>
        <v>0</v>
      </c>
      <c r="O123" s="44">
        <f t="shared" si="73"/>
        <v>0</v>
      </c>
      <c r="P123" s="44">
        <f t="shared" si="74"/>
        <v>0</v>
      </c>
      <c r="Q123" s="44">
        <f t="shared" si="75"/>
        <v>0</v>
      </c>
      <c r="R123" s="44">
        <f t="shared" si="76"/>
        <v>0</v>
      </c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44"/>
      <c r="BL123" s="327" t="str">
        <f>Base!FR123</f>
        <v/>
      </c>
      <c r="BN123" s="2">
        <f t="shared" si="77"/>
        <v>0</v>
      </c>
    </row>
    <row r="124" spans="1:66" x14ac:dyDescent="0.25">
      <c r="A124" s="44" t="str">
        <f>Base!A124</f>
        <v>ПБ.ВВ.24</v>
      </c>
      <c r="B124" s="332">
        <f>Base!B124</f>
        <v>0</v>
      </c>
      <c r="C124" s="89"/>
      <c r="D124" s="89"/>
      <c r="E124" s="89"/>
      <c r="F124" s="330">
        <f t="shared" si="70"/>
        <v>0</v>
      </c>
      <c r="G124" s="44">
        <f>ПланОО!H124</f>
        <v>0</v>
      </c>
      <c r="H124" s="44">
        <f>ПланОО!I124</f>
        <v>0</v>
      </c>
      <c r="I124" s="44">
        <f>ПланОО!J124</f>
        <v>0</v>
      </c>
      <c r="J124" s="44">
        <f>ПланОО!K124</f>
        <v>0</v>
      </c>
      <c r="K124" s="44">
        <f>ПланОО!L124</f>
        <v>0</v>
      </c>
      <c r="L124" s="44">
        <f>ПланОО!M124</f>
        <v>0</v>
      </c>
      <c r="M124" s="44">
        <f t="shared" si="71"/>
        <v>0</v>
      </c>
      <c r="N124" s="44">
        <f t="shared" si="72"/>
        <v>0</v>
      </c>
      <c r="O124" s="44">
        <f t="shared" si="73"/>
        <v>0</v>
      </c>
      <c r="P124" s="44">
        <f t="shared" si="74"/>
        <v>0</v>
      </c>
      <c r="Q124" s="44">
        <f t="shared" si="75"/>
        <v>0</v>
      </c>
      <c r="R124" s="44">
        <f t="shared" si="76"/>
        <v>0</v>
      </c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44"/>
      <c r="BL124" s="327" t="str">
        <f>Base!FR124</f>
        <v/>
      </c>
      <c r="BN124" s="2">
        <f t="shared" si="77"/>
        <v>0</v>
      </c>
    </row>
    <row r="125" spans="1:66" x14ac:dyDescent="0.25">
      <c r="A125" s="44" t="str">
        <f>Base!A125</f>
        <v>ПБ.ВВ.25</v>
      </c>
      <c r="B125" s="332">
        <f>Base!B125</f>
        <v>0</v>
      </c>
      <c r="C125" s="89"/>
      <c r="D125" s="89"/>
      <c r="E125" s="89"/>
      <c r="F125" s="330">
        <f t="shared" si="70"/>
        <v>0</v>
      </c>
      <c r="G125" s="44">
        <f>ПланОО!H125</f>
        <v>0</v>
      </c>
      <c r="H125" s="44">
        <f>ПланОО!I125</f>
        <v>0</v>
      </c>
      <c r="I125" s="44">
        <f>ПланОО!J125</f>
        <v>0</v>
      </c>
      <c r="J125" s="44">
        <f>ПланОО!K125</f>
        <v>0</v>
      </c>
      <c r="K125" s="44">
        <f>ПланОО!L125</f>
        <v>0</v>
      </c>
      <c r="L125" s="44">
        <f>ПланОО!M125</f>
        <v>0</v>
      </c>
      <c r="M125" s="44">
        <f t="shared" si="71"/>
        <v>0</v>
      </c>
      <c r="N125" s="44">
        <f t="shared" si="72"/>
        <v>0</v>
      </c>
      <c r="O125" s="44">
        <f t="shared" si="73"/>
        <v>0</v>
      </c>
      <c r="P125" s="44">
        <f t="shared" si="74"/>
        <v>0</v>
      </c>
      <c r="Q125" s="44">
        <f t="shared" si="75"/>
        <v>0</v>
      </c>
      <c r="R125" s="44">
        <f t="shared" si="76"/>
        <v>0</v>
      </c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44"/>
      <c r="BL125" s="327" t="str">
        <f>Base!FR125</f>
        <v/>
      </c>
      <c r="BN125" s="2">
        <f t="shared" si="77"/>
        <v>0</v>
      </c>
    </row>
    <row r="126" spans="1:66" x14ac:dyDescent="0.25">
      <c r="A126" s="44" t="str">
        <f>Base!A126</f>
        <v>ПБ.ВВ.26</v>
      </c>
      <c r="B126" s="332">
        <f>Base!B126</f>
        <v>0</v>
      </c>
      <c r="C126" s="89"/>
      <c r="D126" s="89"/>
      <c r="E126" s="89"/>
      <c r="F126" s="330">
        <f t="shared" si="70"/>
        <v>0</v>
      </c>
      <c r="G126" s="44">
        <f>ПланОО!H126</f>
        <v>0</v>
      </c>
      <c r="H126" s="44">
        <f>ПланОО!I126</f>
        <v>0</v>
      </c>
      <c r="I126" s="44">
        <f>ПланОО!J126</f>
        <v>0</v>
      </c>
      <c r="J126" s="44">
        <f>ПланОО!K126</f>
        <v>0</v>
      </c>
      <c r="K126" s="44">
        <f>ПланОО!L126</f>
        <v>0</v>
      </c>
      <c r="L126" s="44">
        <f>ПланОО!M126</f>
        <v>0</v>
      </c>
      <c r="M126" s="44">
        <f t="shared" si="71"/>
        <v>0</v>
      </c>
      <c r="N126" s="44">
        <f t="shared" si="72"/>
        <v>0</v>
      </c>
      <c r="O126" s="44">
        <f t="shared" si="73"/>
        <v>0</v>
      </c>
      <c r="P126" s="44">
        <f t="shared" si="74"/>
        <v>0</v>
      </c>
      <c r="Q126" s="44">
        <f t="shared" si="75"/>
        <v>0</v>
      </c>
      <c r="R126" s="44">
        <f t="shared" si="76"/>
        <v>0</v>
      </c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44"/>
      <c r="BL126" s="327" t="str">
        <f>Base!FR126</f>
        <v/>
      </c>
      <c r="BN126" s="2">
        <f t="shared" si="77"/>
        <v>0</v>
      </c>
    </row>
    <row r="127" spans="1:66" x14ac:dyDescent="0.25">
      <c r="A127" s="44" t="str">
        <f>Base!A127</f>
        <v>ПБ.ВВ.27</v>
      </c>
      <c r="B127" s="332">
        <f>Base!B127</f>
        <v>0</v>
      </c>
      <c r="C127" s="89"/>
      <c r="D127" s="89"/>
      <c r="E127" s="89"/>
      <c r="F127" s="330">
        <f t="shared" si="70"/>
        <v>0</v>
      </c>
      <c r="G127" s="44">
        <f>ПланОО!H127</f>
        <v>0</v>
      </c>
      <c r="H127" s="44">
        <f>ПланОО!I127</f>
        <v>0</v>
      </c>
      <c r="I127" s="44">
        <f>ПланОО!J127</f>
        <v>0</v>
      </c>
      <c r="J127" s="44">
        <f>ПланОО!K127</f>
        <v>0</v>
      </c>
      <c r="K127" s="44">
        <f>ПланОО!L127</f>
        <v>0</v>
      </c>
      <c r="L127" s="44">
        <f>ПланОО!M127</f>
        <v>0</v>
      </c>
      <c r="M127" s="44">
        <f t="shared" si="71"/>
        <v>0</v>
      </c>
      <c r="N127" s="44">
        <f t="shared" si="72"/>
        <v>0</v>
      </c>
      <c r="O127" s="44">
        <f t="shared" si="73"/>
        <v>0</v>
      </c>
      <c r="P127" s="44">
        <f t="shared" si="74"/>
        <v>0</v>
      </c>
      <c r="Q127" s="44">
        <f t="shared" si="75"/>
        <v>0</v>
      </c>
      <c r="R127" s="44">
        <f t="shared" si="76"/>
        <v>0</v>
      </c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44"/>
      <c r="BL127" s="327" t="str">
        <f>Base!FR127</f>
        <v/>
      </c>
      <c r="BN127" s="2">
        <f t="shared" si="77"/>
        <v>0</v>
      </c>
    </row>
    <row r="128" spans="1:66" x14ac:dyDescent="0.25">
      <c r="A128" s="44" t="str">
        <f>Base!A128</f>
        <v>ПБ.ВВ.28</v>
      </c>
      <c r="B128" s="332">
        <f>Base!B128</f>
        <v>0</v>
      </c>
      <c r="C128" s="89"/>
      <c r="D128" s="89"/>
      <c r="E128" s="89"/>
      <c r="F128" s="330">
        <f t="shared" si="70"/>
        <v>0</v>
      </c>
      <c r="G128" s="44">
        <f>ПланОО!H128</f>
        <v>0</v>
      </c>
      <c r="H128" s="44">
        <f>ПланОО!I128</f>
        <v>0</v>
      </c>
      <c r="I128" s="44">
        <f>ПланОО!J128</f>
        <v>0</v>
      </c>
      <c r="J128" s="44">
        <f>ПланОО!K128</f>
        <v>0</v>
      </c>
      <c r="K128" s="44">
        <f>ПланОО!L128</f>
        <v>0</v>
      </c>
      <c r="L128" s="44">
        <f>ПланОО!M128</f>
        <v>0</v>
      </c>
      <c r="M128" s="44">
        <f t="shared" si="71"/>
        <v>0</v>
      </c>
      <c r="N128" s="44">
        <f t="shared" si="72"/>
        <v>0</v>
      </c>
      <c r="O128" s="44">
        <f t="shared" si="73"/>
        <v>0</v>
      </c>
      <c r="P128" s="44">
        <f t="shared" si="74"/>
        <v>0</v>
      </c>
      <c r="Q128" s="44">
        <f t="shared" si="75"/>
        <v>0</v>
      </c>
      <c r="R128" s="44">
        <f t="shared" si="76"/>
        <v>0</v>
      </c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44"/>
      <c r="BL128" s="327" t="str">
        <f>Base!FR128</f>
        <v/>
      </c>
      <c r="BN128" s="2">
        <f t="shared" si="77"/>
        <v>0</v>
      </c>
    </row>
    <row r="129" spans="1:66" x14ac:dyDescent="0.25">
      <c r="A129" s="44" t="str">
        <f>Base!A129</f>
        <v>ПБ.ВВ.29</v>
      </c>
      <c r="B129" s="332">
        <f>Base!B129</f>
        <v>0</v>
      </c>
      <c r="C129" s="89"/>
      <c r="D129" s="89"/>
      <c r="E129" s="89"/>
      <c r="F129" s="330">
        <f t="shared" si="70"/>
        <v>0</v>
      </c>
      <c r="G129" s="44">
        <f>ПланОО!H129</f>
        <v>0</v>
      </c>
      <c r="H129" s="44">
        <f>ПланОО!I129</f>
        <v>0</v>
      </c>
      <c r="I129" s="44">
        <f>ПланОО!J129</f>
        <v>0</v>
      </c>
      <c r="J129" s="44">
        <f>ПланОО!K129</f>
        <v>0</v>
      </c>
      <c r="K129" s="44">
        <f>ПланОО!L129</f>
        <v>0</v>
      </c>
      <c r="L129" s="44">
        <f>ПланОО!M129</f>
        <v>0</v>
      </c>
      <c r="M129" s="44">
        <f t="shared" si="71"/>
        <v>0</v>
      </c>
      <c r="N129" s="44">
        <f t="shared" si="72"/>
        <v>0</v>
      </c>
      <c r="O129" s="44">
        <f t="shared" si="73"/>
        <v>0</v>
      </c>
      <c r="P129" s="44">
        <f t="shared" si="74"/>
        <v>0</v>
      </c>
      <c r="Q129" s="44">
        <f t="shared" si="75"/>
        <v>0</v>
      </c>
      <c r="R129" s="44">
        <f t="shared" si="76"/>
        <v>0</v>
      </c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44"/>
      <c r="BL129" s="327" t="str">
        <f>Base!FR129</f>
        <v/>
      </c>
      <c r="BN129" s="2">
        <f t="shared" si="77"/>
        <v>0</v>
      </c>
    </row>
    <row r="130" spans="1:66" x14ac:dyDescent="0.25">
      <c r="A130" s="44" t="str">
        <f>Base!A130</f>
        <v>ПБ.ВВ.30</v>
      </c>
      <c r="B130" s="332">
        <f>Base!B130</f>
        <v>0</v>
      </c>
      <c r="C130" s="89"/>
      <c r="D130" s="89"/>
      <c r="E130" s="89"/>
      <c r="F130" s="330">
        <f t="shared" si="70"/>
        <v>0</v>
      </c>
      <c r="G130" s="44">
        <f>ПланОО!H130</f>
        <v>0</v>
      </c>
      <c r="H130" s="44">
        <f>ПланОО!I130</f>
        <v>0</v>
      </c>
      <c r="I130" s="44">
        <f>ПланОО!J130</f>
        <v>0</v>
      </c>
      <c r="J130" s="44">
        <f>ПланОО!K130</f>
        <v>0</v>
      </c>
      <c r="K130" s="44">
        <f>ПланОО!L130</f>
        <v>0</v>
      </c>
      <c r="L130" s="44">
        <f>ПланОО!M130</f>
        <v>0</v>
      </c>
      <c r="M130" s="44">
        <f t="shared" si="71"/>
        <v>0</v>
      </c>
      <c r="N130" s="44">
        <f t="shared" si="72"/>
        <v>0</v>
      </c>
      <c r="O130" s="44">
        <f t="shared" si="73"/>
        <v>0</v>
      </c>
      <c r="P130" s="44">
        <f t="shared" si="74"/>
        <v>0</v>
      </c>
      <c r="Q130" s="44">
        <f t="shared" si="75"/>
        <v>0</v>
      </c>
      <c r="R130" s="44">
        <f t="shared" si="76"/>
        <v>0</v>
      </c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44"/>
      <c r="BL130" s="327" t="str">
        <f>Base!FR130</f>
        <v/>
      </c>
      <c r="BN130" s="2">
        <f t="shared" si="77"/>
        <v>0</v>
      </c>
    </row>
    <row r="131" spans="1:66" x14ac:dyDescent="0.25">
      <c r="A131" s="407" t="str">
        <f>Base!A131</f>
        <v>Всего по вариативной части ПБ (ВВ)</v>
      </c>
      <c r="B131" s="407"/>
      <c r="C131" s="328">
        <f>Base!FT131</f>
        <v>0</v>
      </c>
      <c r="D131" s="328">
        <f>Base!FU131</f>
        <v>0</v>
      </c>
      <c r="E131" s="328">
        <f>Base!FV131</f>
        <v>0</v>
      </c>
      <c r="F131" s="259">
        <f>SUM(F101:F130)</f>
        <v>0</v>
      </c>
      <c r="G131" s="259">
        <f t="shared" ref="G131:BJ131" si="78">SUM(G101:G130)</f>
        <v>0</v>
      </c>
      <c r="H131" s="259">
        <f t="shared" si="78"/>
        <v>0</v>
      </c>
      <c r="I131" s="259">
        <f t="shared" si="78"/>
        <v>0</v>
      </c>
      <c r="J131" s="259">
        <f t="shared" si="78"/>
        <v>0</v>
      </c>
      <c r="K131" s="259">
        <f t="shared" si="78"/>
        <v>0</v>
      </c>
      <c r="L131" s="259">
        <f t="shared" si="78"/>
        <v>0</v>
      </c>
      <c r="M131" s="259">
        <f t="shared" si="78"/>
        <v>0</v>
      </c>
      <c r="N131" s="259">
        <f t="shared" si="78"/>
        <v>0</v>
      </c>
      <c r="O131" s="259">
        <f t="shared" si="78"/>
        <v>0</v>
      </c>
      <c r="P131" s="259">
        <f t="shared" si="78"/>
        <v>0</v>
      </c>
      <c r="Q131" s="259">
        <f t="shared" si="78"/>
        <v>0</v>
      </c>
      <c r="R131" s="259">
        <f t="shared" si="78"/>
        <v>0</v>
      </c>
      <c r="S131" s="259">
        <f t="shared" si="78"/>
        <v>0</v>
      </c>
      <c r="T131" s="259">
        <f t="shared" si="78"/>
        <v>0</v>
      </c>
      <c r="U131" s="259">
        <f t="shared" si="78"/>
        <v>0</v>
      </c>
      <c r="V131" s="259">
        <f t="shared" si="78"/>
        <v>0</v>
      </c>
      <c r="W131" s="259">
        <f t="shared" si="78"/>
        <v>0</v>
      </c>
      <c r="X131" s="259">
        <f t="shared" si="78"/>
        <v>0</v>
      </c>
      <c r="Y131" s="259">
        <f t="shared" si="78"/>
        <v>0</v>
      </c>
      <c r="Z131" s="259">
        <f t="shared" si="78"/>
        <v>0</v>
      </c>
      <c r="AA131" s="259">
        <f t="shared" si="78"/>
        <v>0</v>
      </c>
      <c r="AB131" s="259">
        <f t="shared" si="78"/>
        <v>0</v>
      </c>
      <c r="AC131" s="259">
        <f t="shared" si="78"/>
        <v>0</v>
      </c>
      <c r="AD131" s="259">
        <f t="shared" si="78"/>
        <v>0</v>
      </c>
      <c r="AE131" s="259">
        <f t="shared" si="78"/>
        <v>0</v>
      </c>
      <c r="AF131" s="259">
        <f t="shared" si="78"/>
        <v>0</v>
      </c>
      <c r="AG131" s="259">
        <f t="shared" si="78"/>
        <v>0</v>
      </c>
      <c r="AH131" s="259">
        <f t="shared" si="78"/>
        <v>0</v>
      </c>
      <c r="AI131" s="259">
        <f t="shared" si="78"/>
        <v>0</v>
      </c>
      <c r="AJ131" s="259">
        <f t="shared" si="78"/>
        <v>0</v>
      </c>
      <c r="AK131" s="259">
        <f t="shared" si="78"/>
        <v>0</v>
      </c>
      <c r="AL131" s="259">
        <f t="shared" si="78"/>
        <v>0</v>
      </c>
      <c r="AM131" s="259">
        <f t="shared" si="78"/>
        <v>0</v>
      </c>
      <c r="AN131" s="259">
        <f t="shared" si="78"/>
        <v>0</v>
      </c>
      <c r="AO131" s="259">
        <f t="shared" si="78"/>
        <v>0</v>
      </c>
      <c r="AP131" s="259">
        <f t="shared" si="78"/>
        <v>0</v>
      </c>
      <c r="AQ131" s="259">
        <f t="shared" si="78"/>
        <v>0</v>
      </c>
      <c r="AR131" s="259">
        <f t="shared" si="78"/>
        <v>0</v>
      </c>
      <c r="AS131" s="259">
        <f t="shared" si="78"/>
        <v>0</v>
      </c>
      <c r="AT131" s="259">
        <f t="shared" si="78"/>
        <v>0</v>
      </c>
      <c r="AU131" s="259">
        <f t="shared" si="78"/>
        <v>0</v>
      </c>
      <c r="AV131" s="259">
        <f t="shared" si="78"/>
        <v>0</v>
      </c>
      <c r="AW131" s="259">
        <f t="shared" si="78"/>
        <v>0</v>
      </c>
      <c r="AX131" s="259">
        <f t="shared" si="78"/>
        <v>0</v>
      </c>
      <c r="AY131" s="259">
        <f t="shared" si="78"/>
        <v>0</v>
      </c>
      <c r="AZ131" s="259">
        <f t="shared" si="78"/>
        <v>0</v>
      </c>
      <c r="BA131" s="259">
        <f t="shared" si="78"/>
        <v>0</v>
      </c>
      <c r="BB131" s="259">
        <f t="shared" si="78"/>
        <v>0</v>
      </c>
      <c r="BC131" s="259">
        <f t="shared" si="78"/>
        <v>0</v>
      </c>
      <c r="BD131" s="259">
        <f t="shared" si="78"/>
        <v>0</v>
      </c>
      <c r="BE131" s="259">
        <f t="shared" si="78"/>
        <v>0</v>
      </c>
      <c r="BF131" s="259">
        <f t="shared" si="78"/>
        <v>0</v>
      </c>
      <c r="BG131" s="259">
        <f t="shared" si="78"/>
        <v>0</v>
      </c>
      <c r="BH131" s="259">
        <f t="shared" si="78"/>
        <v>0</v>
      </c>
      <c r="BI131" s="259">
        <f t="shared" si="78"/>
        <v>0</v>
      </c>
      <c r="BJ131" s="259">
        <f t="shared" si="78"/>
        <v>0</v>
      </c>
      <c r="BK131" s="44"/>
      <c r="BL131" s="257"/>
    </row>
    <row r="132" spans="1:66" x14ac:dyDescent="0.25">
      <c r="A132" s="405" t="str">
        <f>Base!A132</f>
        <v>Дисциплины по выбору студента (ВС)</v>
      </c>
      <c r="B132" s="405"/>
      <c r="C132" s="405"/>
      <c r="D132" s="405"/>
      <c r="E132" s="405"/>
      <c r="F132" s="405"/>
      <c r="G132" s="405"/>
      <c r="H132" s="405"/>
      <c r="I132" s="405"/>
      <c r="J132" s="405"/>
      <c r="K132" s="405"/>
      <c r="L132" s="405"/>
      <c r="M132" s="405"/>
      <c r="N132" s="405"/>
      <c r="O132" s="405"/>
      <c r="P132" s="405"/>
      <c r="Q132" s="405"/>
      <c r="R132" s="405"/>
      <c r="S132" s="405"/>
      <c r="T132" s="405"/>
      <c r="U132" s="405"/>
      <c r="V132" s="405"/>
      <c r="W132" s="405"/>
      <c r="X132" s="405"/>
      <c r="Y132" s="405"/>
      <c r="Z132" s="405"/>
      <c r="AA132" s="405"/>
      <c r="AB132" s="405"/>
      <c r="AC132" s="405"/>
      <c r="AD132" s="405"/>
      <c r="AE132" s="405"/>
      <c r="AF132" s="405"/>
      <c r="AG132" s="405"/>
      <c r="AH132" s="405"/>
      <c r="AI132" s="405"/>
      <c r="AJ132" s="405"/>
      <c r="AK132" s="405"/>
      <c r="AL132" s="405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257"/>
    </row>
    <row r="133" spans="1:66" x14ac:dyDescent="0.25">
      <c r="A133" s="44" t="str">
        <f>Base!A133</f>
        <v>ПБ.ВС.1</v>
      </c>
      <c r="B133" s="332">
        <f>Base!B133</f>
        <v>0</v>
      </c>
      <c r="C133" s="89"/>
      <c r="D133" s="89"/>
      <c r="E133" s="89"/>
      <c r="F133" s="330">
        <f t="shared" ref="F133" si="79">S133+W133+AA133+AE133+AI133+AM133+AQ133+AU133+AY133+BC133+BG133</f>
        <v>0</v>
      </c>
      <c r="G133" s="44">
        <f>ПланОО!H133</f>
        <v>0</v>
      </c>
      <c r="H133" s="44">
        <f>ПланОО!I133</f>
        <v>0</v>
      </c>
      <c r="I133" s="44">
        <f>ПланОО!J133</f>
        <v>0</v>
      </c>
      <c r="J133" s="44">
        <f>ПланОО!K133</f>
        <v>0</v>
      </c>
      <c r="K133" s="44">
        <f>ПланОО!L133</f>
        <v>0</v>
      </c>
      <c r="L133" s="44">
        <f>ПланОО!M133</f>
        <v>0</v>
      </c>
      <c r="M133" s="44">
        <f t="shared" ref="M133" si="80">F133*36</f>
        <v>0</v>
      </c>
      <c r="N133" s="44">
        <f t="shared" ref="N133" si="81">SUM(O133:Q133)</f>
        <v>0</v>
      </c>
      <c r="O133" s="44">
        <f t="shared" ref="O133" si="82">T133+X133+AB133+AF133+AJ133+AN133+AR133+AV133+AZ133+BD133+BH133</f>
        <v>0</v>
      </c>
      <c r="P133" s="44">
        <f t="shared" ref="P133" si="83">U133+Y133+AC133+AG133+AK133+AO133+AS133+AW133+BA133+BE133+BI133</f>
        <v>0</v>
      </c>
      <c r="Q133" s="44">
        <f t="shared" ref="Q133" si="84">V133+Z133+AD133+AH133+AL133+AP133+AT133+AX133+BB133+BF133+BJ133</f>
        <v>0</v>
      </c>
      <c r="R133" s="44">
        <f t="shared" ref="R133" si="85">M133-N133</f>
        <v>0</v>
      </c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44"/>
      <c r="BL133" s="327" t="str">
        <f>Base!FR133</f>
        <v/>
      </c>
      <c r="BN133" s="2">
        <f>I133*$BN$1</f>
        <v>0</v>
      </c>
    </row>
    <row r="134" spans="1:66" x14ac:dyDescent="0.25">
      <c r="A134" s="44" t="str">
        <f>Base!A134</f>
        <v>ПБ.ВС.2</v>
      </c>
      <c r="B134" s="332">
        <f>Base!B134</f>
        <v>0</v>
      </c>
      <c r="C134" s="89"/>
      <c r="D134" s="89"/>
      <c r="E134" s="89"/>
      <c r="F134" s="330">
        <f t="shared" ref="F134:F152" si="86">S134+W134+AA134+AE134+AI134+AM134+AQ134+AU134+AY134+BC134+BG134</f>
        <v>0</v>
      </c>
      <c r="G134" s="44">
        <f>ПланОО!H134</f>
        <v>0</v>
      </c>
      <c r="H134" s="44">
        <f>ПланОО!I134</f>
        <v>0</v>
      </c>
      <c r="I134" s="44">
        <f>ПланОО!J134</f>
        <v>0</v>
      </c>
      <c r="J134" s="44">
        <f>ПланОО!K134</f>
        <v>0</v>
      </c>
      <c r="K134" s="44">
        <f>ПланОО!L134</f>
        <v>0</v>
      </c>
      <c r="L134" s="44">
        <f>ПланОО!M134</f>
        <v>0</v>
      </c>
      <c r="M134" s="44">
        <f t="shared" ref="M134:M152" si="87">F134*36</f>
        <v>0</v>
      </c>
      <c r="N134" s="44">
        <f t="shared" ref="N134:N152" si="88">SUM(O134:Q134)</f>
        <v>0</v>
      </c>
      <c r="O134" s="44">
        <f t="shared" ref="O134:O152" si="89">T134+X134+AB134+AF134+AJ134+AN134+AR134+AV134+AZ134+BD134+BH134</f>
        <v>0</v>
      </c>
      <c r="P134" s="44">
        <f t="shared" ref="P134:P152" si="90">U134+Y134+AC134+AG134+AK134+AO134+AS134+AW134+BA134+BE134+BI134</f>
        <v>0</v>
      </c>
      <c r="Q134" s="44">
        <f t="shared" ref="Q134:Q152" si="91">V134+Z134+AD134+AH134+AL134+AP134+AT134+AX134+BB134+BF134+BJ134</f>
        <v>0</v>
      </c>
      <c r="R134" s="44">
        <f t="shared" ref="R134:R152" si="92">M134-N134</f>
        <v>0</v>
      </c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44"/>
      <c r="BL134" s="327" t="str">
        <f>Base!FR134</f>
        <v/>
      </c>
      <c r="BN134" s="2">
        <f t="shared" ref="BN134:BN152" si="93">I134*$BN$1</f>
        <v>0</v>
      </c>
    </row>
    <row r="135" spans="1:66" x14ac:dyDescent="0.25">
      <c r="A135" s="44" t="str">
        <f>Base!A135</f>
        <v>ПБ.ВС.3</v>
      </c>
      <c r="B135" s="332">
        <f>Base!B135</f>
        <v>0</v>
      </c>
      <c r="C135" s="89"/>
      <c r="D135" s="89"/>
      <c r="E135" s="89"/>
      <c r="F135" s="330">
        <f t="shared" si="86"/>
        <v>0</v>
      </c>
      <c r="G135" s="44">
        <f>ПланОО!H135</f>
        <v>0</v>
      </c>
      <c r="H135" s="44">
        <f>ПланОО!I135</f>
        <v>0</v>
      </c>
      <c r="I135" s="44">
        <f>ПланОО!J135</f>
        <v>0</v>
      </c>
      <c r="J135" s="44">
        <f>ПланОО!K135</f>
        <v>0</v>
      </c>
      <c r="K135" s="44">
        <f>ПланОО!L135</f>
        <v>0</v>
      </c>
      <c r="L135" s="44">
        <f>ПланОО!M135</f>
        <v>0</v>
      </c>
      <c r="M135" s="44">
        <f t="shared" si="87"/>
        <v>0</v>
      </c>
      <c r="N135" s="44">
        <f t="shared" si="88"/>
        <v>0</v>
      </c>
      <c r="O135" s="44">
        <f t="shared" si="89"/>
        <v>0</v>
      </c>
      <c r="P135" s="44">
        <f t="shared" si="90"/>
        <v>0</v>
      </c>
      <c r="Q135" s="44">
        <f t="shared" si="91"/>
        <v>0</v>
      </c>
      <c r="R135" s="44">
        <f t="shared" si="92"/>
        <v>0</v>
      </c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44"/>
      <c r="BL135" s="327" t="str">
        <f>Base!FR135</f>
        <v/>
      </c>
      <c r="BN135" s="2">
        <f t="shared" si="93"/>
        <v>0</v>
      </c>
    </row>
    <row r="136" spans="1:66" x14ac:dyDescent="0.25">
      <c r="A136" s="44" t="str">
        <f>Base!A136</f>
        <v>ПБ.ВС.4</v>
      </c>
      <c r="B136" s="332">
        <f>Base!B136</f>
        <v>0</v>
      </c>
      <c r="C136" s="89"/>
      <c r="D136" s="89"/>
      <c r="E136" s="89"/>
      <c r="F136" s="330">
        <f t="shared" si="86"/>
        <v>0</v>
      </c>
      <c r="G136" s="44">
        <f>ПланОО!H136</f>
        <v>0</v>
      </c>
      <c r="H136" s="44">
        <f>ПланОО!I136</f>
        <v>0</v>
      </c>
      <c r="I136" s="44">
        <f>ПланОО!J136</f>
        <v>0</v>
      </c>
      <c r="J136" s="44">
        <f>ПланОО!K136</f>
        <v>0</v>
      </c>
      <c r="K136" s="44">
        <f>ПланОО!L136</f>
        <v>0</v>
      </c>
      <c r="L136" s="44">
        <f>ПланОО!M136</f>
        <v>0</v>
      </c>
      <c r="M136" s="44">
        <f t="shared" si="87"/>
        <v>0</v>
      </c>
      <c r="N136" s="44">
        <f t="shared" si="88"/>
        <v>0</v>
      </c>
      <c r="O136" s="44">
        <f t="shared" si="89"/>
        <v>0</v>
      </c>
      <c r="P136" s="44">
        <f t="shared" si="90"/>
        <v>0</v>
      </c>
      <c r="Q136" s="44">
        <f t="shared" si="91"/>
        <v>0</v>
      </c>
      <c r="R136" s="44">
        <f t="shared" si="92"/>
        <v>0</v>
      </c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44"/>
      <c r="BL136" s="327" t="str">
        <f>Base!FR136</f>
        <v/>
      </c>
      <c r="BN136" s="2">
        <f t="shared" si="93"/>
        <v>0</v>
      </c>
    </row>
    <row r="137" spans="1:66" x14ac:dyDescent="0.25">
      <c r="A137" s="44" t="str">
        <f>Base!A137</f>
        <v>ПБ.ВС.5</v>
      </c>
      <c r="B137" s="332">
        <f>Base!B137</f>
        <v>0</v>
      </c>
      <c r="C137" s="89"/>
      <c r="D137" s="89"/>
      <c r="E137" s="89"/>
      <c r="F137" s="330">
        <f t="shared" si="86"/>
        <v>0</v>
      </c>
      <c r="G137" s="44">
        <f>ПланОО!H137</f>
        <v>0</v>
      </c>
      <c r="H137" s="44">
        <f>ПланОО!I137</f>
        <v>0</v>
      </c>
      <c r="I137" s="44">
        <f>ПланОО!J137</f>
        <v>0</v>
      </c>
      <c r="J137" s="44">
        <f>ПланОО!K137</f>
        <v>0</v>
      </c>
      <c r="K137" s="44">
        <f>ПланОО!L137</f>
        <v>0</v>
      </c>
      <c r="L137" s="44">
        <f>ПланОО!M137</f>
        <v>0</v>
      </c>
      <c r="M137" s="44">
        <f t="shared" si="87"/>
        <v>0</v>
      </c>
      <c r="N137" s="44">
        <f t="shared" si="88"/>
        <v>0</v>
      </c>
      <c r="O137" s="44">
        <f t="shared" si="89"/>
        <v>0</v>
      </c>
      <c r="P137" s="44">
        <f t="shared" si="90"/>
        <v>0</v>
      </c>
      <c r="Q137" s="44">
        <f t="shared" si="91"/>
        <v>0</v>
      </c>
      <c r="R137" s="44">
        <f t="shared" si="92"/>
        <v>0</v>
      </c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44"/>
      <c r="BL137" s="327" t="str">
        <f>Base!FR137</f>
        <v/>
      </c>
      <c r="BN137" s="2">
        <f t="shared" si="93"/>
        <v>0</v>
      </c>
    </row>
    <row r="138" spans="1:66" x14ac:dyDescent="0.25">
      <c r="A138" s="44" t="str">
        <f>Base!A138</f>
        <v>ПБ.ВС.6</v>
      </c>
      <c r="B138" s="332">
        <f>Base!B138</f>
        <v>0</v>
      </c>
      <c r="C138" s="89"/>
      <c r="D138" s="89"/>
      <c r="E138" s="89"/>
      <c r="F138" s="330">
        <f t="shared" si="86"/>
        <v>0</v>
      </c>
      <c r="G138" s="44">
        <f>ПланОО!H138</f>
        <v>0</v>
      </c>
      <c r="H138" s="44">
        <f>ПланОО!I138</f>
        <v>0</v>
      </c>
      <c r="I138" s="44">
        <f>ПланОО!J138</f>
        <v>0</v>
      </c>
      <c r="J138" s="44">
        <f>ПланОО!K138</f>
        <v>0</v>
      </c>
      <c r="K138" s="44">
        <f>ПланОО!L138</f>
        <v>0</v>
      </c>
      <c r="L138" s="44">
        <f>ПланОО!M138</f>
        <v>0</v>
      </c>
      <c r="M138" s="44">
        <f t="shared" si="87"/>
        <v>0</v>
      </c>
      <c r="N138" s="44">
        <f t="shared" si="88"/>
        <v>0</v>
      </c>
      <c r="O138" s="44">
        <f t="shared" si="89"/>
        <v>0</v>
      </c>
      <c r="P138" s="44">
        <f t="shared" si="90"/>
        <v>0</v>
      </c>
      <c r="Q138" s="44">
        <f t="shared" si="91"/>
        <v>0</v>
      </c>
      <c r="R138" s="44">
        <f t="shared" si="92"/>
        <v>0</v>
      </c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44"/>
      <c r="BL138" s="327" t="str">
        <f>Base!FR138</f>
        <v/>
      </c>
      <c r="BN138" s="2">
        <f t="shared" si="93"/>
        <v>0</v>
      </c>
    </row>
    <row r="139" spans="1:66" x14ac:dyDescent="0.25">
      <c r="A139" s="44" t="str">
        <f>Base!A139</f>
        <v>ПБ.ВС.7</v>
      </c>
      <c r="B139" s="332">
        <f>Base!B139</f>
        <v>0</v>
      </c>
      <c r="C139" s="89"/>
      <c r="D139" s="89"/>
      <c r="E139" s="89"/>
      <c r="F139" s="330">
        <f t="shared" si="86"/>
        <v>0</v>
      </c>
      <c r="G139" s="44">
        <f>ПланОО!H139</f>
        <v>0</v>
      </c>
      <c r="H139" s="44">
        <f>ПланОО!I139</f>
        <v>0</v>
      </c>
      <c r="I139" s="44">
        <f>ПланОО!J139</f>
        <v>0</v>
      </c>
      <c r="J139" s="44">
        <f>ПланОО!K139</f>
        <v>0</v>
      </c>
      <c r="K139" s="44">
        <f>ПланОО!L139</f>
        <v>0</v>
      </c>
      <c r="L139" s="44">
        <f>ПланОО!M139</f>
        <v>0</v>
      </c>
      <c r="M139" s="44">
        <f t="shared" si="87"/>
        <v>0</v>
      </c>
      <c r="N139" s="44">
        <f t="shared" si="88"/>
        <v>0</v>
      </c>
      <c r="O139" s="44">
        <f t="shared" si="89"/>
        <v>0</v>
      </c>
      <c r="P139" s="44">
        <f t="shared" si="90"/>
        <v>0</v>
      </c>
      <c r="Q139" s="44">
        <f t="shared" si="91"/>
        <v>0</v>
      </c>
      <c r="R139" s="44">
        <f t="shared" si="92"/>
        <v>0</v>
      </c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44"/>
      <c r="BL139" s="327" t="str">
        <f>Base!FR139</f>
        <v/>
      </c>
      <c r="BN139" s="2">
        <f t="shared" si="93"/>
        <v>0</v>
      </c>
    </row>
    <row r="140" spans="1:66" x14ac:dyDescent="0.25">
      <c r="A140" s="44" t="str">
        <f>Base!A140</f>
        <v>ПБ.ВС.8</v>
      </c>
      <c r="B140" s="332">
        <f>Base!B140</f>
        <v>0</v>
      </c>
      <c r="C140" s="89"/>
      <c r="D140" s="89"/>
      <c r="E140" s="89"/>
      <c r="F140" s="330">
        <f t="shared" si="86"/>
        <v>0</v>
      </c>
      <c r="G140" s="44">
        <f>ПланОО!H140</f>
        <v>0</v>
      </c>
      <c r="H140" s="44">
        <f>ПланОО!I140</f>
        <v>0</v>
      </c>
      <c r="I140" s="44">
        <f>ПланОО!J140</f>
        <v>0</v>
      </c>
      <c r="J140" s="44">
        <f>ПланОО!K140</f>
        <v>0</v>
      </c>
      <c r="K140" s="44">
        <f>ПланОО!L140</f>
        <v>0</v>
      </c>
      <c r="L140" s="44">
        <f>ПланОО!M140</f>
        <v>0</v>
      </c>
      <c r="M140" s="44">
        <f t="shared" si="87"/>
        <v>0</v>
      </c>
      <c r="N140" s="44">
        <f t="shared" si="88"/>
        <v>0</v>
      </c>
      <c r="O140" s="44">
        <f t="shared" si="89"/>
        <v>0</v>
      </c>
      <c r="P140" s="44">
        <f t="shared" si="90"/>
        <v>0</v>
      </c>
      <c r="Q140" s="44">
        <f t="shared" si="91"/>
        <v>0</v>
      </c>
      <c r="R140" s="44">
        <f t="shared" si="92"/>
        <v>0</v>
      </c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44"/>
      <c r="BL140" s="327" t="str">
        <f>Base!FR140</f>
        <v/>
      </c>
      <c r="BN140" s="2">
        <f t="shared" si="93"/>
        <v>0</v>
      </c>
    </row>
    <row r="141" spans="1:66" x14ac:dyDescent="0.25">
      <c r="A141" s="44" t="str">
        <f>Base!A141</f>
        <v>ПБ.ВС.9</v>
      </c>
      <c r="B141" s="332">
        <f>Base!B141</f>
        <v>0</v>
      </c>
      <c r="C141" s="89"/>
      <c r="D141" s="89"/>
      <c r="E141" s="89"/>
      <c r="F141" s="330">
        <f t="shared" si="86"/>
        <v>0</v>
      </c>
      <c r="G141" s="44">
        <f>ПланОО!H141</f>
        <v>0</v>
      </c>
      <c r="H141" s="44">
        <f>ПланОО!I141</f>
        <v>0</v>
      </c>
      <c r="I141" s="44">
        <f>ПланОО!J141</f>
        <v>0</v>
      </c>
      <c r="J141" s="44">
        <f>ПланОО!K141</f>
        <v>0</v>
      </c>
      <c r="K141" s="44">
        <f>ПланОО!L141</f>
        <v>0</v>
      </c>
      <c r="L141" s="44">
        <f>ПланОО!M141</f>
        <v>0</v>
      </c>
      <c r="M141" s="44">
        <f t="shared" si="87"/>
        <v>0</v>
      </c>
      <c r="N141" s="44">
        <f t="shared" si="88"/>
        <v>0</v>
      </c>
      <c r="O141" s="44">
        <f t="shared" si="89"/>
        <v>0</v>
      </c>
      <c r="P141" s="44">
        <f t="shared" si="90"/>
        <v>0</v>
      </c>
      <c r="Q141" s="44">
        <f t="shared" si="91"/>
        <v>0</v>
      </c>
      <c r="R141" s="44">
        <f t="shared" si="92"/>
        <v>0</v>
      </c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44"/>
      <c r="BL141" s="327" t="str">
        <f>Base!FR141</f>
        <v/>
      </c>
      <c r="BN141" s="2">
        <f t="shared" si="93"/>
        <v>0</v>
      </c>
    </row>
    <row r="142" spans="1:66" x14ac:dyDescent="0.25">
      <c r="A142" s="44" t="str">
        <f>Base!A142</f>
        <v>ПБ.ВС.10</v>
      </c>
      <c r="B142" s="332">
        <f>Base!B142</f>
        <v>0</v>
      </c>
      <c r="C142" s="89"/>
      <c r="D142" s="89"/>
      <c r="E142" s="89"/>
      <c r="F142" s="330">
        <f t="shared" si="86"/>
        <v>0</v>
      </c>
      <c r="G142" s="44">
        <f>ПланОО!H142</f>
        <v>0</v>
      </c>
      <c r="H142" s="44">
        <f>ПланОО!I142</f>
        <v>0</v>
      </c>
      <c r="I142" s="44">
        <f>ПланОО!J142</f>
        <v>0</v>
      </c>
      <c r="J142" s="44">
        <f>ПланОО!K142</f>
        <v>0</v>
      </c>
      <c r="K142" s="44">
        <f>ПланОО!L142</f>
        <v>0</v>
      </c>
      <c r="L142" s="44">
        <f>ПланОО!M142</f>
        <v>0</v>
      </c>
      <c r="M142" s="44">
        <f t="shared" si="87"/>
        <v>0</v>
      </c>
      <c r="N142" s="44">
        <f t="shared" si="88"/>
        <v>0</v>
      </c>
      <c r="O142" s="44">
        <f t="shared" si="89"/>
        <v>0</v>
      </c>
      <c r="P142" s="44">
        <f t="shared" si="90"/>
        <v>0</v>
      </c>
      <c r="Q142" s="44">
        <f t="shared" si="91"/>
        <v>0</v>
      </c>
      <c r="R142" s="44">
        <f t="shared" si="92"/>
        <v>0</v>
      </c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  <c r="BH142" s="89"/>
      <c r="BI142" s="89"/>
      <c r="BJ142" s="89"/>
      <c r="BK142" s="44"/>
      <c r="BL142" s="327" t="str">
        <f>Base!FR142</f>
        <v/>
      </c>
      <c r="BN142" s="2">
        <f t="shared" si="93"/>
        <v>0</v>
      </c>
    </row>
    <row r="143" spans="1:66" x14ac:dyDescent="0.25">
      <c r="A143" s="44" t="str">
        <f>Base!A143</f>
        <v>ПБ.ВС.11</v>
      </c>
      <c r="B143" s="332">
        <f>Base!B143</f>
        <v>0</v>
      </c>
      <c r="C143" s="89"/>
      <c r="D143" s="89"/>
      <c r="E143" s="89"/>
      <c r="F143" s="330">
        <f t="shared" si="86"/>
        <v>0</v>
      </c>
      <c r="G143" s="44">
        <f>ПланОО!H143</f>
        <v>0</v>
      </c>
      <c r="H143" s="44">
        <f>ПланОО!I143</f>
        <v>0</v>
      </c>
      <c r="I143" s="44">
        <f>ПланОО!J143</f>
        <v>0</v>
      </c>
      <c r="J143" s="44">
        <f>ПланОО!K143</f>
        <v>0</v>
      </c>
      <c r="K143" s="44">
        <f>ПланОО!L143</f>
        <v>0</v>
      </c>
      <c r="L143" s="44">
        <f>ПланОО!M143</f>
        <v>0</v>
      </c>
      <c r="M143" s="44">
        <f t="shared" si="87"/>
        <v>0</v>
      </c>
      <c r="N143" s="44">
        <f t="shared" si="88"/>
        <v>0</v>
      </c>
      <c r="O143" s="44">
        <f t="shared" si="89"/>
        <v>0</v>
      </c>
      <c r="P143" s="44">
        <f t="shared" si="90"/>
        <v>0</v>
      </c>
      <c r="Q143" s="44">
        <f t="shared" si="91"/>
        <v>0</v>
      </c>
      <c r="R143" s="44">
        <f t="shared" si="92"/>
        <v>0</v>
      </c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  <c r="BB143" s="89"/>
      <c r="BC143" s="89"/>
      <c r="BD143" s="89"/>
      <c r="BE143" s="89"/>
      <c r="BF143" s="89"/>
      <c r="BG143" s="89"/>
      <c r="BH143" s="89"/>
      <c r="BI143" s="89"/>
      <c r="BJ143" s="89"/>
      <c r="BK143" s="44"/>
      <c r="BL143" s="327" t="str">
        <f>Base!FR143</f>
        <v/>
      </c>
      <c r="BN143" s="2">
        <f t="shared" si="93"/>
        <v>0</v>
      </c>
    </row>
    <row r="144" spans="1:66" x14ac:dyDescent="0.25">
      <c r="A144" s="44" t="str">
        <f>Base!A144</f>
        <v>ПБ.ВС.12</v>
      </c>
      <c r="B144" s="332">
        <f>Base!B144</f>
        <v>0</v>
      </c>
      <c r="C144" s="89"/>
      <c r="D144" s="89"/>
      <c r="E144" s="89"/>
      <c r="F144" s="330">
        <f t="shared" si="86"/>
        <v>0</v>
      </c>
      <c r="G144" s="44">
        <f>ПланОО!H144</f>
        <v>0</v>
      </c>
      <c r="H144" s="44">
        <f>ПланОО!I144</f>
        <v>0</v>
      </c>
      <c r="I144" s="44">
        <f>ПланОО!J144</f>
        <v>0</v>
      </c>
      <c r="J144" s="44">
        <f>ПланОО!K144</f>
        <v>0</v>
      </c>
      <c r="K144" s="44">
        <f>ПланОО!L144</f>
        <v>0</v>
      </c>
      <c r="L144" s="44">
        <f>ПланОО!M144</f>
        <v>0</v>
      </c>
      <c r="M144" s="44">
        <f t="shared" si="87"/>
        <v>0</v>
      </c>
      <c r="N144" s="44">
        <f t="shared" si="88"/>
        <v>0</v>
      </c>
      <c r="O144" s="44">
        <f t="shared" si="89"/>
        <v>0</v>
      </c>
      <c r="P144" s="44">
        <f t="shared" si="90"/>
        <v>0</v>
      </c>
      <c r="Q144" s="44">
        <f t="shared" si="91"/>
        <v>0</v>
      </c>
      <c r="R144" s="44">
        <f t="shared" si="92"/>
        <v>0</v>
      </c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  <c r="BA144" s="89"/>
      <c r="BB144" s="89"/>
      <c r="BC144" s="89"/>
      <c r="BD144" s="89"/>
      <c r="BE144" s="89"/>
      <c r="BF144" s="89"/>
      <c r="BG144" s="89"/>
      <c r="BH144" s="89"/>
      <c r="BI144" s="89"/>
      <c r="BJ144" s="89"/>
      <c r="BK144" s="44"/>
      <c r="BL144" s="327" t="str">
        <f>Base!FR144</f>
        <v/>
      </c>
      <c r="BN144" s="2">
        <f t="shared" si="93"/>
        <v>0</v>
      </c>
    </row>
    <row r="145" spans="1:174" x14ac:dyDescent="0.25">
      <c r="A145" s="44" t="str">
        <f>Base!A145</f>
        <v>ПБ.ВС.13</v>
      </c>
      <c r="B145" s="332">
        <f>Base!B145</f>
        <v>0</v>
      </c>
      <c r="C145" s="89"/>
      <c r="D145" s="89"/>
      <c r="E145" s="89"/>
      <c r="F145" s="330">
        <f t="shared" si="86"/>
        <v>0</v>
      </c>
      <c r="G145" s="44">
        <f>ПланОО!H145</f>
        <v>0</v>
      </c>
      <c r="H145" s="44">
        <f>ПланОО!I145</f>
        <v>0</v>
      </c>
      <c r="I145" s="44">
        <f>ПланОО!J145</f>
        <v>0</v>
      </c>
      <c r="J145" s="44">
        <f>ПланОО!K145</f>
        <v>0</v>
      </c>
      <c r="K145" s="44">
        <f>ПланОО!L145</f>
        <v>0</v>
      </c>
      <c r="L145" s="44">
        <f>ПланОО!M145</f>
        <v>0</v>
      </c>
      <c r="M145" s="44">
        <f t="shared" si="87"/>
        <v>0</v>
      </c>
      <c r="N145" s="44">
        <f t="shared" si="88"/>
        <v>0</v>
      </c>
      <c r="O145" s="44">
        <f t="shared" si="89"/>
        <v>0</v>
      </c>
      <c r="P145" s="44">
        <f t="shared" si="90"/>
        <v>0</v>
      </c>
      <c r="Q145" s="44">
        <f t="shared" si="91"/>
        <v>0</v>
      </c>
      <c r="R145" s="44">
        <f t="shared" si="92"/>
        <v>0</v>
      </c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  <c r="BJ145" s="89"/>
      <c r="BK145" s="44"/>
      <c r="BL145" s="327" t="str">
        <f>Base!FR145</f>
        <v/>
      </c>
      <c r="BN145" s="2">
        <f t="shared" si="93"/>
        <v>0</v>
      </c>
    </row>
    <row r="146" spans="1:174" x14ac:dyDescent="0.25">
      <c r="A146" s="44" t="str">
        <f>Base!A146</f>
        <v>ПБ.ВС.14</v>
      </c>
      <c r="B146" s="332">
        <f>Base!B146</f>
        <v>0</v>
      </c>
      <c r="C146" s="89"/>
      <c r="D146" s="89"/>
      <c r="E146" s="89"/>
      <c r="F146" s="330">
        <f t="shared" si="86"/>
        <v>0</v>
      </c>
      <c r="G146" s="44">
        <f>ПланОО!H146</f>
        <v>0</v>
      </c>
      <c r="H146" s="44">
        <f>ПланОО!I146</f>
        <v>0</v>
      </c>
      <c r="I146" s="44">
        <f>ПланОО!J146</f>
        <v>0</v>
      </c>
      <c r="J146" s="44">
        <f>ПланОО!K146</f>
        <v>0</v>
      </c>
      <c r="K146" s="44">
        <f>ПланОО!L146</f>
        <v>0</v>
      </c>
      <c r="L146" s="44">
        <f>ПланОО!M146</f>
        <v>0</v>
      </c>
      <c r="M146" s="44">
        <f t="shared" si="87"/>
        <v>0</v>
      </c>
      <c r="N146" s="44">
        <f t="shared" si="88"/>
        <v>0</v>
      </c>
      <c r="O146" s="44">
        <f t="shared" si="89"/>
        <v>0</v>
      </c>
      <c r="P146" s="44">
        <f t="shared" si="90"/>
        <v>0</v>
      </c>
      <c r="Q146" s="44">
        <f t="shared" si="91"/>
        <v>0</v>
      </c>
      <c r="R146" s="44">
        <f t="shared" si="92"/>
        <v>0</v>
      </c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44"/>
      <c r="BL146" s="327" t="str">
        <f>Base!FR146</f>
        <v/>
      </c>
      <c r="BN146" s="2">
        <f t="shared" si="93"/>
        <v>0</v>
      </c>
    </row>
    <row r="147" spans="1:174" x14ac:dyDescent="0.25">
      <c r="A147" s="44" t="str">
        <f>Base!A147</f>
        <v>ПБ.ВС.15</v>
      </c>
      <c r="B147" s="332">
        <f>Base!B147</f>
        <v>0</v>
      </c>
      <c r="C147" s="89"/>
      <c r="D147" s="89"/>
      <c r="E147" s="89"/>
      <c r="F147" s="330">
        <f t="shared" si="86"/>
        <v>0</v>
      </c>
      <c r="G147" s="44">
        <f>ПланОО!H147</f>
        <v>0</v>
      </c>
      <c r="H147" s="44">
        <f>ПланОО!I147</f>
        <v>0</v>
      </c>
      <c r="I147" s="44">
        <f>ПланОО!J147</f>
        <v>0</v>
      </c>
      <c r="J147" s="44">
        <f>ПланОО!K147</f>
        <v>0</v>
      </c>
      <c r="K147" s="44">
        <f>ПланОО!L147</f>
        <v>0</v>
      </c>
      <c r="L147" s="44">
        <f>ПланОО!M147</f>
        <v>0</v>
      </c>
      <c r="M147" s="44">
        <f t="shared" si="87"/>
        <v>0</v>
      </c>
      <c r="N147" s="44">
        <f t="shared" si="88"/>
        <v>0</v>
      </c>
      <c r="O147" s="44">
        <f t="shared" si="89"/>
        <v>0</v>
      </c>
      <c r="P147" s="44">
        <f t="shared" si="90"/>
        <v>0</v>
      </c>
      <c r="Q147" s="44">
        <f t="shared" si="91"/>
        <v>0</v>
      </c>
      <c r="R147" s="44">
        <f t="shared" si="92"/>
        <v>0</v>
      </c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  <c r="BH147" s="89"/>
      <c r="BI147" s="89"/>
      <c r="BJ147" s="89"/>
      <c r="BK147" s="44"/>
      <c r="BL147" s="327" t="str">
        <f>Base!FR147</f>
        <v/>
      </c>
      <c r="BN147" s="2">
        <f t="shared" si="93"/>
        <v>0</v>
      </c>
    </row>
    <row r="148" spans="1:174" x14ac:dyDescent="0.25">
      <c r="A148" s="44" t="str">
        <f>Base!A148</f>
        <v>ПБ.ВС.16</v>
      </c>
      <c r="B148" s="332">
        <f>Base!B148</f>
        <v>0</v>
      </c>
      <c r="C148" s="89"/>
      <c r="D148" s="89"/>
      <c r="E148" s="89"/>
      <c r="F148" s="330">
        <f t="shared" si="86"/>
        <v>0</v>
      </c>
      <c r="G148" s="44">
        <f>ПланОО!H148</f>
        <v>0</v>
      </c>
      <c r="H148" s="44">
        <f>ПланОО!I148</f>
        <v>0</v>
      </c>
      <c r="I148" s="44">
        <f>ПланОО!J148</f>
        <v>0</v>
      </c>
      <c r="J148" s="44">
        <f>ПланОО!K148</f>
        <v>0</v>
      </c>
      <c r="K148" s="44">
        <f>ПланОО!L148</f>
        <v>0</v>
      </c>
      <c r="L148" s="44">
        <f>ПланОО!M148</f>
        <v>0</v>
      </c>
      <c r="M148" s="44">
        <f t="shared" si="87"/>
        <v>0</v>
      </c>
      <c r="N148" s="44">
        <f t="shared" si="88"/>
        <v>0</v>
      </c>
      <c r="O148" s="44">
        <f t="shared" si="89"/>
        <v>0</v>
      </c>
      <c r="P148" s="44">
        <f t="shared" si="90"/>
        <v>0</v>
      </c>
      <c r="Q148" s="44">
        <f t="shared" si="91"/>
        <v>0</v>
      </c>
      <c r="R148" s="44">
        <f t="shared" si="92"/>
        <v>0</v>
      </c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44"/>
      <c r="BL148" s="327" t="str">
        <f>Base!FR148</f>
        <v/>
      </c>
      <c r="BN148" s="2">
        <f t="shared" si="93"/>
        <v>0</v>
      </c>
    </row>
    <row r="149" spans="1:174" x14ac:dyDescent="0.25">
      <c r="A149" s="44" t="str">
        <f>Base!A149</f>
        <v>ПБ.ВС.17</v>
      </c>
      <c r="B149" s="332">
        <f>Base!B149</f>
        <v>0</v>
      </c>
      <c r="C149" s="89"/>
      <c r="D149" s="89"/>
      <c r="E149" s="89"/>
      <c r="F149" s="330">
        <f t="shared" si="86"/>
        <v>0</v>
      </c>
      <c r="G149" s="44">
        <f>ПланОО!H149</f>
        <v>0</v>
      </c>
      <c r="H149" s="44">
        <f>ПланОО!I149</f>
        <v>0</v>
      </c>
      <c r="I149" s="44">
        <f>ПланОО!J149</f>
        <v>0</v>
      </c>
      <c r="J149" s="44">
        <f>ПланОО!K149</f>
        <v>0</v>
      </c>
      <c r="K149" s="44">
        <f>ПланОО!L149</f>
        <v>0</v>
      </c>
      <c r="L149" s="44">
        <f>ПланОО!M149</f>
        <v>0</v>
      </c>
      <c r="M149" s="44">
        <f t="shared" si="87"/>
        <v>0</v>
      </c>
      <c r="N149" s="44">
        <f t="shared" si="88"/>
        <v>0</v>
      </c>
      <c r="O149" s="44">
        <f t="shared" si="89"/>
        <v>0</v>
      </c>
      <c r="P149" s="44">
        <f t="shared" si="90"/>
        <v>0</v>
      </c>
      <c r="Q149" s="44">
        <f t="shared" si="91"/>
        <v>0</v>
      </c>
      <c r="R149" s="44">
        <f t="shared" si="92"/>
        <v>0</v>
      </c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89"/>
      <c r="AZ149" s="89"/>
      <c r="BA149" s="89"/>
      <c r="BB149" s="89"/>
      <c r="BC149" s="89"/>
      <c r="BD149" s="89"/>
      <c r="BE149" s="89"/>
      <c r="BF149" s="89"/>
      <c r="BG149" s="89"/>
      <c r="BH149" s="89"/>
      <c r="BI149" s="89"/>
      <c r="BJ149" s="89"/>
      <c r="BK149" s="44"/>
      <c r="BL149" s="327" t="str">
        <f>Base!FR149</f>
        <v/>
      </c>
      <c r="BN149" s="2">
        <f t="shared" si="93"/>
        <v>0</v>
      </c>
    </row>
    <row r="150" spans="1:174" x14ac:dyDescent="0.25">
      <c r="A150" s="44" t="str">
        <f>Base!A150</f>
        <v>ПБ.ВС.18</v>
      </c>
      <c r="B150" s="332">
        <f>Base!B150</f>
        <v>0</v>
      </c>
      <c r="C150" s="89"/>
      <c r="D150" s="89"/>
      <c r="E150" s="89"/>
      <c r="F150" s="330">
        <f t="shared" si="86"/>
        <v>0</v>
      </c>
      <c r="G150" s="44">
        <f>ПланОО!H150</f>
        <v>0</v>
      </c>
      <c r="H150" s="44">
        <f>ПланОО!I150</f>
        <v>0</v>
      </c>
      <c r="I150" s="44">
        <f>ПланОО!J150</f>
        <v>0</v>
      </c>
      <c r="J150" s="44">
        <f>ПланОО!K150</f>
        <v>0</v>
      </c>
      <c r="K150" s="44">
        <f>ПланОО!L150</f>
        <v>0</v>
      </c>
      <c r="L150" s="44">
        <f>ПланОО!M150</f>
        <v>0</v>
      </c>
      <c r="M150" s="44">
        <f t="shared" si="87"/>
        <v>0</v>
      </c>
      <c r="N150" s="44">
        <f t="shared" si="88"/>
        <v>0</v>
      </c>
      <c r="O150" s="44">
        <f t="shared" si="89"/>
        <v>0</v>
      </c>
      <c r="P150" s="44">
        <f t="shared" si="90"/>
        <v>0</v>
      </c>
      <c r="Q150" s="44">
        <f t="shared" si="91"/>
        <v>0</v>
      </c>
      <c r="R150" s="44">
        <f t="shared" si="92"/>
        <v>0</v>
      </c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  <c r="AT150" s="89"/>
      <c r="AU150" s="89"/>
      <c r="AV150" s="89"/>
      <c r="AW150" s="89"/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44"/>
      <c r="BL150" s="327" t="str">
        <f>Base!FR150</f>
        <v/>
      </c>
      <c r="BN150" s="2">
        <f t="shared" si="93"/>
        <v>0</v>
      </c>
    </row>
    <row r="151" spans="1:174" x14ac:dyDescent="0.25">
      <c r="A151" s="44" t="str">
        <f>Base!A151</f>
        <v>ПБ.ВС.19</v>
      </c>
      <c r="B151" s="332">
        <f>Base!B151</f>
        <v>0</v>
      </c>
      <c r="C151" s="89"/>
      <c r="D151" s="89"/>
      <c r="E151" s="89"/>
      <c r="F151" s="330">
        <f t="shared" si="86"/>
        <v>0</v>
      </c>
      <c r="G151" s="44">
        <f>ПланОО!H151</f>
        <v>0</v>
      </c>
      <c r="H151" s="44">
        <f>ПланОО!I151</f>
        <v>0</v>
      </c>
      <c r="I151" s="44">
        <f>ПланОО!J151</f>
        <v>0</v>
      </c>
      <c r="J151" s="44">
        <f>ПланОО!K151</f>
        <v>0</v>
      </c>
      <c r="K151" s="44">
        <f>ПланОО!L151</f>
        <v>0</v>
      </c>
      <c r="L151" s="44">
        <f>ПланОО!M151</f>
        <v>0</v>
      </c>
      <c r="M151" s="44">
        <f t="shared" si="87"/>
        <v>0</v>
      </c>
      <c r="N151" s="44">
        <f t="shared" si="88"/>
        <v>0</v>
      </c>
      <c r="O151" s="44">
        <f t="shared" si="89"/>
        <v>0</v>
      </c>
      <c r="P151" s="44">
        <f t="shared" si="90"/>
        <v>0</v>
      </c>
      <c r="Q151" s="44">
        <f t="shared" si="91"/>
        <v>0</v>
      </c>
      <c r="R151" s="44">
        <f t="shared" si="92"/>
        <v>0</v>
      </c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44"/>
      <c r="BL151" s="327" t="str">
        <f>Base!FR151</f>
        <v/>
      </c>
      <c r="BN151" s="2">
        <f t="shared" si="93"/>
        <v>0</v>
      </c>
    </row>
    <row r="152" spans="1:174" x14ac:dyDescent="0.25">
      <c r="A152" s="44" t="str">
        <f>Base!A152</f>
        <v>ПБ.ВС.20</v>
      </c>
      <c r="B152" s="332">
        <f>Base!B152</f>
        <v>0</v>
      </c>
      <c r="C152" s="89"/>
      <c r="D152" s="89"/>
      <c r="E152" s="89"/>
      <c r="F152" s="330">
        <f t="shared" si="86"/>
        <v>0</v>
      </c>
      <c r="G152" s="44">
        <f>ПланОО!H152</f>
        <v>0</v>
      </c>
      <c r="H152" s="44">
        <f>ПланОО!I152</f>
        <v>0</v>
      </c>
      <c r="I152" s="44">
        <f>ПланОО!J152</f>
        <v>0</v>
      </c>
      <c r="J152" s="44">
        <f>ПланОО!K152</f>
        <v>0</v>
      </c>
      <c r="K152" s="44">
        <f>ПланОО!L152</f>
        <v>0</v>
      </c>
      <c r="L152" s="44">
        <f>ПланОО!M152</f>
        <v>0</v>
      </c>
      <c r="M152" s="44">
        <f t="shared" si="87"/>
        <v>0</v>
      </c>
      <c r="N152" s="44">
        <f t="shared" si="88"/>
        <v>0</v>
      </c>
      <c r="O152" s="44">
        <f t="shared" si="89"/>
        <v>0</v>
      </c>
      <c r="P152" s="44">
        <f t="shared" si="90"/>
        <v>0</v>
      </c>
      <c r="Q152" s="44">
        <f t="shared" si="91"/>
        <v>0</v>
      </c>
      <c r="R152" s="44">
        <f t="shared" si="92"/>
        <v>0</v>
      </c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  <c r="AT152" s="89"/>
      <c r="AU152" s="89"/>
      <c r="AV152" s="89"/>
      <c r="AW152" s="89"/>
      <c r="AX152" s="89"/>
      <c r="AY152" s="89"/>
      <c r="AZ152" s="89"/>
      <c r="BA152" s="89"/>
      <c r="BB152" s="89"/>
      <c r="BC152" s="89"/>
      <c r="BD152" s="89"/>
      <c r="BE152" s="89"/>
      <c r="BF152" s="89"/>
      <c r="BG152" s="89"/>
      <c r="BH152" s="89"/>
      <c r="BI152" s="89"/>
      <c r="BJ152" s="89"/>
      <c r="BK152" s="44"/>
      <c r="BL152" s="327" t="str">
        <f>Base!FR152</f>
        <v/>
      </c>
      <c r="BN152" s="2">
        <f t="shared" si="93"/>
        <v>0</v>
      </c>
    </row>
    <row r="153" spans="1:174" x14ac:dyDescent="0.25">
      <c r="A153" s="407" t="str">
        <f>Base!A153</f>
        <v>Всего по вариативной части ПБ (ВС)</v>
      </c>
      <c r="B153" s="407"/>
      <c r="C153" s="328">
        <f>Base!FT153</f>
        <v>0</v>
      </c>
      <c r="D153" s="328">
        <f>Base!FU153</f>
        <v>0</v>
      </c>
      <c r="E153" s="328">
        <f>Base!FV153</f>
        <v>0</v>
      </c>
      <c r="F153" s="276">
        <f t="shared" ref="F153:L153" si="94">SUM(F133:F152)</f>
        <v>0</v>
      </c>
      <c r="G153" s="276">
        <f t="shared" si="94"/>
        <v>0</v>
      </c>
      <c r="H153" s="276">
        <f t="shared" si="94"/>
        <v>0</v>
      </c>
      <c r="I153" s="276">
        <f t="shared" si="94"/>
        <v>0</v>
      </c>
      <c r="J153" s="276">
        <f t="shared" si="94"/>
        <v>0</v>
      </c>
      <c r="K153" s="276">
        <f t="shared" si="94"/>
        <v>0</v>
      </c>
      <c r="L153" s="276">
        <f t="shared" si="94"/>
        <v>0</v>
      </c>
      <c r="M153" s="259">
        <f t="shared" ref="M153:BJ153" si="95">SUM(M133:M152)</f>
        <v>0</v>
      </c>
      <c r="N153" s="259">
        <f t="shared" si="95"/>
        <v>0</v>
      </c>
      <c r="O153" s="259">
        <f t="shared" si="95"/>
        <v>0</v>
      </c>
      <c r="P153" s="259">
        <f t="shared" si="95"/>
        <v>0</v>
      </c>
      <c r="Q153" s="259">
        <f t="shared" si="95"/>
        <v>0</v>
      </c>
      <c r="R153" s="259">
        <f t="shared" si="95"/>
        <v>0</v>
      </c>
      <c r="S153" s="259">
        <f t="shared" si="95"/>
        <v>0</v>
      </c>
      <c r="T153" s="259">
        <f t="shared" si="95"/>
        <v>0</v>
      </c>
      <c r="U153" s="259">
        <f t="shared" si="95"/>
        <v>0</v>
      </c>
      <c r="V153" s="259">
        <f t="shared" si="95"/>
        <v>0</v>
      </c>
      <c r="W153" s="259">
        <f t="shared" si="95"/>
        <v>0</v>
      </c>
      <c r="X153" s="259">
        <f t="shared" si="95"/>
        <v>0</v>
      </c>
      <c r="Y153" s="259">
        <f t="shared" si="95"/>
        <v>0</v>
      </c>
      <c r="Z153" s="259">
        <f t="shared" si="95"/>
        <v>0</v>
      </c>
      <c r="AA153" s="259">
        <f t="shared" si="95"/>
        <v>0</v>
      </c>
      <c r="AB153" s="259">
        <f t="shared" si="95"/>
        <v>0</v>
      </c>
      <c r="AC153" s="259">
        <f t="shared" si="95"/>
        <v>0</v>
      </c>
      <c r="AD153" s="259">
        <f t="shared" si="95"/>
        <v>0</v>
      </c>
      <c r="AE153" s="259">
        <f t="shared" si="95"/>
        <v>0</v>
      </c>
      <c r="AF153" s="259">
        <f t="shared" si="95"/>
        <v>0</v>
      </c>
      <c r="AG153" s="259">
        <f t="shared" si="95"/>
        <v>0</v>
      </c>
      <c r="AH153" s="259">
        <f t="shared" si="95"/>
        <v>0</v>
      </c>
      <c r="AI153" s="259">
        <f t="shared" si="95"/>
        <v>0</v>
      </c>
      <c r="AJ153" s="259">
        <f t="shared" si="95"/>
        <v>0</v>
      </c>
      <c r="AK153" s="259">
        <f t="shared" si="95"/>
        <v>0</v>
      </c>
      <c r="AL153" s="259">
        <f t="shared" si="95"/>
        <v>0</v>
      </c>
      <c r="AM153" s="259">
        <f t="shared" si="95"/>
        <v>0</v>
      </c>
      <c r="AN153" s="259">
        <f t="shared" si="95"/>
        <v>0</v>
      </c>
      <c r="AO153" s="259">
        <f t="shared" si="95"/>
        <v>0</v>
      </c>
      <c r="AP153" s="259">
        <f t="shared" si="95"/>
        <v>0</v>
      </c>
      <c r="AQ153" s="259">
        <f t="shared" si="95"/>
        <v>0</v>
      </c>
      <c r="AR153" s="259">
        <f t="shared" si="95"/>
        <v>0</v>
      </c>
      <c r="AS153" s="259">
        <f t="shared" si="95"/>
        <v>0</v>
      </c>
      <c r="AT153" s="259">
        <f t="shared" si="95"/>
        <v>0</v>
      </c>
      <c r="AU153" s="259">
        <f t="shared" si="95"/>
        <v>0</v>
      </c>
      <c r="AV153" s="259">
        <f t="shared" si="95"/>
        <v>0</v>
      </c>
      <c r="AW153" s="259">
        <f t="shared" si="95"/>
        <v>0</v>
      </c>
      <c r="AX153" s="259">
        <f t="shared" si="95"/>
        <v>0</v>
      </c>
      <c r="AY153" s="259">
        <f t="shared" si="95"/>
        <v>0</v>
      </c>
      <c r="AZ153" s="259">
        <f t="shared" si="95"/>
        <v>0</v>
      </c>
      <c r="BA153" s="259">
        <f t="shared" si="95"/>
        <v>0</v>
      </c>
      <c r="BB153" s="259">
        <f t="shared" si="95"/>
        <v>0</v>
      </c>
      <c r="BC153" s="259">
        <f t="shared" si="95"/>
        <v>0</v>
      </c>
      <c r="BD153" s="259">
        <f t="shared" si="95"/>
        <v>0</v>
      </c>
      <c r="BE153" s="259">
        <f t="shared" si="95"/>
        <v>0</v>
      </c>
      <c r="BF153" s="259">
        <f t="shared" si="95"/>
        <v>0</v>
      </c>
      <c r="BG153" s="259">
        <f t="shared" si="95"/>
        <v>0</v>
      </c>
      <c r="BH153" s="259">
        <f t="shared" si="95"/>
        <v>0</v>
      </c>
      <c r="BI153" s="259">
        <f t="shared" si="95"/>
        <v>0</v>
      </c>
      <c r="BJ153" s="259">
        <f t="shared" si="95"/>
        <v>0</v>
      </c>
      <c r="BK153" s="44"/>
      <c r="BL153" s="257"/>
    </row>
    <row r="154" spans="1:174" x14ac:dyDescent="0.25">
      <c r="A154" s="405" t="str">
        <f>Base!A154</f>
        <v>Итого по вариативной части ПБ</v>
      </c>
      <c r="B154" s="405"/>
      <c r="C154" s="259">
        <f t="shared" ref="C154:BJ154" si="96">C131+C153</f>
        <v>0</v>
      </c>
      <c r="D154" s="259">
        <f t="shared" si="96"/>
        <v>0</v>
      </c>
      <c r="E154" s="259">
        <f t="shared" si="96"/>
        <v>0</v>
      </c>
      <c r="F154" s="276">
        <f t="shared" ref="F154:L154" si="97">F131+F153</f>
        <v>0</v>
      </c>
      <c r="G154" s="276">
        <f t="shared" si="97"/>
        <v>0</v>
      </c>
      <c r="H154" s="276">
        <f t="shared" si="97"/>
        <v>0</v>
      </c>
      <c r="I154" s="276">
        <f t="shared" si="97"/>
        <v>0</v>
      </c>
      <c r="J154" s="276">
        <f t="shared" si="97"/>
        <v>0</v>
      </c>
      <c r="K154" s="276">
        <f t="shared" si="97"/>
        <v>0</v>
      </c>
      <c r="L154" s="276">
        <f t="shared" si="97"/>
        <v>0</v>
      </c>
      <c r="M154" s="259">
        <f t="shared" si="96"/>
        <v>0</v>
      </c>
      <c r="N154" s="259">
        <f t="shared" si="96"/>
        <v>0</v>
      </c>
      <c r="O154" s="259">
        <f t="shared" si="96"/>
        <v>0</v>
      </c>
      <c r="P154" s="259">
        <f t="shared" si="96"/>
        <v>0</v>
      </c>
      <c r="Q154" s="259">
        <f t="shared" si="96"/>
        <v>0</v>
      </c>
      <c r="R154" s="259">
        <f t="shared" si="96"/>
        <v>0</v>
      </c>
      <c r="S154" s="259">
        <f t="shared" si="96"/>
        <v>0</v>
      </c>
      <c r="T154" s="259">
        <f t="shared" si="96"/>
        <v>0</v>
      </c>
      <c r="U154" s="259">
        <f t="shared" si="96"/>
        <v>0</v>
      </c>
      <c r="V154" s="259">
        <f t="shared" si="96"/>
        <v>0</v>
      </c>
      <c r="W154" s="259">
        <f t="shared" si="96"/>
        <v>0</v>
      </c>
      <c r="X154" s="259">
        <f t="shared" si="96"/>
        <v>0</v>
      </c>
      <c r="Y154" s="259">
        <f t="shared" si="96"/>
        <v>0</v>
      </c>
      <c r="Z154" s="259">
        <f t="shared" si="96"/>
        <v>0</v>
      </c>
      <c r="AA154" s="259">
        <f t="shared" si="96"/>
        <v>0</v>
      </c>
      <c r="AB154" s="259">
        <f t="shared" si="96"/>
        <v>0</v>
      </c>
      <c r="AC154" s="259">
        <f t="shared" si="96"/>
        <v>0</v>
      </c>
      <c r="AD154" s="259">
        <f t="shared" si="96"/>
        <v>0</v>
      </c>
      <c r="AE154" s="259">
        <f t="shared" si="96"/>
        <v>0</v>
      </c>
      <c r="AF154" s="259">
        <f t="shared" si="96"/>
        <v>0</v>
      </c>
      <c r="AG154" s="259">
        <f t="shared" si="96"/>
        <v>0</v>
      </c>
      <c r="AH154" s="259">
        <f t="shared" si="96"/>
        <v>0</v>
      </c>
      <c r="AI154" s="259">
        <f t="shared" si="96"/>
        <v>0</v>
      </c>
      <c r="AJ154" s="259">
        <f t="shared" si="96"/>
        <v>0</v>
      </c>
      <c r="AK154" s="259">
        <f t="shared" si="96"/>
        <v>0</v>
      </c>
      <c r="AL154" s="259">
        <f t="shared" si="96"/>
        <v>0</v>
      </c>
      <c r="AM154" s="259">
        <f t="shared" si="96"/>
        <v>0</v>
      </c>
      <c r="AN154" s="259">
        <f t="shared" si="96"/>
        <v>0</v>
      </c>
      <c r="AO154" s="259">
        <f t="shared" si="96"/>
        <v>0</v>
      </c>
      <c r="AP154" s="259">
        <f t="shared" si="96"/>
        <v>0</v>
      </c>
      <c r="AQ154" s="259">
        <f t="shared" si="96"/>
        <v>0</v>
      </c>
      <c r="AR154" s="259">
        <f t="shared" si="96"/>
        <v>0</v>
      </c>
      <c r="AS154" s="259">
        <f t="shared" si="96"/>
        <v>0</v>
      </c>
      <c r="AT154" s="259">
        <f t="shared" si="96"/>
        <v>0</v>
      </c>
      <c r="AU154" s="259">
        <f t="shared" si="96"/>
        <v>0</v>
      </c>
      <c r="AV154" s="259">
        <f t="shared" si="96"/>
        <v>0</v>
      </c>
      <c r="AW154" s="259">
        <f t="shared" si="96"/>
        <v>0</v>
      </c>
      <c r="AX154" s="259">
        <f t="shared" si="96"/>
        <v>0</v>
      </c>
      <c r="AY154" s="259">
        <f t="shared" si="96"/>
        <v>0</v>
      </c>
      <c r="AZ154" s="259">
        <f t="shared" si="96"/>
        <v>0</v>
      </c>
      <c r="BA154" s="259">
        <f t="shared" si="96"/>
        <v>0</v>
      </c>
      <c r="BB154" s="259">
        <f t="shared" si="96"/>
        <v>0</v>
      </c>
      <c r="BC154" s="259">
        <f t="shared" si="96"/>
        <v>0</v>
      </c>
      <c r="BD154" s="259">
        <f t="shared" si="96"/>
        <v>0</v>
      </c>
      <c r="BE154" s="259">
        <f t="shared" si="96"/>
        <v>0</v>
      </c>
      <c r="BF154" s="259">
        <f t="shared" si="96"/>
        <v>0</v>
      </c>
      <c r="BG154" s="259">
        <f t="shared" si="96"/>
        <v>0</v>
      </c>
      <c r="BH154" s="259">
        <f t="shared" si="96"/>
        <v>0</v>
      </c>
      <c r="BI154" s="259">
        <f t="shared" si="96"/>
        <v>0</v>
      </c>
      <c r="BJ154" s="259">
        <f t="shared" si="96"/>
        <v>0</v>
      </c>
      <c r="BK154" s="259"/>
      <c r="BL154" s="227"/>
    </row>
    <row r="155" spans="1:174" x14ac:dyDescent="0.25">
      <c r="A155" s="405" t="str">
        <f>Base!A155</f>
        <v>ВСЕГО ПО  ПРОФЕССИОНАЛЬНОМУ БЛОКУ</v>
      </c>
      <c r="B155" s="405"/>
      <c r="C155" s="267">
        <f>C99+C154</f>
        <v>0</v>
      </c>
      <c r="D155" s="267">
        <f>D99+D154</f>
        <v>0</v>
      </c>
      <c r="E155" s="267">
        <f>E99+E154</f>
        <v>0</v>
      </c>
      <c r="F155" s="277">
        <f t="shared" ref="F155:L155" si="98">F99+F154</f>
        <v>0</v>
      </c>
      <c r="G155" s="277">
        <f t="shared" si="98"/>
        <v>0</v>
      </c>
      <c r="H155" s="277">
        <f t="shared" si="98"/>
        <v>0</v>
      </c>
      <c r="I155" s="277">
        <f t="shared" si="98"/>
        <v>0</v>
      </c>
      <c r="J155" s="277">
        <f t="shared" si="98"/>
        <v>0</v>
      </c>
      <c r="K155" s="277">
        <f t="shared" si="98"/>
        <v>0</v>
      </c>
      <c r="L155" s="277">
        <f t="shared" si="98"/>
        <v>0</v>
      </c>
      <c r="M155" s="267">
        <f t="shared" ref="M155:R155" si="99">M99+M154</f>
        <v>0</v>
      </c>
      <c r="N155" s="267">
        <f>N99+N154</f>
        <v>0</v>
      </c>
      <c r="O155" s="267">
        <f t="shared" si="99"/>
        <v>0</v>
      </c>
      <c r="P155" s="267">
        <f t="shared" si="99"/>
        <v>0</v>
      </c>
      <c r="Q155" s="267">
        <f t="shared" si="99"/>
        <v>0</v>
      </c>
      <c r="R155" s="267">
        <f t="shared" si="99"/>
        <v>0</v>
      </c>
      <c r="S155" s="267">
        <f>S99+S154</f>
        <v>0</v>
      </c>
      <c r="T155" s="267">
        <f>T99+T154</f>
        <v>0</v>
      </c>
      <c r="U155" s="267">
        <f>U99+U154</f>
        <v>0</v>
      </c>
      <c r="V155" s="267">
        <f>V99+V154</f>
        <v>0</v>
      </c>
      <c r="W155" s="267">
        <f>W99+W154</f>
        <v>0</v>
      </c>
      <c r="X155" s="267">
        <f t="shared" ref="X155:BJ155" si="100">X99+X154</f>
        <v>0</v>
      </c>
      <c r="Y155" s="267">
        <f t="shared" si="100"/>
        <v>0</v>
      </c>
      <c r="Z155" s="267">
        <f t="shared" si="100"/>
        <v>0</v>
      </c>
      <c r="AA155" s="267">
        <f t="shared" si="100"/>
        <v>0</v>
      </c>
      <c r="AB155" s="267">
        <f t="shared" si="100"/>
        <v>0</v>
      </c>
      <c r="AC155" s="267">
        <f t="shared" si="100"/>
        <v>0</v>
      </c>
      <c r="AD155" s="267">
        <f t="shared" si="100"/>
        <v>0</v>
      </c>
      <c r="AE155" s="267">
        <f t="shared" si="100"/>
        <v>0</v>
      </c>
      <c r="AF155" s="267">
        <f t="shared" si="100"/>
        <v>0</v>
      </c>
      <c r="AG155" s="267">
        <f t="shared" si="100"/>
        <v>0</v>
      </c>
      <c r="AH155" s="267">
        <f t="shared" si="100"/>
        <v>0</v>
      </c>
      <c r="AI155" s="267">
        <f t="shared" si="100"/>
        <v>0</v>
      </c>
      <c r="AJ155" s="267">
        <f t="shared" si="100"/>
        <v>0</v>
      </c>
      <c r="AK155" s="267">
        <f t="shared" si="100"/>
        <v>0</v>
      </c>
      <c r="AL155" s="267">
        <f t="shared" si="100"/>
        <v>0</v>
      </c>
      <c r="AM155" s="267">
        <f t="shared" si="100"/>
        <v>0</v>
      </c>
      <c r="AN155" s="267">
        <f t="shared" si="100"/>
        <v>0</v>
      </c>
      <c r="AO155" s="267">
        <f t="shared" si="100"/>
        <v>0</v>
      </c>
      <c r="AP155" s="267">
        <f t="shared" si="100"/>
        <v>0</v>
      </c>
      <c r="AQ155" s="267">
        <f t="shared" si="100"/>
        <v>0</v>
      </c>
      <c r="AR155" s="267">
        <f t="shared" si="100"/>
        <v>0</v>
      </c>
      <c r="AS155" s="267">
        <f t="shared" si="100"/>
        <v>0</v>
      </c>
      <c r="AT155" s="267">
        <f t="shared" si="100"/>
        <v>0</v>
      </c>
      <c r="AU155" s="267">
        <f t="shared" si="100"/>
        <v>0</v>
      </c>
      <c r="AV155" s="267">
        <f t="shared" si="100"/>
        <v>0</v>
      </c>
      <c r="AW155" s="267">
        <f t="shared" si="100"/>
        <v>0</v>
      </c>
      <c r="AX155" s="267">
        <f t="shared" si="100"/>
        <v>0</v>
      </c>
      <c r="AY155" s="267">
        <f t="shared" si="100"/>
        <v>0</v>
      </c>
      <c r="AZ155" s="267">
        <f t="shared" si="100"/>
        <v>0</v>
      </c>
      <c r="BA155" s="267">
        <f t="shared" si="100"/>
        <v>0</v>
      </c>
      <c r="BB155" s="267">
        <f t="shared" si="100"/>
        <v>0</v>
      </c>
      <c r="BC155" s="267">
        <f t="shared" si="100"/>
        <v>0</v>
      </c>
      <c r="BD155" s="267">
        <f t="shared" si="100"/>
        <v>0</v>
      </c>
      <c r="BE155" s="267">
        <f t="shared" si="100"/>
        <v>0</v>
      </c>
      <c r="BF155" s="267">
        <f t="shared" si="100"/>
        <v>0</v>
      </c>
      <c r="BG155" s="267">
        <f t="shared" si="100"/>
        <v>0</v>
      </c>
      <c r="BH155" s="267">
        <f t="shared" si="100"/>
        <v>0</v>
      </c>
      <c r="BI155" s="267">
        <f t="shared" si="100"/>
        <v>0</v>
      </c>
      <c r="BJ155" s="267">
        <f t="shared" si="100"/>
        <v>0</v>
      </c>
      <c r="BK155" s="259"/>
      <c r="BL155" s="227"/>
    </row>
    <row r="156" spans="1:174" x14ac:dyDescent="0.25">
      <c r="A156" s="405" t="str">
        <f>Base!A156</f>
        <v>Итого по базовой части блока ДИСЦИПЛИНЫ</v>
      </c>
      <c r="B156" s="405"/>
      <c r="C156" s="267">
        <f>C23+C99</f>
        <v>0</v>
      </c>
      <c r="D156" s="267">
        <f t="shared" ref="D156:BI156" si="101">D23+D99</f>
        <v>0</v>
      </c>
      <c r="E156" s="267">
        <f t="shared" si="101"/>
        <v>0</v>
      </c>
      <c r="F156" s="277">
        <f t="shared" ref="F156:L156" si="102">F23+F99</f>
        <v>0</v>
      </c>
      <c r="G156" s="277">
        <f t="shared" si="102"/>
        <v>108</v>
      </c>
      <c r="H156" s="277">
        <f t="shared" si="102"/>
        <v>54</v>
      </c>
      <c r="I156" s="277">
        <f t="shared" si="102"/>
        <v>36</v>
      </c>
      <c r="J156" s="277">
        <f t="shared" si="102"/>
        <v>18</v>
      </c>
      <c r="K156" s="277">
        <f t="shared" si="102"/>
        <v>0</v>
      </c>
      <c r="L156" s="277">
        <f t="shared" si="102"/>
        <v>54</v>
      </c>
      <c r="M156" s="267">
        <f t="shared" si="101"/>
        <v>0</v>
      </c>
      <c r="N156" s="267">
        <f t="shared" si="101"/>
        <v>0</v>
      </c>
      <c r="O156" s="267">
        <f t="shared" si="101"/>
        <v>0</v>
      </c>
      <c r="P156" s="267">
        <f t="shared" si="101"/>
        <v>0</v>
      </c>
      <c r="Q156" s="267">
        <f t="shared" si="101"/>
        <v>0</v>
      </c>
      <c r="R156" s="267">
        <f t="shared" si="101"/>
        <v>0</v>
      </c>
      <c r="S156" s="267">
        <f t="shared" si="101"/>
        <v>0</v>
      </c>
      <c r="T156" s="267">
        <f t="shared" si="101"/>
        <v>0</v>
      </c>
      <c r="U156" s="267">
        <f t="shared" si="101"/>
        <v>0</v>
      </c>
      <c r="V156" s="267">
        <f t="shared" si="101"/>
        <v>0</v>
      </c>
      <c r="W156" s="267">
        <f t="shared" si="101"/>
        <v>0</v>
      </c>
      <c r="X156" s="267">
        <f t="shared" si="101"/>
        <v>0</v>
      </c>
      <c r="Y156" s="267">
        <f t="shared" si="101"/>
        <v>0</v>
      </c>
      <c r="Z156" s="267">
        <f t="shared" si="101"/>
        <v>0</v>
      </c>
      <c r="AA156" s="267">
        <f t="shared" si="101"/>
        <v>0</v>
      </c>
      <c r="AB156" s="267">
        <f t="shared" si="101"/>
        <v>0</v>
      </c>
      <c r="AC156" s="267">
        <f t="shared" si="101"/>
        <v>0</v>
      </c>
      <c r="AD156" s="267">
        <f t="shared" si="101"/>
        <v>0</v>
      </c>
      <c r="AE156" s="267">
        <f t="shared" si="101"/>
        <v>0</v>
      </c>
      <c r="AF156" s="267">
        <f t="shared" si="101"/>
        <v>0</v>
      </c>
      <c r="AG156" s="267">
        <f t="shared" si="101"/>
        <v>0</v>
      </c>
      <c r="AH156" s="267">
        <f t="shared" si="101"/>
        <v>0</v>
      </c>
      <c r="AI156" s="267">
        <f t="shared" si="101"/>
        <v>0</v>
      </c>
      <c r="AJ156" s="267">
        <f t="shared" si="101"/>
        <v>0</v>
      </c>
      <c r="AK156" s="267">
        <f t="shared" si="101"/>
        <v>0</v>
      </c>
      <c r="AL156" s="267">
        <f t="shared" si="101"/>
        <v>0</v>
      </c>
      <c r="AM156" s="267">
        <f t="shared" si="101"/>
        <v>0</v>
      </c>
      <c r="AN156" s="267">
        <f t="shared" si="101"/>
        <v>0</v>
      </c>
      <c r="AO156" s="267">
        <f t="shared" si="101"/>
        <v>0</v>
      </c>
      <c r="AP156" s="267">
        <f t="shared" si="101"/>
        <v>0</v>
      </c>
      <c r="AQ156" s="267">
        <f t="shared" si="101"/>
        <v>0</v>
      </c>
      <c r="AR156" s="267">
        <f t="shared" si="101"/>
        <v>0</v>
      </c>
      <c r="AS156" s="267">
        <f t="shared" si="101"/>
        <v>0</v>
      </c>
      <c r="AT156" s="267">
        <f t="shared" si="101"/>
        <v>0</v>
      </c>
      <c r="AU156" s="267">
        <f t="shared" si="101"/>
        <v>0</v>
      </c>
      <c r="AV156" s="267">
        <f t="shared" si="101"/>
        <v>0</v>
      </c>
      <c r="AW156" s="267">
        <f t="shared" si="101"/>
        <v>0</v>
      </c>
      <c r="AX156" s="267">
        <f t="shared" si="101"/>
        <v>0</v>
      </c>
      <c r="AY156" s="267">
        <f t="shared" si="101"/>
        <v>0</v>
      </c>
      <c r="AZ156" s="267">
        <f t="shared" si="101"/>
        <v>0</v>
      </c>
      <c r="BA156" s="267">
        <f t="shared" si="101"/>
        <v>0</v>
      </c>
      <c r="BB156" s="267">
        <f t="shared" si="101"/>
        <v>0</v>
      </c>
      <c r="BC156" s="267">
        <f t="shared" si="101"/>
        <v>0</v>
      </c>
      <c r="BD156" s="267">
        <f t="shared" si="101"/>
        <v>0</v>
      </c>
      <c r="BE156" s="267">
        <f t="shared" si="101"/>
        <v>0</v>
      </c>
      <c r="BF156" s="267">
        <f t="shared" si="101"/>
        <v>0</v>
      </c>
      <c r="BG156" s="267">
        <f t="shared" si="101"/>
        <v>0</v>
      </c>
      <c r="BH156" s="267">
        <f t="shared" si="101"/>
        <v>0</v>
      </c>
      <c r="BI156" s="267">
        <f t="shared" si="101"/>
        <v>0</v>
      </c>
      <c r="BJ156" s="267"/>
      <c r="BK156" s="214"/>
      <c r="BL156" s="214"/>
      <c r="BM156" s="214"/>
      <c r="BN156" s="270"/>
      <c r="BO156" s="50"/>
      <c r="BP156" s="50"/>
      <c r="BQ156" s="197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  <c r="CE156" s="51"/>
      <c r="CF156" s="51"/>
      <c r="CG156" s="51"/>
      <c r="CH156" s="51"/>
      <c r="CI156" s="51"/>
      <c r="CJ156" s="51"/>
      <c r="CK156" s="51"/>
      <c r="CL156" s="51"/>
      <c r="CM156" s="51"/>
      <c r="CN156" s="51"/>
      <c r="CO156" s="51"/>
      <c r="CP156" s="51"/>
      <c r="CQ156" s="51"/>
      <c r="CR156" s="51"/>
      <c r="CS156" s="51"/>
      <c r="CT156" s="51"/>
      <c r="CU156" s="51"/>
      <c r="CV156" s="51"/>
      <c r="CW156" s="51"/>
      <c r="CX156" s="51"/>
      <c r="CY156" s="51"/>
      <c r="CZ156" s="51"/>
      <c r="DA156" s="51"/>
      <c r="DB156" s="51"/>
      <c r="DC156" s="51"/>
      <c r="DD156" s="51"/>
      <c r="DE156" s="51"/>
      <c r="DF156" s="51"/>
      <c r="DG156" s="51"/>
      <c r="DH156" s="51"/>
      <c r="DI156" s="51"/>
      <c r="DJ156" s="51"/>
      <c r="DK156" s="51"/>
      <c r="DL156" s="51"/>
      <c r="DM156" s="51"/>
      <c r="DN156" s="51"/>
      <c r="DO156" s="51"/>
      <c r="DP156" s="51"/>
      <c r="DQ156" s="51"/>
      <c r="DR156" s="51"/>
      <c r="DS156" s="51"/>
      <c r="DT156" s="51"/>
      <c r="DU156" s="51"/>
      <c r="DV156" s="51"/>
      <c r="DW156" s="51"/>
      <c r="DX156" s="51"/>
      <c r="DY156" s="51"/>
      <c r="DZ156" s="51"/>
      <c r="EA156" s="51"/>
      <c r="EB156" s="51"/>
      <c r="EC156" s="51"/>
      <c r="ED156" s="51"/>
      <c r="EE156" s="51"/>
      <c r="EF156" s="51"/>
      <c r="EG156" s="51"/>
      <c r="EH156" s="51"/>
      <c r="EI156" s="51"/>
      <c r="EJ156" s="51"/>
      <c r="EK156" s="51"/>
      <c r="EL156" s="51"/>
      <c r="EM156" s="51"/>
      <c r="EN156" s="51"/>
      <c r="EO156" s="51"/>
      <c r="EP156" s="51"/>
      <c r="EQ156" s="51"/>
      <c r="ER156" s="51"/>
      <c r="ES156" s="51"/>
      <c r="ET156" s="51"/>
      <c r="EU156" s="51"/>
      <c r="EV156" s="51"/>
      <c r="FL156" s="51"/>
      <c r="FM156" s="51"/>
      <c r="FN156" s="51"/>
      <c r="FO156" s="51"/>
      <c r="FP156" s="51"/>
      <c r="FQ156" s="51"/>
      <c r="FR156" s="226"/>
    </row>
    <row r="157" spans="1:174" x14ac:dyDescent="0.25">
      <c r="A157" s="405" t="str">
        <f>Base!A157</f>
        <v>Итого по вариативной части блока ДИСЦИПЛИНЫ (ВВ)</v>
      </c>
      <c r="B157" s="405"/>
      <c r="C157" s="267">
        <f>C37+C131</f>
        <v>0</v>
      </c>
      <c r="D157" s="267">
        <f t="shared" ref="D157:BI157" si="103">D37+D131</f>
        <v>0</v>
      </c>
      <c r="E157" s="267">
        <f t="shared" si="103"/>
        <v>0</v>
      </c>
      <c r="F157" s="277">
        <f t="shared" ref="F157:L157" si="104">F37+F131</f>
        <v>0</v>
      </c>
      <c r="G157" s="277">
        <f t="shared" si="104"/>
        <v>0</v>
      </c>
      <c r="H157" s="277">
        <f t="shared" si="104"/>
        <v>0</v>
      </c>
      <c r="I157" s="277">
        <f t="shared" si="104"/>
        <v>0</v>
      </c>
      <c r="J157" s="277">
        <f t="shared" si="104"/>
        <v>0</v>
      </c>
      <c r="K157" s="277">
        <f t="shared" si="104"/>
        <v>0</v>
      </c>
      <c r="L157" s="277">
        <f t="shared" si="104"/>
        <v>0</v>
      </c>
      <c r="M157" s="267">
        <f t="shared" si="103"/>
        <v>0</v>
      </c>
      <c r="N157" s="267">
        <f t="shared" si="103"/>
        <v>0</v>
      </c>
      <c r="O157" s="267">
        <f t="shared" si="103"/>
        <v>0</v>
      </c>
      <c r="P157" s="267">
        <f t="shared" si="103"/>
        <v>0</v>
      </c>
      <c r="Q157" s="267">
        <f t="shared" si="103"/>
        <v>0</v>
      </c>
      <c r="R157" s="267">
        <f t="shared" si="103"/>
        <v>0</v>
      </c>
      <c r="S157" s="267">
        <f t="shared" si="103"/>
        <v>0</v>
      </c>
      <c r="T157" s="267">
        <f t="shared" si="103"/>
        <v>0</v>
      </c>
      <c r="U157" s="267">
        <f t="shared" si="103"/>
        <v>0</v>
      </c>
      <c r="V157" s="267">
        <f t="shared" si="103"/>
        <v>0</v>
      </c>
      <c r="W157" s="267">
        <f t="shared" si="103"/>
        <v>0</v>
      </c>
      <c r="X157" s="267">
        <f t="shared" si="103"/>
        <v>0</v>
      </c>
      <c r="Y157" s="267">
        <f t="shared" si="103"/>
        <v>0</v>
      </c>
      <c r="Z157" s="267">
        <f t="shared" si="103"/>
        <v>0</v>
      </c>
      <c r="AA157" s="267">
        <f t="shared" si="103"/>
        <v>0</v>
      </c>
      <c r="AB157" s="267">
        <f t="shared" si="103"/>
        <v>0</v>
      </c>
      <c r="AC157" s="267">
        <f t="shared" si="103"/>
        <v>0</v>
      </c>
      <c r="AD157" s="267">
        <f t="shared" si="103"/>
        <v>0</v>
      </c>
      <c r="AE157" s="267">
        <f t="shared" si="103"/>
        <v>0</v>
      </c>
      <c r="AF157" s="267">
        <f t="shared" si="103"/>
        <v>0</v>
      </c>
      <c r="AG157" s="267">
        <f t="shared" si="103"/>
        <v>0</v>
      </c>
      <c r="AH157" s="267">
        <f t="shared" si="103"/>
        <v>0</v>
      </c>
      <c r="AI157" s="267">
        <f t="shared" si="103"/>
        <v>0</v>
      </c>
      <c r="AJ157" s="267">
        <f t="shared" si="103"/>
        <v>0</v>
      </c>
      <c r="AK157" s="267">
        <f t="shared" si="103"/>
        <v>0</v>
      </c>
      <c r="AL157" s="267">
        <f t="shared" si="103"/>
        <v>0</v>
      </c>
      <c r="AM157" s="267">
        <f t="shared" si="103"/>
        <v>0</v>
      </c>
      <c r="AN157" s="267">
        <f t="shared" si="103"/>
        <v>0</v>
      </c>
      <c r="AO157" s="267">
        <f t="shared" si="103"/>
        <v>0</v>
      </c>
      <c r="AP157" s="267">
        <f t="shared" si="103"/>
        <v>0</v>
      </c>
      <c r="AQ157" s="267">
        <f t="shared" si="103"/>
        <v>0</v>
      </c>
      <c r="AR157" s="267">
        <f t="shared" si="103"/>
        <v>0</v>
      </c>
      <c r="AS157" s="267">
        <f t="shared" si="103"/>
        <v>0</v>
      </c>
      <c r="AT157" s="267">
        <f t="shared" si="103"/>
        <v>0</v>
      </c>
      <c r="AU157" s="267">
        <f t="shared" si="103"/>
        <v>0</v>
      </c>
      <c r="AV157" s="267">
        <f t="shared" si="103"/>
        <v>0</v>
      </c>
      <c r="AW157" s="267">
        <f t="shared" si="103"/>
        <v>0</v>
      </c>
      <c r="AX157" s="267">
        <f t="shared" si="103"/>
        <v>0</v>
      </c>
      <c r="AY157" s="267">
        <f t="shared" si="103"/>
        <v>0</v>
      </c>
      <c r="AZ157" s="267">
        <f t="shared" si="103"/>
        <v>0</v>
      </c>
      <c r="BA157" s="267">
        <f t="shared" si="103"/>
        <v>0</v>
      </c>
      <c r="BB157" s="267">
        <f t="shared" si="103"/>
        <v>0</v>
      </c>
      <c r="BC157" s="267">
        <f t="shared" si="103"/>
        <v>0</v>
      </c>
      <c r="BD157" s="267">
        <f t="shared" si="103"/>
        <v>0</v>
      </c>
      <c r="BE157" s="267">
        <f t="shared" si="103"/>
        <v>0</v>
      </c>
      <c r="BF157" s="267">
        <f t="shared" si="103"/>
        <v>0</v>
      </c>
      <c r="BG157" s="267">
        <f t="shared" si="103"/>
        <v>0</v>
      </c>
      <c r="BH157" s="267">
        <f t="shared" si="103"/>
        <v>0</v>
      </c>
      <c r="BI157" s="267">
        <f t="shared" si="103"/>
        <v>0</v>
      </c>
      <c r="BJ157" s="267"/>
      <c r="BK157" s="214"/>
      <c r="BL157" s="214"/>
      <c r="BM157" s="214"/>
      <c r="BN157" s="270"/>
      <c r="BO157" s="50"/>
      <c r="BP157" s="50"/>
      <c r="BQ157" s="197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  <c r="CP157" s="51"/>
      <c r="CQ157" s="51"/>
      <c r="CR157" s="51"/>
      <c r="CS157" s="51"/>
      <c r="CT157" s="51"/>
      <c r="CU157" s="51"/>
      <c r="CV157" s="51"/>
      <c r="CW157" s="51"/>
      <c r="CX157" s="51"/>
      <c r="CY157" s="51"/>
      <c r="CZ157" s="51"/>
      <c r="DA157" s="51"/>
      <c r="DB157" s="51"/>
      <c r="DC157" s="51"/>
      <c r="DD157" s="51"/>
      <c r="DE157" s="51"/>
      <c r="DF157" s="51"/>
      <c r="DG157" s="51"/>
      <c r="DH157" s="51"/>
      <c r="DI157" s="51"/>
      <c r="DJ157" s="51"/>
      <c r="DK157" s="51"/>
      <c r="DL157" s="51"/>
      <c r="DM157" s="51"/>
      <c r="DN157" s="51"/>
      <c r="DO157" s="51"/>
      <c r="DP157" s="51"/>
      <c r="DQ157" s="51"/>
      <c r="DR157" s="51"/>
      <c r="DS157" s="51"/>
      <c r="DT157" s="51"/>
      <c r="DU157" s="51"/>
      <c r="DV157" s="51"/>
      <c r="DW157" s="51"/>
      <c r="DX157" s="51"/>
      <c r="DY157" s="51"/>
      <c r="DZ157" s="51"/>
      <c r="EA157" s="51"/>
      <c r="EB157" s="51"/>
      <c r="EC157" s="51"/>
      <c r="ED157" s="51"/>
      <c r="EE157" s="51"/>
      <c r="EF157" s="51"/>
      <c r="EG157" s="51"/>
      <c r="EH157" s="51"/>
      <c r="EI157" s="51"/>
      <c r="EJ157" s="51"/>
      <c r="EK157" s="51"/>
      <c r="EL157" s="51"/>
      <c r="EM157" s="51"/>
      <c r="EN157" s="51"/>
      <c r="EO157" s="51"/>
      <c r="EP157" s="51"/>
      <c r="EQ157" s="51"/>
      <c r="ER157" s="51"/>
      <c r="ES157" s="51"/>
      <c r="ET157" s="51"/>
      <c r="EU157" s="51"/>
      <c r="EV157" s="51"/>
      <c r="FL157" s="51"/>
      <c r="FM157" s="51"/>
      <c r="FN157" s="51"/>
      <c r="FO157" s="51"/>
      <c r="FP157" s="51"/>
      <c r="FQ157" s="51"/>
      <c r="FR157" s="226"/>
    </row>
    <row r="158" spans="1:174" x14ac:dyDescent="0.25">
      <c r="A158" s="405" t="str">
        <f>Base!A158</f>
        <v>Итого по вариативной части блока ДИСЦИПЛИНЫ (ВС)</v>
      </c>
      <c r="B158" s="405"/>
      <c r="C158" s="267">
        <f>C44+C153</f>
        <v>0</v>
      </c>
      <c r="D158" s="267">
        <f t="shared" ref="D158:BI158" si="105">D44+D153</f>
        <v>0</v>
      </c>
      <c r="E158" s="267">
        <f t="shared" si="105"/>
        <v>0</v>
      </c>
      <c r="F158" s="277">
        <f t="shared" ref="F158:L158" si="106">F44+F153</f>
        <v>0</v>
      </c>
      <c r="G158" s="277">
        <f t="shared" si="106"/>
        <v>0</v>
      </c>
      <c r="H158" s="277">
        <f t="shared" si="106"/>
        <v>0</v>
      </c>
      <c r="I158" s="277">
        <f t="shared" si="106"/>
        <v>0</v>
      </c>
      <c r="J158" s="277">
        <f t="shared" si="106"/>
        <v>0</v>
      </c>
      <c r="K158" s="277">
        <f t="shared" si="106"/>
        <v>0</v>
      </c>
      <c r="L158" s="277">
        <f t="shared" si="106"/>
        <v>0</v>
      </c>
      <c r="M158" s="267">
        <f t="shared" si="105"/>
        <v>0</v>
      </c>
      <c r="N158" s="267">
        <f t="shared" si="105"/>
        <v>0</v>
      </c>
      <c r="O158" s="267">
        <f t="shared" si="105"/>
        <v>0</v>
      </c>
      <c r="P158" s="267">
        <f t="shared" si="105"/>
        <v>0</v>
      </c>
      <c r="Q158" s="267">
        <f t="shared" si="105"/>
        <v>0</v>
      </c>
      <c r="R158" s="267">
        <f t="shared" si="105"/>
        <v>0</v>
      </c>
      <c r="S158" s="267">
        <f t="shared" si="105"/>
        <v>0</v>
      </c>
      <c r="T158" s="267">
        <f t="shared" si="105"/>
        <v>0</v>
      </c>
      <c r="U158" s="267">
        <f t="shared" si="105"/>
        <v>0</v>
      </c>
      <c r="V158" s="267">
        <f t="shared" si="105"/>
        <v>0</v>
      </c>
      <c r="W158" s="267">
        <f t="shared" si="105"/>
        <v>0</v>
      </c>
      <c r="X158" s="267">
        <f t="shared" si="105"/>
        <v>0</v>
      </c>
      <c r="Y158" s="267">
        <f t="shared" si="105"/>
        <v>0</v>
      </c>
      <c r="Z158" s="267">
        <f t="shared" si="105"/>
        <v>0</v>
      </c>
      <c r="AA158" s="267">
        <f t="shared" si="105"/>
        <v>0</v>
      </c>
      <c r="AB158" s="267">
        <f t="shared" si="105"/>
        <v>0</v>
      </c>
      <c r="AC158" s="267">
        <f t="shared" si="105"/>
        <v>0</v>
      </c>
      <c r="AD158" s="267">
        <f t="shared" si="105"/>
        <v>0</v>
      </c>
      <c r="AE158" s="267">
        <f t="shared" si="105"/>
        <v>0</v>
      </c>
      <c r="AF158" s="267">
        <f t="shared" si="105"/>
        <v>0</v>
      </c>
      <c r="AG158" s="267">
        <f t="shared" si="105"/>
        <v>0</v>
      </c>
      <c r="AH158" s="267">
        <f t="shared" si="105"/>
        <v>0</v>
      </c>
      <c r="AI158" s="267">
        <f t="shared" si="105"/>
        <v>0</v>
      </c>
      <c r="AJ158" s="267">
        <f t="shared" si="105"/>
        <v>0</v>
      </c>
      <c r="AK158" s="267">
        <f t="shared" si="105"/>
        <v>0</v>
      </c>
      <c r="AL158" s="267">
        <f t="shared" si="105"/>
        <v>0</v>
      </c>
      <c r="AM158" s="267">
        <f t="shared" si="105"/>
        <v>0</v>
      </c>
      <c r="AN158" s="267">
        <f t="shared" si="105"/>
        <v>0</v>
      </c>
      <c r="AO158" s="267">
        <f t="shared" si="105"/>
        <v>0</v>
      </c>
      <c r="AP158" s="267">
        <f t="shared" si="105"/>
        <v>0</v>
      </c>
      <c r="AQ158" s="267">
        <f t="shared" si="105"/>
        <v>0</v>
      </c>
      <c r="AR158" s="267">
        <f t="shared" si="105"/>
        <v>0</v>
      </c>
      <c r="AS158" s="267">
        <f t="shared" si="105"/>
        <v>0</v>
      </c>
      <c r="AT158" s="267">
        <f t="shared" si="105"/>
        <v>0</v>
      </c>
      <c r="AU158" s="267">
        <f t="shared" si="105"/>
        <v>0</v>
      </c>
      <c r="AV158" s="267">
        <f t="shared" si="105"/>
        <v>0</v>
      </c>
      <c r="AW158" s="267">
        <f t="shared" si="105"/>
        <v>0</v>
      </c>
      <c r="AX158" s="267">
        <f t="shared" si="105"/>
        <v>0</v>
      </c>
      <c r="AY158" s="267">
        <f t="shared" si="105"/>
        <v>0</v>
      </c>
      <c r="AZ158" s="267">
        <f t="shared" si="105"/>
        <v>0</v>
      </c>
      <c r="BA158" s="267">
        <f t="shared" si="105"/>
        <v>0</v>
      </c>
      <c r="BB158" s="267">
        <f t="shared" si="105"/>
        <v>0</v>
      </c>
      <c r="BC158" s="267">
        <f t="shared" si="105"/>
        <v>0</v>
      </c>
      <c r="BD158" s="267">
        <f t="shared" si="105"/>
        <v>0</v>
      </c>
      <c r="BE158" s="267">
        <f t="shared" si="105"/>
        <v>0</v>
      </c>
      <c r="BF158" s="267">
        <f t="shared" si="105"/>
        <v>0</v>
      </c>
      <c r="BG158" s="267">
        <f t="shared" si="105"/>
        <v>0</v>
      </c>
      <c r="BH158" s="267">
        <f t="shared" si="105"/>
        <v>0</v>
      </c>
      <c r="BI158" s="267">
        <f t="shared" si="105"/>
        <v>0</v>
      </c>
      <c r="BJ158" s="267"/>
      <c r="BK158" s="214"/>
      <c r="BL158" s="214"/>
      <c r="BM158" s="214"/>
      <c r="BN158" s="270"/>
      <c r="BO158" s="50"/>
      <c r="BP158" s="50"/>
      <c r="BQ158" s="197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1"/>
      <c r="CP158" s="51"/>
      <c r="CQ158" s="51"/>
      <c r="CR158" s="51"/>
      <c r="CS158" s="51"/>
      <c r="CT158" s="51"/>
      <c r="CU158" s="51"/>
      <c r="CV158" s="51"/>
      <c r="CW158" s="51"/>
      <c r="CX158" s="51"/>
      <c r="CY158" s="51"/>
      <c r="CZ158" s="51"/>
      <c r="DA158" s="51"/>
      <c r="DB158" s="51"/>
      <c r="DC158" s="51"/>
      <c r="DD158" s="51"/>
      <c r="DE158" s="51"/>
      <c r="DF158" s="51"/>
      <c r="DG158" s="51"/>
      <c r="DH158" s="51"/>
      <c r="DI158" s="51"/>
      <c r="DJ158" s="51"/>
      <c r="DK158" s="51"/>
      <c r="DL158" s="51"/>
      <c r="DM158" s="51"/>
      <c r="DN158" s="51"/>
      <c r="DO158" s="51"/>
      <c r="DP158" s="51"/>
      <c r="DQ158" s="51"/>
      <c r="DR158" s="51"/>
      <c r="DS158" s="51"/>
      <c r="DT158" s="51"/>
      <c r="DU158" s="51"/>
      <c r="DV158" s="51"/>
      <c r="DW158" s="51"/>
      <c r="DX158" s="51"/>
      <c r="DY158" s="51"/>
      <c r="DZ158" s="51"/>
      <c r="EA158" s="51"/>
      <c r="EB158" s="51"/>
      <c r="EC158" s="51"/>
      <c r="ED158" s="51"/>
      <c r="EE158" s="51"/>
      <c r="EF158" s="51"/>
      <c r="EG158" s="51"/>
      <c r="EH158" s="51"/>
      <c r="EI158" s="51"/>
      <c r="EJ158" s="51"/>
      <c r="EK158" s="51"/>
      <c r="EL158" s="51"/>
      <c r="EM158" s="51"/>
      <c r="EN158" s="51"/>
      <c r="EO158" s="51"/>
      <c r="EP158" s="51"/>
      <c r="EQ158" s="51"/>
      <c r="ER158" s="51"/>
      <c r="ES158" s="51"/>
      <c r="ET158" s="51"/>
      <c r="EU158" s="51"/>
      <c r="EV158" s="51"/>
      <c r="FL158" s="51"/>
      <c r="FM158" s="51"/>
      <c r="FN158" s="51"/>
      <c r="FO158" s="51"/>
      <c r="FP158" s="51"/>
      <c r="FQ158" s="51"/>
      <c r="FR158" s="226"/>
    </row>
    <row r="159" spans="1:174" x14ac:dyDescent="0.25">
      <c r="A159" s="405" t="str">
        <f>Base!A159</f>
        <v>Итого по вариативной части блока ДИСЦИПЛИНЫ</v>
      </c>
      <c r="B159" s="405"/>
      <c r="C159" s="267">
        <f>C157+C158</f>
        <v>0</v>
      </c>
      <c r="D159" s="267">
        <f t="shared" ref="D159:BI159" si="107">D157+D158</f>
        <v>0</v>
      </c>
      <c r="E159" s="267">
        <f t="shared" si="107"/>
        <v>0</v>
      </c>
      <c r="F159" s="277">
        <f t="shared" ref="F159:L159" si="108">F157+F158</f>
        <v>0</v>
      </c>
      <c r="G159" s="277">
        <f t="shared" si="108"/>
        <v>0</v>
      </c>
      <c r="H159" s="277">
        <f t="shared" si="108"/>
        <v>0</v>
      </c>
      <c r="I159" s="277">
        <f t="shared" si="108"/>
        <v>0</v>
      </c>
      <c r="J159" s="277">
        <f t="shared" si="108"/>
        <v>0</v>
      </c>
      <c r="K159" s="277">
        <f t="shared" si="108"/>
        <v>0</v>
      </c>
      <c r="L159" s="277">
        <f t="shared" si="108"/>
        <v>0</v>
      </c>
      <c r="M159" s="267">
        <f t="shared" si="107"/>
        <v>0</v>
      </c>
      <c r="N159" s="267">
        <f t="shared" si="107"/>
        <v>0</v>
      </c>
      <c r="O159" s="267">
        <f t="shared" si="107"/>
        <v>0</v>
      </c>
      <c r="P159" s="267">
        <f t="shared" si="107"/>
        <v>0</v>
      </c>
      <c r="Q159" s="267">
        <f t="shared" si="107"/>
        <v>0</v>
      </c>
      <c r="R159" s="267">
        <f t="shared" si="107"/>
        <v>0</v>
      </c>
      <c r="S159" s="267">
        <f t="shared" si="107"/>
        <v>0</v>
      </c>
      <c r="T159" s="267">
        <f t="shared" si="107"/>
        <v>0</v>
      </c>
      <c r="U159" s="267">
        <f t="shared" si="107"/>
        <v>0</v>
      </c>
      <c r="V159" s="267">
        <f t="shared" si="107"/>
        <v>0</v>
      </c>
      <c r="W159" s="267">
        <f t="shared" si="107"/>
        <v>0</v>
      </c>
      <c r="X159" s="267">
        <f t="shared" si="107"/>
        <v>0</v>
      </c>
      <c r="Y159" s="267">
        <f t="shared" si="107"/>
        <v>0</v>
      </c>
      <c r="Z159" s="267">
        <f t="shared" si="107"/>
        <v>0</v>
      </c>
      <c r="AA159" s="267">
        <f t="shared" si="107"/>
        <v>0</v>
      </c>
      <c r="AB159" s="267">
        <f t="shared" si="107"/>
        <v>0</v>
      </c>
      <c r="AC159" s="267">
        <f t="shared" si="107"/>
        <v>0</v>
      </c>
      <c r="AD159" s="267">
        <f t="shared" si="107"/>
        <v>0</v>
      </c>
      <c r="AE159" s="267">
        <f t="shared" si="107"/>
        <v>0</v>
      </c>
      <c r="AF159" s="267">
        <f t="shared" si="107"/>
        <v>0</v>
      </c>
      <c r="AG159" s="267">
        <f t="shared" si="107"/>
        <v>0</v>
      </c>
      <c r="AH159" s="267">
        <f t="shared" si="107"/>
        <v>0</v>
      </c>
      <c r="AI159" s="267">
        <f t="shared" si="107"/>
        <v>0</v>
      </c>
      <c r="AJ159" s="267">
        <f t="shared" si="107"/>
        <v>0</v>
      </c>
      <c r="AK159" s="267">
        <f t="shared" si="107"/>
        <v>0</v>
      </c>
      <c r="AL159" s="267">
        <f t="shared" si="107"/>
        <v>0</v>
      </c>
      <c r="AM159" s="267">
        <f t="shared" si="107"/>
        <v>0</v>
      </c>
      <c r="AN159" s="267">
        <f t="shared" si="107"/>
        <v>0</v>
      </c>
      <c r="AO159" s="267">
        <f t="shared" si="107"/>
        <v>0</v>
      </c>
      <c r="AP159" s="267">
        <f t="shared" si="107"/>
        <v>0</v>
      </c>
      <c r="AQ159" s="267">
        <f t="shared" si="107"/>
        <v>0</v>
      </c>
      <c r="AR159" s="267">
        <f t="shared" si="107"/>
        <v>0</v>
      </c>
      <c r="AS159" s="267">
        <f t="shared" si="107"/>
        <v>0</v>
      </c>
      <c r="AT159" s="267">
        <f t="shared" si="107"/>
        <v>0</v>
      </c>
      <c r="AU159" s="267">
        <f t="shared" si="107"/>
        <v>0</v>
      </c>
      <c r="AV159" s="267">
        <f t="shared" si="107"/>
        <v>0</v>
      </c>
      <c r="AW159" s="267">
        <f t="shared" si="107"/>
        <v>0</v>
      </c>
      <c r="AX159" s="267">
        <f t="shared" si="107"/>
        <v>0</v>
      </c>
      <c r="AY159" s="267">
        <f t="shared" si="107"/>
        <v>0</v>
      </c>
      <c r="AZ159" s="267">
        <f t="shared" si="107"/>
        <v>0</v>
      </c>
      <c r="BA159" s="267">
        <f t="shared" si="107"/>
        <v>0</v>
      </c>
      <c r="BB159" s="267">
        <f t="shared" si="107"/>
        <v>0</v>
      </c>
      <c r="BC159" s="267">
        <f t="shared" si="107"/>
        <v>0</v>
      </c>
      <c r="BD159" s="267">
        <f t="shared" si="107"/>
        <v>0</v>
      </c>
      <c r="BE159" s="267">
        <f t="shared" si="107"/>
        <v>0</v>
      </c>
      <c r="BF159" s="267">
        <f t="shared" si="107"/>
        <v>0</v>
      </c>
      <c r="BG159" s="267">
        <f t="shared" si="107"/>
        <v>0</v>
      </c>
      <c r="BH159" s="267">
        <f t="shared" si="107"/>
        <v>0</v>
      </c>
      <c r="BI159" s="267">
        <f t="shared" si="107"/>
        <v>0</v>
      </c>
      <c r="BJ159" s="267"/>
      <c r="BK159" s="214"/>
      <c r="BL159" s="214"/>
      <c r="BM159" s="214"/>
      <c r="BN159" s="270"/>
      <c r="BO159" s="50"/>
      <c r="BP159" s="50"/>
      <c r="BQ159" s="197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  <c r="CW159" s="51"/>
      <c r="CX159" s="51"/>
      <c r="CY159" s="51"/>
      <c r="CZ159" s="51"/>
      <c r="DA159" s="51"/>
      <c r="DB159" s="51"/>
      <c r="DC159" s="51"/>
      <c r="DD159" s="51"/>
      <c r="DE159" s="51"/>
      <c r="DF159" s="51"/>
      <c r="DG159" s="51"/>
      <c r="DH159" s="51"/>
      <c r="DI159" s="51"/>
      <c r="DJ159" s="51"/>
      <c r="DK159" s="51"/>
      <c r="DL159" s="51"/>
      <c r="DM159" s="51"/>
      <c r="DN159" s="51"/>
      <c r="DO159" s="51"/>
      <c r="DP159" s="51"/>
      <c r="DQ159" s="51"/>
      <c r="DR159" s="51"/>
      <c r="DS159" s="51"/>
      <c r="DT159" s="51"/>
      <c r="DU159" s="51"/>
      <c r="DV159" s="51"/>
      <c r="DW159" s="51"/>
      <c r="DX159" s="51"/>
      <c r="DY159" s="51"/>
      <c r="DZ159" s="51"/>
      <c r="EA159" s="51"/>
      <c r="EB159" s="51"/>
      <c r="EC159" s="51"/>
      <c r="ED159" s="51"/>
      <c r="EE159" s="51"/>
      <c r="EF159" s="51"/>
      <c r="EG159" s="51"/>
      <c r="EH159" s="51"/>
      <c r="EI159" s="51"/>
      <c r="EJ159" s="51"/>
      <c r="EK159" s="51"/>
      <c r="EL159" s="51"/>
      <c r="EM159" s="51"/>
      <c r="EN159" s="51"/>
      <c r="EO159" s="51"/>
      <c r="EP159" s="51"/>
      <c r="EQ159" s="51"/>
      <c r="ER159" s="51"/>
      <c r="ES159" s="51"/>
      <c r="ET159" s="51"/>
      <c r="EU159" s="51"/>
      <c r="EV159" s="51"/>
      <c r="FL159" s="51"/>
      <c r="FM159" s="51"/>
      <c r="FN159" s="51"/>
      <c r="FO159" s="51"/>
      <c r="FP159" s="51"/>
      <c r="FQ159" s="51"/>
      <c r="FR159" s="226"/>
    </row>
    <row r="160" spans="1:174" x14ac:dyDescent="0.25">
      <c r="A160" s="405" t="str">
        <f>Base!A160</f>
        <v>ВСЕГО по блоку ДИСЦИПЛИНЫ</v>
      </c>
      <c r="B160" s="405"/>
      <c r="C160" s="267">
        <f>C156+C159</f>
        <v>0</v>
      </c>
      <c r="D160" s="267">
        <f t="shared" ref="D160:BI160" si="109">D156+D159</f>
        <v>0</v>
      </c>
      <c r="E160" s="267">
        <f t="shared" si="109"/>
        <v>0</v>
      </c>
      <c r="F160" s="277">
        <f t="shared" ref="F160:L160" si="110">F156+F159</f>
        <v>0</v>
      </c>
      <c r="G160" s="277">
        <f t="shared" si="110"/>
        <v>108</v>
      </c>
      <c r="H160" s="277">
        <f t="shared" si="110"/>
        <v>54</v>
      </c>
      <c r="I160" s="277">
        <f t="shared" si="110"/>
        <v>36</v>
      </c>
      <c r="J160" s="277">
        <f t="shared" si="110"/>
        <v>18</v>
      </c>
      <c r="K160" s="277">
        <f t="shared" si="110"/>
        <v>0</v>
      </c>
      <c r="L160" s="277">
        <f t="shared" si="110"/>
        <v>54</v>
      </c>
      <c r="M160" s="267">
        <f t="shared" si="109"/>
        <v>0</v>
      </c>
      <c r="N160" s="267">
        <f t="shared" si="109"/>
        <v>0</v>
      </c>
      <c r="O160" s="267">
        <f t="shared" si="109"/>
        <v>0</v>
      </c>
      <c r="P160" s="267">
        <f t="shared" si="109"/>
        <v>0</v>
      </c>
      <c r="Q160" s="267">
        <f t="shared" si="109"/>
        <v>0</v>
      </c>
      <c r="R160" s="267">
        <f t="shared" si="109"/>
        <v>0</v>
      </c>
      <c r="S160" s="267">
        <f t="shared" si="109"/>
        <v>0</v>
      </c>
      <c r="T160" s="267">
        <f t="shared" si="109"/>
        <v>0</v>
      </c>
      <c r="U160" s="267">
        <f t="shared" si="109"/>
        <v>0</v>
      </c>
      <c r="V160" s="267">
        <f t="shared" si="109"/>
        <v>0</v>
      </c>
      <c r="W160" s="267">
        <f t="shared" si="109"/>
        <v>0</v>
      </c>
      <c r="X160" s="267">
        <f t="shared" si="109"/>
        <v>0</v>
      </c>
      <c r="Y160" s="267">
        <f t="shared" si="109"/>
        <v>0</v>
      </c>
      <c r="Z160" s="267">
        <f t="shared" si="109"/>
        <v>0</v>
      </c>
      <c r="AA160" s="267">
        <f t="shared" si="109"/>
        <v>0</v>
      </c>
      <c r="AB160" s="267">
        <f t="shared" si="109"/>
        <v>0</v>
      </c>
      <c r="AC160" s="267">
        <f t="shared" si="109"/>
        <v>0</v>
      </c>
      <c r="AD160" s="267">
        <f t="shared" si="109"/>
        <v>0</v>
      </c>
      <c r="AE160" s="267">
        <f t="shared" si="109"/>
        <v>0</v>
      </c>
      <c r="AF160" s="267">
        <f t="shared" si="109"/>
        <v>0</v>
      </c>
      <c r="AG160" s="267">
        <f t="shared" si="109"/>
        <v>0</v>
      </c>
      <c r="AH160" s="267">
        <f t="shared" si="109"/>
        <v>0</v>
      </c>
      <c r="AI160" s="267">
        <f t="shared" si="109"/>
        <v>0</v>
      </c>
      <c r="AJ160" s="267">
        <f t="shared" si="109"/>
        <v>0</v>
      </c>
      <c r="AK160" s="267">
        <f t="shared" si="109"/>
        <v>0</v>
      </c>
      <c r="AL160" s="267">
        <f t="shared" si="109"/>
        <v>0</v>
      </c>
      <c r="AM160" s="267">
        <f t="shared" si="109"/>
        <v>0</v>
      </c>
      <c r="AN160" s="267">
        <f t="shared" si="109"/>
        <v>0</v>
      </c>
      <c r="AO160" s="267">
        <f t="shared" si="109"/>
        <v>0</v>
      </c>
      <c r="AP160" s="267">
        <f t="shared" si="109"/>
        <v>0</v>
      </c>
      <c r="AQ160" s="267">
        <f t="shared" si="109"/>
        <v>0</v>
      </c>
      <c r="AR160" s="267">
        <f t="shared" si="109"/>
        <v>0</v>
      </c>
      <c r="AS160" s="267">
        <f t="shared" si="109"/>
        <v>0</v>
      </c>
      <c r="AT160" s="267">
        <f t="shared" si="109"/>
        <v>0</v>
      </c>
      <c r="AU160" s="267">
        <f t="shared" si="109"/>
        <v>0</v>
      </c>
      <c r="AV160" s="267">
        <f t="shared" si="109"/>
        <v>0</v>
      </c>
      <c r="AW160" s="267">
        <f t="shared" si="109"/>
        <v>0</v>
      </c>
      <c r="AX160" s="267">
        <f t="shared" si="109"/>
        <v>0</v>
      </c>
      <c r="AY160" s="267">
        <f t="shared" si="109"/>
        <v>0</v>
      </c>
      <c r="AZ160" s="267">
        <f t="shared" si="109"/>
        <v>0</v>
      </c>
      <c r="BA160" s="267">
        <f t="shared" si="109"/>
        <v>0</v>
      </c>
      <c r="BB160" s="267">
        <f t="shared" si="109"/>
        <v>0</v>
      </c>
      <c r="BC160" s="267">
        <f t="shared" si="109"/>
        <v>0</v>
      </c>
      <c r="BD160" s="267">
        <f t="shared" si="109"/>
        <v>0</v>
      </c>
      <c r="BE160" s="267">
        <f t="shared" si="109"/>
        <v>0</v>
      </c>
      <c r="BF160" s="267">
        <f t="shared" si="109"/>
        <v>0</v>
      </c>
      <c r="BG160" s="267">
        <f t="shared" si="109"/>
        <v>0</v>
      </c>
      <c r="BH160" s="267">
        <f t="shared" si="109"/>
        <v>0</v>
      </c>
      <c r="BI160" s="267">
        <f t="shared" si="109"/>
        <v>0</v>
      </c>
      <c r="BJ160" s="267"/>
      <c r="BK160" s="214"/>
      <c r="BL160" s="214"/>
      <c r="BM160" s="214"/>
      <c r="BN160" s="270"/>
      <c r="BO160" s="50"/>
      <c r="BP160" s="50"/>
      <c r="BQ160" s="197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51"/>
      <c r="DA160" s="51"/>
      <c r="DB160" s="51"/>
      <c r="DC160" s="51"/>
      <c r="DD160" s="51"/>
      <c r="DE160" s="51"/>
      <c r="DF160" s="51"/>
      <c r="DG160" s="51"/>
      <c r="DH160" s="51"/>
      <c r="DI160" s="51"/>
      <c r="DJ160" s="51"/>
      <c r="DK160" s="51"/>
      <c r="DL160" s="51"/>
      <c r="DM160" s="51"/>
      <c r="DN160" s="51"/>
      <c r="DO160" s="51"/>
      <c r="DP160" s="51"/>
      <c r="DQ160" s="51"/>
      <c r="DR160" s="51"/>
      <c r="DS160" s="51"/>
      <c r="DT160" s="51"/>
      <c r="DU160" s="51"/>
      <c r="DV160" s="51"/>
      <c r="DW160" s="51"/>
      <c r="DX160" s="51"/>
      <c r="DY160" s="51"/>
      <c r="DZ160" s="51"/>
      <c r="EA160" s="51"/>
      <c r="EB160" s="51"/>
      <c r="EC160" s="51"/>
      <c r="ED160" s="51"/>
      <c r="EE160" s="51"/>
      <c r="EF160" s="51"/>
      <c r="EG160" s="51"/>
      <c r="EH160" s="51"/>
      <c r="EI160" s="51"/>
      <c r="EJ160" s="51"/>
      <c r="EK160" s="51"/>
      <c r="EL160" s="51"/>
      <c r="EM160" s="51"/>
      <c r="EN160" s="51"/>
      <c r="EO160" s="51"/>
      <c r="EP160" s="51"/>
      <c r="EQ160" s="51"/>
      <c r="ER160" s="51"/>
      <c r="ES160" s="51"/>
      <c r="ET160" s="51"/>
      <c r="EU160" s="51"/>
      <c r="EV160" s="51"/>
      <c r="FL160" s="51"/>
      <c r="FM160" s="51"/>
      <c r="FN160" s="51"/>
      <c r="FO160" s="51"/>
      <c r="FP160" s="51"/>
      <c r="FQ160" s="51"/>
      <c r="FR160" s="226"/>
    </row>
    <row r="161" spans="1:66" x14ac:dyDescent="0.25">
      <c r="A161" s="405" t="str">
        <f>Base!A161</f>
        <v>ПРАКТИКИ</v>
      </c>
      <c r="B161" s="405"/>
      <c r="C161" s="405"/>
      <c r="D161" s="405"/>
      <c r="E161" s="405"/>
      <c r="F161" s="405"/>
      <c r="G161" s="405"/>
      <c r="H161" s="405"/>
      <c r="I161" s="405"/>
      <c r="J161" s="405"/>
      <c r="K161" s="405"/>
      <c r="L161" s="405"/>
      <c r="M161" s="405"/>
      <c r="N161" s="405"/>
      <c r="O161" s="405"/>
      <c r="P161" s="405"/>
      <c r="Q161" s="405"/>
      <c r="R161" s="405"/>
      <c r="S161" s="405"/>
      <c r="T161" s="405"/>
      <c r="U161" s="405"/>
      <c r="V161" s="405"/>
      <c r="W161" s="405"/>
      <c r="X161" s="405"/>
      <c r="Y161" s="405"/>
      <c r="Z161" s="405"/>
      <c r="AA161" s="405"/>
      <c r="AB161" s="405"/>
      <c r="AC161" s="405"/>
      <c r="AD161" s="405"/>
      <c r="AE161" s="405"/>
      <c r="AF161" s="405"/>
      <c r="AG161" s="405"/>
      <c r="AH161" s="405"/>
      <c r="AI161" s="405"/>
      <c r="AJ161" s="405"/>
      <c r="AK161" s="405"/>
      <c r="AL161" s="405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227"/>
    </row>
    <row r="162" spans="1:66" x14ac:dyDescent="0.25">
      <c r="A162" s="44" t="str">
        <f>Base!A162</f>
        <v>ПР.1</v>
      </c>
      <c r="B162" s="332" t="str">
        <f>Base!B162</f>
        <v>Учебная практика</v>
      </c>
      <c r="C162" s="89"/>
      <c r="D162" s="89"/>
      <c r="E162" s="89"/>
      <c r="F162" s="330">
        <f t="shared" ref="F162" si="111">S162+W162+AA162+AE162+AI162+AM162+AQ162+AU162+AY162+BC162+BG162</f>
        <v>0</v>
      </c>
      <c r="G162" s="44">
        <f>ПланОО!H162</f>
        <v>108</v>
      </c>
      <c r="H162" s="44">
        <f>ПланОО!I162</f>
        <v>0</v>
      </c>
      <c r="I162" s="44">
        <f>ПланОО!J162</f>
        <v>0</v>
      </c>
      <c r="J162" s="44">
        <f>ПланОО!K162</f>
        <v>0</v>
      </c>
      <c r="K162" s="44">
        <f>ПланОО!L162</f>
        <v>0</v>
      </c>
      <c r="L162" s="44">
        <f>ПланОО!M162</f>
        <v>108</v>
      </c>
      <c r="M162" s="44">
        <f t="shared" ref="M162" si="112">F162*36</f>
        <v>0</v>
      </c>
      <c r="N162" s="44">
        <f t="shared" ref="N162" si="113">SUM(O162:Q162)</f>
        <v>0</v>
      </c>
      <c r="O162" s="44">
        <f t="shared" ref="O162" si="114">T162+X162+AB162+AF162+AJ162+AN162+AR162+AV162+AZ162+BD162+BH162</f>
        <v>0</v>
      </c>
      <c r="P162" s="44">
        <f t="shared" ref="P162" si="115">U162+Y162+AC162+AG162+AK162+AO162+AS162+AW162+BA162+BE162+BI162</f>
        <v>0</v>
      </c>
      <c r="Q162" s="44">
        <f t="shared" ref="Q162" si="116">V162+Z162+AD162+AH162+AL162+AP162+AT162+AX162+BB162+BF162+BJ162</f>
        <v>0</v>
      </c>
      <c r="R162" s="44">
        <f t="shared" ref="R162" si="117">M162-N162</f>
        <v>0</v>
      </c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  <c r="AT162" s="89"/>
      <c r="AU162" s="89"/>
      <c r="AV162" s="89"/>
      <c r="AW162" s="89"/>
      <c r="AX162" s="89"/>
      <c r="AY162" s="89"/>
      <c r="AZ162" s="89"/>
      <c r="BA162" s="89"/>
      <c r="BB162" s="89"/>
      <c r="BC162" s="89"/>
      <c r="BD162" s="89"/>
      <c r="BE162" s="89"/>
      <c r="BF162" s="89"/>
      <c r="BG162" s="89"/>
      <c r="BH162" s="89"/>
      <c r="BI162" s="89"/>
      <c r="BJ162" s="89"/>
      <c r="BK162" s="44"/>
      <c r="BL162" s="327" t="str">
        <f>Base!FR162</f>
        <v/>
      </c>
      <c r="BN162" s="2">
        <f>I162*$BN$1</f>
        <v>0</v>
      </c>
    </row>
    <row r="163" spans="1:66" x14ac:dyDescent="0.25">
      <c r="A163" s="44" t="str">
        <f>Base!A163</f>
        <v>ПР.2</v>
      </c>
      <c r="B163" s="332">
        <f>Base!B163</f>
        <v>0</v>
      </c>
      <c r="C163" s="89"/>
      <c r="D163" s="89"/>
      <c r="E163" s="89"/>
      <c r="F163" s="330">
        <f t="shared" ref="F163:F170" si="118">S163+W163+AA163+AE163+AI163+AM163+AQ163+AU163+AY163+BC163+BG163</f>
        <v>0</v>
      </c>
      <c r="G163" s="44">
        <f>ПланОО!H163</f>
        <v>0</v>
      </c>
      <c r="H163" s="44">
        <f>ПланОО!I163</f>
        <v>0</v>
      </c>
      <c r="I163" s="44">
        <f>ПланОО!J163</f>
        <v>0</v>
      </c>
      <c r="J163" s="44">
        <f>ПланОО!K163</f>
        <v>0</v>
      </c>
      <c r="K163" s="44">
        <f>ПланОО!L163</f>
        <v>0</v>
      </c>
      <c r="L163" s="44">
        <f>ПланОО!M163</f>
        <v>0</v>
      </c>
      <c r="M163" s="44">
        <f t="shared" ref="M163:M170" si="119">F163*36</f>
        <v>0</v>
      </c>
      <c r="N163" s="44">
        <f t="shared" ref="N163:N170" si="120">SUM(O163:Q163)</f>
        <v>0</v>
      </c>
      <c r="O163" s="44">
        <f t="shared" ref="O163:O170" si="121">T163+X163+AB163+AF163+AJ163+AN163+AR163+AV163+AZ163+BD163+BH163</f>
        <v>0</v>
      </c>
      <c r="P163" s="44">
        <f t="shared" ref="P163:P170" si="122">U163+Y163+AC163+AG163+AK163+AO163+AS163+AW163+BA163+BE163+BI163</f>
        <v>0</v>
      </c>
      <c r="Q163" s="44">
        <f t="shared" ref="Q163:Q170" si="123">V163+Z163+AD163+AH163+AL163+AP163+AT163+AX163+BB163+BF163+BJ163</f>
        <v>0</v>
      </c>
      <c r="R163" s="44">
        <f t="shared" ref="R163:R170" si="124">M163-N163</f>
        <v>0</v>
      </c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  <c r="BA163" s="89"/>
      <c r="BB163" s="89"/>
      <c r="BC163" s="89"/>
      <c r="BD163" s="89"/>
      <c r="BE163" s="89"/>
      <c r="BF163" s="89"/>
      <c r="BG163" s="89"/>
      <c r="BH163" s="89"/>
      <c r="BI163" s="89"/>
      <c r="BJ163" s="89"/>
      <c r="BK163" s="44"/>
      <c r="BL163" s="327" t="str">
        <f>Base!FR163</f>
        <v/>
      </c>
      <c r="BN163" s="2">
        <f t="shared" ref="BN163:BN169" si="125">I163*$BN$1</f>
        <v>0</v>
      </c>
    </row>
    <row r="164" spans="1:66" x14ac:dyDescent="0.25">
      <c r="A164" s="44" t="str">
        <f>Base!A164</f>
        <v>ПР.3</v>
      </c>
      <c r="B164" s="332">
        <f>Base!B164</f>
        <v>0</v>
      </c>
      <c r="C164" s="89"/>
      <c r="D164" s="89"/>
      <c r="E164" s="89"/>
      <c r="F164" s="330">
        <f t="shared" si="118"/>
        <v>0</v>
      </c>
      <c r="G164" s="44">
        <f>ПланОО!H164</f>
        <v>0</v>
      </c>
      <c r="H164" s="44">
        <f>ПланОО!I164</f>
        <v>0</v>
      </c>
      <c r="I164" s="44">
        <f>ПланОО!J164</f>
        <v>0</v>
      </c>
      <c r="J164" s="44">
        <f>ПланОО!K164</f>
        <v>0</v>
      </c>
      <c r="K164" s="44">
        <f>ПланОО!L164</f>
        <v>0</v>
      </c>
      <c r="L164" s="44">
        <f>ПланОО!M164</f>
        <v>0</v>
      </c>
      <c r="M164" s="44">
        <f t="shared" si="119"/>
        <v>0</v>
      </c>
      <c r="N164" s="44">
        <f t="shared" si="120"/>
        <v>0</v>
      </c>
      <c r="O164" s="44">
        <f t="shared" si="121"/>
        <v>0</v>
      </c>
      <c r="P164" s="44">
        <f t="shared" si="122"/>
        <v>0</v>
      </c>
      <c r="Q164" s="44">
        <f t="shared" si="123"/>
        <v>0</v>
      </c>
      <c r="R164" s="44">
        <f t="shared" si="124"/>
        <v>0</v>
      </c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9"/>
      <c r="AX164" s="89"/>
      <c r="AY164" s="89"/>
      <c r="AZ164" s="89"/>
      <c r="BA164" s="89"/>
      <c r="BB164" s="89"/>
      <c r="BC164" s="89"/>
      <c r="BD164" s="89"/>
      <c r="BE164" s="89"/>
      <c r="BF164" s="89"/>
      <c r="BG164" s="89"/>
      <c r="BH164" s="89"/>
      <c r="BI164" s="89"/>
      <c r="BJ164" s="89"/>
      <c r="BK164" s="44"/>
      <c r="BL164" s="327" t="str">
        <f>Base!FR164</f>
        <v/>
      </c>
      <c r="BN164" s="2">
        <f t="shared" si="125"/>
        <v>0</v>
      </c>
    </row>
    <row r="165" spans="1:66" x14ac:dyDescent="0.25">
      <c r="A165" s="44" t="str">
        <f>Base!A165</f>
        <v>ПР.4</v>
      </c>
      <c r="B165" s="332">
        <f>Base!B165</f>
        <v>0</v>
      </c>
      <c r="C165" s="89"/>
      <c r="D165" s="89"/>
      <c r="E165" s="89"/>
      <c r="F165" s="330">
        <f t="shared" si="118"/>
        <v>0</v>
      </c>
      <c r="G165" s="44">
        <f>ПланОО!H165</f>
        <v>0</v>
      </c>
      <c r="H165" s="44">
        <f>ПланОО!I165</f>
        <v>0</v>
      </c>
      <c r="I165" s="44">
        <f>ПланОО!J165</f>
        <v>0</v>
      </c>
      <c r="J165" s="44">
        <f>ПланОО!K165</f>
        <v>0</v>
      </c>
      <c r="K165" s="44">
        <f>ПланОО!L165</f>
        <v>0</v>
      </c>
      <c r="L165" s="44">
        <f>ПланОО!M165</f>
        <v>0</v>
      </c>
      <c r="M165" s="44">
        <f t="shared" si="119"/>
        <v>0</v>
      </c>
      <c r="N165" s="44">
        <f t="shared" si="120"/>
        <v>0</v>
      </c>
      <c r="O165" s="44">
        <f t="shared" si="121"/>
        <v>0</v>
      </c>
      <c r="P165" s="44">
        <f t="shared" si="122"/>
        <v>0</v>
      </c>
      <c r="Q165" s="44">
        <f t="shared" si="123"/>
        <v>0</v>
      </c>
      <c r="R165" s="44">
        <f t="shared" si="124"/>
        <v>0</v>
      </c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89"/>
      <c r="BC165" s="89"/>
      <c r="BD165" s="89"/>
      <c r="BE165" s="89"/>
      <c r="BF165" s="89"/>
      <c r="BG165" s="89"/>
      <c r="BH165" s="89"/>
      <c r="BI165" s="89"/>
      <c r="BJ165" s="89"/>
      <c r="BK165" s="44"/>
      <c r="BL165" s="327" t="str">
        <f>Base!FR165</f>
        <v/>
      </c>
      <c r="BN165" s="2">
        <f t="shared" si="125"/>
        <v>0</v>
      </c>
    </row>
    <row r="166" spans="1:66" x14ac:dyDescent="0.25">
      <c r="A166" s="44" t="str">
        <f>Base!A166</f>
        <v>ПР.5</v>
      </c>
      <c r="B166" s="332">
        <f>Base!B166</f>
        <v>0</v>
      </c>
      <c r="C166" s="89"/>
      <c r="D166" s="89"/>
      <c r="E166" s="89"/>
      <c r="F166" s="330">
        <f t="shared" si="118"/>
        <v>0</v>
      </c>
      <c r="G166" s="44">
        <f>ПланОО!H166</f>
        <v>0</v>
      </c>
      <c r="H166" s="44">
        <f>ПланОО!I166</f>
        <v>0</v>
      </c>
      <c r="I166" s="44">
        <f>ПланОО!J166</f>
        <v>0</v>
      </c>
      <c r="J166" s="44">
        <f>ПланОО!K166</f>
        <v>0</v>
      </c>
      <c r="K166" s="44">
        <f>ПланОО!L166</f>
        <v>0</v>
      </c>
      <c r="L166" s="44">
        <f>ПланОО!M166</f>
        <v>0</v>
      </c>
      <c r="M166" s="44">
        <f t="shared" si="119"/>
        <v>0</v>
      </c>
      <c r="N166" s="44">
        <f t="shared" si="120"/>
        <v>0</v>
      </c>
      <c r="O166" s="44">
        <f t="shared" si="121"/>
        <v>0</v>
      </c>
      <c r="P166" s="44">
        <f t="shared" si="122"/>
        <v>0</v>
      </c>
      <c r="Q166" s="44">
        <f t="shared" si="123"/>
        <v>0</v>
      </c>
      <c r="R166" s="44">
        <f t="shared" si="124"/>
        <v>0</v>
      </c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  <c r="AY166" s="89"/>
      <c r="AZ166" s="89"/>
      <c r="BA166" s="89"/>
      <c r="BB166" s="89"/>
      <c r="BC166" s="89"/>
      <c r="BD166" s="89"/>
      <c r="BE166" s="89"/>
      <c r="BF166" s="89"/>
      <c r="BG166" s="89"/>
      <c r="BH166" s="89"/>
      <c r="BI166" s="89"/>
      <c r="BJ166" s="89"/>
      <c r="BK166" s="44"/>
      <c r="BL166" s="327" t="str">
        <f>Base!FR166</f>
        <v/>
      </c>
      <c r="BN166" s="2">
        <f t="shared" si="125"/>
        <v>0</v>
      </c>
    </row>
    <row r="167" spans="1:66" x14ac:dyDescent="0.25">
      <c r="A167" s="44" t="str">
        <f>Base!A167</f>
        <v>ПР.6</v>
      </c>
      <c r="B167" s="332">
        <f>Base!B167</f>
        <v>0</v>
      </c>
      <c r="C167" s="89"/>
      <c r="D167" s="89"/>
      <c r="E167" s="89"/>
      <c r="F167" s="330">
        <f t="shared" si="118"/>
        <v>0</v>
      </c>
      <c r="G167" s="44">
        <f>ПланОО!H167</f>
        <v>0</v>
      </c>
      <c r="H167" s="44">
        <f>ПланОО!I167</f>
        <v>0</v>
      </c>
      <c r="I167" s="44">
        <f>ПланОО!J167</f>
        <v>0</v>
      </c>
      <c r="J167" s="44">
        <f>ПланОО!K167</f>
        <v>0</v>
      </c>
      <c r="K167" s="44">
        <f>ПланОО!L167</f>
        <v>0</v>
      </c>
      <c r="L167" s="44">
        <f>ПланОО!M167</f>
        <v>0</v>
      </c>
      <c r="M167" s="44">
        <f t="shared" si="119"/>
        <v>0</v>
      </c>
      <c r="N167" s="44">
        <f t="shared" si="120"/>
        <v>0</v>
      </c>
      <c r="O167" s="44">
        <f t="shared" si="121"/>
        <v>0</v>
      </c>
      <c r="P167" s="44">
        <f t="shared" si="122"/>
        <v>0</v>
      </c>
      <c r="Q167" s="44">
        <f t="shared" si="123"/>
        <v>0</v>
      </c>
      <c r="R167" s="44">
        <f t="shared" si="124"/>
        <v>0</v>
      </c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  <c r="BA167" s="89"/>
      <c r="BB167" s="89"/>
      <c r="BC167" s="89"/>
      <c r="BD167" s="89"/>
      <c r="BE167" s="89"/>
      <c r="BF167" s="89"/>
      <c r="BG167" s="89"/>
      <c r="BH167" s="89"/>
      <c r="BI167" s="89"/>
      <c r="BJ167" s="89"/>
      <c r="BK167" s="44"/>
      <c r="BL167" s="327" t="str">
        <f>Base!FR167</f>
        <v/>
      </c>
      <c r="BN167" s="2">
        <f t="shared" si="125"/>
        <v>0</v>
      </c>
    </row>
    <row r="168" spans="1:66" x14ac:dyDescent="0.25">
      <c r="A168" s="44" t="str">
        <f>Base!A168</f>
        <v>ПР.7</v>
      </c>
      <c r="B168" s="332">
        <f>Base!B168</f>
        <v>0</v>
      </c>
      <c r="C168" s="89"/>
      <c r="D168" s="89"/>
      <c r="E168" s="89"/>
      <c r="F168" s="330">
        <f t="shared" si="118"/>
        <v>0</v>
      </c>
      <c r="G168" s="44">
        <f>ПланОО!H168</f>
        <v>0</v>
      </c>
      <c r="H168" s="44">
        <f>ПланОО!I168</f>
        <v>0</v>
      </c>
      <c r="I168" s="44">
        <f>ПланОО!J168</f>
        <v>0</v>
      </c>
      <c r="J168" s="44">
        <f>ПланОО!K168</f>
        <v>0</v>
      </c>
      <c r="K168" s="44">
        <f>ПланОО!L168</f>
        <v>0</v>
      </c>
      <c r="L168" s="44">
        <f>ПланОО!M168</f>
        <v>0</v>
      </c>
      <c r="M168" s="44">
        <f t="shared" si="119"/>
        <v>0</v>
      </c>
      <c r="N168" s="44">
        <f t="shared" si="120"/>
        <v>0</v>
      </c>
      <c r="O168" s="44">
        <f t="shared" si="121"/>
        <v>0</v>
      </c>
      <c r="P168" s="44">
        <f t="shared" si="122"/>
        <v>0</v>
      </c>
      <c r="Q168" s="44">
        <f t="shared" si="123"/>
        <v>0</v>
      </c>
      <c r="R168" s="44">
        <f t="shared" si="124"/>
        <v>0</v>
      </c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89"/>
      <c r="BJ168" s="89"/>
      <c r="BK168" s="44"/>
      <c r="BL168" s="327" t="str">
        <f>Base!FR168</f>
        <v/>
      </c>
      <c r="BN168" s="2">
        <f t="shared" si="125"/>
        <v>0</v>
      </c>
    </row>
    <row r="169" spans="1:66" x14ac:dyDescent="0.25">
      <c r="A169" s="44" t="str">
        <f>Base!A169</f>
        <v>ПР.8</v>
      </c>
      <c r="B169" s="332">
        <f>Base!B169</f>
        <v>0</v>
      </c>
      <c r="C169" s="89"/>
      <c r="D169" s="89"/>
      <c r="E169" s="89"/>
      <c r="F169" s="330">
        <f t="shared" si="118"/>
        <v>0</v>
      </c>
      <c r="G169" s="44">
        <f>ПланОО!H169</f>
        <v>0</v>
      </c>
      <c r="H169" s="44">
        <f>ПланОО!I169</f>
        <v>0</v>
      </c>
      <c r="I169" s="44">
        <f>ПланОО!J169</f>
        <v>0</v>
      </c>
      <c r="J169" s="44">
        <f>ПланОО!K169</f>
        <v>0</v>
      </c>
      <c r="K169" s="44">
        <f>ПланОО!L169</f>
        <v>0</v>
      </c>
      <c r="L169" s="44">
        <f>ПланОО!M169</f>
        <v>0</v>
      </c>
      <c r="M169" s="44">
        <f t="shared" si="119"/>
        <v>0</v>
      </c>
      <c r="N169" s="44">
        <f t="shared" si="120"/>
        <v>0</v>
      </c>
      <c r="O169" s="44">
        <f t="shared" si="121"/>
        <v>0</v>
      </c>
      <c r="P169" s="44">
        <f t="shared" si="122"/>
        <v>0</v>
      </c>
      <c r="Q169" s="44">
        <f t="shared" si="123"/>
        <v>0</v>
      </c>
      <c r="R169" s="44">
        <f t="shared" si="124"/>
        <v>0</v>
      </c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  <c r="BI169" s="89"/>
      <c r="BJ169" s="89"/>
      <c r="BK169" s="44"/>
      <c r="BL169" s="327" t="str">
        <f>Base!FR169</f>
        <v/>
      </c>
      <c r="BN169" s="2">
        <f t="shared" si="125"/>
        <v>0</v>
      </c>
    </row>
    <row r="170" spans="1:66" ht="22.5" x14ac:dyDescent="0.25">
      <c r="A170" s="44" t="str">
        <f>Base!A170</f>
        <v>ПР.2</v>
      </c>
      <c r="B170" s="332" t="str">
        <f>Base!B170</f>
        <v>Производственная (преддипломная, подготовка ВКР: дипломной работы)</v>
      </c>
      <c r="C170" s="89"/>
      <c r="D170" s="89"/>
      <c r="E170" s="89"/>
      <c r="F170" s="330">
        <f t="shared" si="118"/>
        <v>0</v>
      </c>
      <c r="G170" s="44">
        <f>ПланОО!H170</f>
        <v>0</v>
      </c>
      <c r="H170" s="44">
        <f>ПланОО!I170</f>
        <v>0</v>
      </c>
      <c r="I170" s="44">
        <f>ПланОО!J170</f>
        <v>0</v>
      </c>
      <c r="J170" s="44">
        <f>ПланОО!K170</f>
        <v>0</v>
      </c>
      <c r="K170" s="44">
        <f>ПланОО!L170</f>
        <v>0</v>
      </c>
      <c r="L170" s="44">
        <f>ПланОО!M170</f>
        <v>0</v>
      </c>
      <c r="M170" s="44">
        <f t="shared" si="119"/>
        <v>0</v>
      </c>
      <c r="N170" s="44">
        <f t="shared" si="120"/>
        <v>0</v>
      </c>
      <c r="O170" s="44">
        <f t="shared" si="121"/>
        <v>0</v>
      </c>
      <c r="P170" s="44">
        <f t="shared" si="122"/>
        <v>0</v>
      </c>
      <c r="Q170" s="44">
        <f t="shared" si="123"/>
        <v>0</v>
      </c>
      <c r="R170" s="44">
        <f t="shared" si="124"/>
        <v>0</v>
      </c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89"/>
      <c r="BJ170" s="89"/>
      <c r="BK170" s="44"/>
      <c r="BL170" s="327" t="str">
        <f>Base!FR170</f>
        <v/>
      </c>
      <c r="BN170" s="2">
        <f>I170*$BN$1</f>
        <v>0</v>
      </c>
    </row>
    <row r="171" spans="1:66" x14ac:dyDescent="0.25">
      <c r="A171" s="405" t="str">
        <f>Base!A171</f>
        <v>ВСЕГО ПО  ПРАКТИКАМ</v>
      </c>
      <c r="B171" s="405"/>
      <c r="C171" s="328">
        <f>Base!FT171</f>
        <v>0</v>
      </c>
      <c r="D171" s="328">
        <f>Base!FU171</f>
        <v>0</v>
      </c>
      <c r="E171" s="328">
        <f>Base!FV171</f>
        <v>0</v>
      </c>
      <c r="F171" s="259">
        <f t="shared" ref="F171:BJ171" si="126">SUM(F162:F170)</f>
        <v>0</v>
      </c>
      <c r="G171" s="259">
        <f t="shared" si="126"/>
        <v>108</v>
      </c>
      <c r="H171" s="259">
        <f t="shared" si="126"/>
        <v>0</v>
      </c>
      <c r="I171" s="259">
        <f t="shared" si="126"/>
        <v>0</v>
      </c>
      <c r="J171" s="259">
        <f t="shared" si="126"/>
        <v>0</v>
      </c>
      <c r="K171" s="259">
        <f t="shared" si="126"/>
        <v>0</v>
      </c>
      <c r="L171" s="259">
        <f t="shared" si="126"/>
        <v>108</v>
      </c>
      <c r="M171" s="259">
        <f t="shared" si="126"/>
        <v>0</v>
      </c>
      <c r="N171" s="259">
        <f t="shared" si="126"/>
        <v>0</v>
      </c>
      <c r="O171" s="259">
        <f t="shared" si="126"/>
        <v>0</v>
      </c>
      <c r="P171" s="259">
        <f t="shared" si="126"/>
        <v>0</v>
      </c>
      <c r="Q171" s="259">
        <f t="shared" si="126"/>
        <v>0</v>
      </c>
      <c r="R171" s="259">
        <f t="shared" si="126"/>
        <v>0</v>
      </c>
      <c r="S171" s="259">
        <f t="shared" si="126"/>
        <v>0</v>
      </c>
      <c r="T171" s="259">
        <f t="shared" si="126"/>
        <v>0</v>
      </c>
      <c r="U171" s="259">
        <f t="shared" si="126"/>
        <v>0</v>
      </c>
      <c r="V171" s="259">
        <f t="shared" si="126"/>
        <v>0</v>
      </c>
      <c r="W171" s="259">
        <f t="shared" si="126"/>
        <v>0</v>
      </c>
      <c r="X171" s="259">
        <f t="shared" si="126"/>
        <v>0</v>
      </c>
      <c r="Y171" s="259">
        <f t="shared" si="126"/>
        <v>0</v>
      </c>
      <c r="Z171" s="259">
        <f t="shared" si="126"/>
        <v>0</v>
      </c>
      <c r="AA171" s="259">
        <f t="shared" si="126"/>
        <v>0</v>
      </c>
      <c r="AB171" s="259">
        <f t="shared" si="126"/>
        <v>0</v>
      </c>
      <c r="AC171" s="259">
        <f t="shared" si="126"/>
        <v>0</v>
      </c>
      <c r="AD171" s="259">
        <f t="shared" si="126"/>
        <v>0</v>
      </c>
      <c r="AE171" s="259">
        <f t="shared" si="126"/>
        <v>0</v>
      </c>
      <c r="AF171" s="259">
        <f t="shared" si="126"/>
        <v>0</v>
      </c>
      <c r="AG171" s="259">
        <f t="shared" si="126"/>
        <v>0</v>
      </c>
      <c r="AH171" s="259">
        <f t="shared" si="126"/>
        <v>0</v>
      </c>
      <c r="AI171" s="259">
        <f t="shared" si="126"/>
        <v>0</v>
      </c>
      <c r="AJ171" s="259">
        <f t="shared" si="126"/>
        <v>0</v>
      </c>
      <c r="AK171" s="259">
        <f t="shared" si="126"/>
        <v>0</v>
      </c>
      <c r="AL171" s="259">
        <f t="shared" si="126"/>
        <v>0</v>
      </c>
      <c r="AM171" s="259">
        <f t="shared" si="126"/>
        <v>0</v>
      </c>
      <c r="AN171" s="259">
        <f t="shared" si="126"/>
        <v>0</v>
      </c>
      <c r="AO171" s="259">
        <f t="shared" si="126"/>
        <v>0</v>
      </c>
      <c r="AP171" s="259">
        <f t="shared" si="126"/>
        <v>0</v>
      </c>
      <c r="AQ171" s="259">
        <f t="shared" si="126"/>
        <v>0</v>
      </c>
      <c r="AR171" s="259">
        <f t="shared" si="126"/>
        <v>0</v>
      </c>
      <c r="AS171" s="259">
        <f t="shared" si="126"/>
        <v>0</v>
      </c>
      <c r="AT171" s="259">
        <f t="shared" si="126"/>
        <v>0</v>
      </c>
      <c r="AU171" s="259">
        <f t="shared" si="126"/>
        <v>0</v>
      </c>
      <c r="AV171" s="259">
        <f t="shared" si="126"/>
        <v>0</v>
      </c>
      <c r="AW171" s="259">
        <f t="shared" si="126"/>
        <v>0</v>
      </c>
      <c r="AX171" s="259">
        <f t="shared" si="126"/>
        <v>0</v>
      </c>
      <c r="AY171" s="259">
        <f t="shared" si="126"/>
        <v>0</v>
      </c>
      <c r="AZ171" s="259">
        <f t="shared" si="126"/>
        <v>0</v>
      </c>
      <c r="BA171" s="259">
        <f t="shared" si="126"/>
        <v>0</v>
      </c>
      <c r="BB171" s="259">
        <f t="shared" si="126"/>
        <v>0</v>
      </c>
      <c r="BC171" s="259">
        <f t="shared" si="126"/>
        <v>0</v>
      </c>
      <c r="BD171" s="259">
        <f t="shared" si="126"/>
        <v>0</v>
      </c>
      <c r="BE171" s="259">
        <f t="shared" si="126"/>
        <v>0</v>
      </c>
      <c r="BF171" s="259">
        <f t="shared" si="126"/>
        <v>0</v>
      </c>
      <c r="BG171" s="259">
        <f t="shared" si="126"/>
        <v>0</v>
      </c>
      <c r="BH171" s="259">
        <f t="shared" si="126"/>
        <v>0</v>
      </c>
      <c r="BI171" s="259">
        <f t="shared" si="126"/>
        <v>0</v>
      </c>
      <c r="BJ171" s="259">
        <f t="shared" si="126"/>
        <v>0</v>
      </c>
      <c r="BK171" s="259"/>
      <c r="BL171" s="227"/>
    </row>
    <row r="172" spans="1:66" x14ac:dyDescent="0.25">
      <c r="A172" s="405" t="str">
        <f>Base!A172</f>
        <v>ГОСУДАРСТВЕННАЯ ИТОГОВАЯ АТТЕСТАЦИЯ (ГИА)</v>
      </c>
      <c r="B172" s="405"/>
      <c r="C172" s="405"/>
      <c r="D172" s="405"/>
      <c r="E172" s="405"/>
      <c r="F172" s="405"/>
      <c r="G172" s="405"/>
      <c r="H172" s="405"/>
      <c r="I172" s="405"/>
      <c r="J172" s="405"/>
      <c r="K172" s="405"/>
      <c r="L172" s="405"/>
      <c r="M172" s="405"/>
      <c r="N172" s="405"/>
      <c r="O172" s="405"/>
      <c r="P172" s="405"/>
      <c r="Q172" s="405"/>
      <c r="R172" s="405"/>
      <c r="S172" s="405"/>
      <c r="T172" s="405"/>
      <c r="U172" s="405"/>
      <c r="V172" s="405"/>
      <c r="W172" s="405"/>
      <c r="X172" s="405"/>
      <c r="Y172" s="405"/>
      <c r="Z172" s="405"/>
      <c r="AA172" s="405"/>
      <c r="AB172" s="405"/>
      <c r="AC172" s="405"/>
      <c r="AD172" s="405"/>
      <c r="AE172" s="405"/>
      <c r="AF172" s="405"/>
      <c r="AG172" s="405"/>
      <c r="AH172" s="405"/>
      <c r="AI172" s="405"/>
      <c r="AJ172" s="405"/>
      <c r="AK172" s="405"/>
      <c r="AL172" s="405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227"/>
    </row>
    <row r="173" spans="1:66" x14ac:dyDescent="0.25">
      <c r="A173" s="44" t="str">
        <f>Base!A173</f>
        <v>ГИА.1</v>
      </c>
      <c r="B173" s="332" t="str">
        <f>Base!B173</f>
        <v xml:space="preserve">Комплексный государственный экзамен </v>
      </c>
      <c r="C173" s="89"/>
      <c r="D173" s="89"/>
      <c r="E173" s="89"/>
      <c r="F173" s="330">
        <f t="shared" ref="F173" si="127">S173+W173+AA173+AE173+AI173+AM173+AQ173+AU173+AY173+BC173+BG173</f>
        <v>0</v>
      </c>
      <c r="G173" s="44">
        <f>ПланОО!H173</f>
        <v>108</v>
      </c>
      <c r="H173" s="44">
        <f>ПланОО!I173</f>
        <v>0</v>
      </c>
      <c r="I173" s="44">
        <f>ПланОО!J173</f>
        <v>0</v>
      </c>
      <c r="J173" s="44">
        <f>ПланОО!K173</f>
        <v>0</v>
      </c>
      <c r="K173" s="44">
        <f>ПланОО!L173</f>
        <v>0</v>
      </c>
      <c r="L173" s="44">
        <f>ПланОО!M173</f>
        <v>108</v>
      </c>
      <c r="M173" s="44">
        <f t="shared" ref="M173" si="128">F173*36</f>
        <v>0</v>
      </c>
      <c r="N173" s="44">
        <f t="shared" ref="N173" si="129">SUM(O173:Q173)</f>
        <v>0</v>
      </c>
      <c r="O173" s="44">
        <f t="shared" ref="O173" si="130">T173+X173+AB173+AF173+AJ173+AN173+AR173+AV173+AZ173+BD173+BH173</f>
        <v>0</v>
      </c>
      <c r="P173" s="44">
        <f t="shared" ref="P173" si="131">U173+Y173+AC173+AG173+AK173+AO173+AS173+AW173+BA173+BE173+BI173</f>
        <v>0</v>
      </c>
      <c r="Q173" s="44">
        <f t="shared" ref="Q173" si="132">V173+Z173+AD173+AH173+AL173+AP173+AT173+AX173+BB173+BF173+BJ173</f>
        <v>0</v>
      </c>
      <c r="R173" s="44">
        <f t="shared" ref="R173" si="133">M173-N173</f>
        <v>0</v>
      </c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  <c r="BB173" s="89"/>
      <c r="BC173" s="89"/>
      <c r="BD173" s="89"/>
      <c r="BE173" s="89"/>
      <c r="BF173" s="89"/>
      <c r="BG173" s="89"/>
      <c r="BH173" s="89"/>
      <c r="BI173" s="89"/>
      <c r="BJ173" s="89"/>
      <c r="BK173" s="44"/>
      <c r="BL173" s="327" t="str">
        <f>Base!FR173</f>
        <v/>
      </c>
      <c r="BN173" s="2">
        <f>I173*$BN$1</f>
        <v>0</v>
      </c>
    </row>
    <row r="174" spans="1:66" x14ac:dyDescent="0.25">
      <c r="A174" s="44" t="str">
        <f>Base!A174</f>
        <v>ГИА.2</v>
      </c>
      <c r="B174" s="332" t="str">
        <f>Base!B174</f>
        <v>Защита ВКР: дипломной работы</v>
      </c>
      <c r="C174" s="89"/>
      <c r="D174" s="89"/>
      <c r="E174" s="89"/>
      <c r="F174" s="330">
        <f t="shared" ref="F174:F176" si="134">S174+W174+AA174+AE174+AI174+AM174+AQ174+AU174+AY174+BC174+BG174</f>
        <v>0</v>
      </c>
      <c r="G174" s="44">
        <f>ПланОО!H174</f>
        <v>216</v>
      </c>
      <c r="H174" s="44">
        <f>ПланОО!I174</f>
        <v>0</v>
      </c>
      <c r="I174" s="44">
        <f>ПланОО!J174</f>
        <v>0</v>
      </c>
      <c r="J174" s="44">
        <f>ПланОО!K174</f>
        <v>0</v>
      </c>
      <c r="K174" s="44">
        <f>ПланОО!L174</f>
        <v>0</v>
      </c>
      <c r="L174" s="44">
        <f>ПланОО!M174</f>
        <v>216</v>
      </c>
      <c r="M174" s="44">
        <f t="shared" ref="M174:M176" si="135">F174*36</f>
        <v>0</v>
      </c>
      <c r="N174" s="44">
        <f t="shared" ref="N174:N176" si="136">SUM(O174:Q174)</f>
        <v>0</v>
      </c>
      <c r="O174" s="44">
        <f t="shared" ref="O174:O176" si="137">T174+X174+AB174+AF174+AJ174+AN174+AR174+AV174+AZ174+BD174+BH174</f>
        <v>0</v>
      </c>
      <c r="P174" s="44">
        <f t="shared" ref="P174:P176" si="138">U174+Y174+AC174+AG174+AK174+AO174+AS174+AW174+BA174+BE174+BI174</f>
        <v>0</v>
      </c>
      <c r="Q174" s="44">
        <f t="shared" ref="Q174:Q176" si="139">V174+Z174+AD174+AH174+AL174+AP174+AT174+AX174+BB174+BF174+BJ174</f>
        <v>0</v>
      </c>
      <c r="R174" s="44">
        <f t="shared" ref="R174:R176" si="140">M174-N174</f>
        <v>0</v>
      </c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  <c r="BB174" s="89"/>
      <c r="BC174" s="89"/>
      <c r="BD174" s="89"/>
      <c r="BE174" s="89"/>
      <c r="BF174" s="89"/>
      <c r="BG174" s="89"/>
      <c r="BH174" s="89"/>
      <c r="BI174" s="89"/>
      <c r="BJ174" s="89"/>
      <c r="BK174" s="44"/>
      <c r="BL174" s="327" t="str">
        <f>Base!FR174</f>
        <v/>
      </c>
      <c r="BN174" s="2">
        <f>I174*$BN$1</f>
        <v>0</v>
      </c>
    </row>
    <row r="175" spans="1:66" x14ac:dyDescent="0.25">
      <c r="A175" s="44" t="str">
        <f>Base!A175</f>
        <v>ГИА.3</v>
      </c>
      <c r="B175" s="332">
        <f>Base!B175</f>
        <v>0</v>
      </c>
      <c r="C175" s="89"/>
      <c r="D175" s="89"/>
      <c r="E175" s="89"/>
      <c r="F175" s="330">
        <f t="shared" si="134"/>
        <v>0</v>
      </c>
      <c r="G175" s="44">
        <f>ПланОО!H175</f>
        <v>0</v>
      </c>
      <c r="H175" s="44">
        <f>ПланОО!I175</f>
        <v>0</v>
      </c>
      <c r="I175" s="44">
        <f>ПланОО!J175</f>
        <v>0</v>
      </c>
      <c r="J175" s="44">
        <f>ПланОО!K175</f>
        <v>0</v>
      </c>
      <c r="K175" s="44">
        <f>ПланОО!L175</f>
        <v>0</v>
      </c>
      <c r="L175" s="44">
        <f>ПланОО!M175</f>
        <v>0</v>
      </c>
      <c r="M175" s="44">
        <f t="shared" si="135"/>
        <v>0</v>
      </c>
      <c r="N175" s="44">
        <f t="shared" si="136"/>
        <v>0</v>
      </c>
      <c r="O175" s="44">
        <f t="shared" si="137"/>
        <v>0</v>
      </c>
      <c r="P175" s="44">
        <f t="shared" si="138"/>
        <v>0</v>
      </c>
      <c r="Q175" s="44">
        <f t="shared" si="139"/>
        <v>0</v>
      </c>
      <c r="R175" s="44">
        <f t="shared" si="140"/>
        <v>0</v>
      </c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  <c r="BB175" s="89"/>
      <c r="BC175" s="89"/>
      <c r="BD175" s="89"/>
      <c r="BE175" s="89"/>
      <c r="BF175" s="89"/>
      <c r="BG175" s="89"/>
      <c r="BH175" s="89"/>
      <c r="BI175" s="89"/>
      <c r="BJ175" s="89"/>
      <c r="BK175" s="44"/>
      <c r="BL175" s="327" t="str">
        <f>Base!FR175</f>
        <v/>
      </c>
      <c r="BN175" s="2">
        <f>I175*$BN$1</f>
        <v>0</v>
      </c>
    </row>
    <row r="176" spans="1:66" x14ac:dyDescent="0.25">
      <c r="A176" s="44" t="str">
        <f>Base!A176</f>
        <v>ГИА.4</v>
      </c>
      <c r="B176" s="332">
        <f>Base!B176</f>
        <v>0</v>
      </c>
      <c r="C176" s="89"/>
      <c r="D176" s="89"/>
      <c r="E176" s="89"/>
      <c r="F176" s="330">
        <f t="shared" si="134"/>
        <v>0</v>
      </c>
      <c r="G176" s="44">
        <f>ПланОО!H176</f>
        <v>0</v>
      </c>
      <c r="H176" s="44">
        <f>ПланОО!I176</f>
        <v>0</v>
      </c>
      <c r="I176" s="44">
        <f>ПланОО!J176</f>
        <v>0</v>
      </c>
      <c r="J176" s="44">
        <f>ПланОО!K176</f>
        <v>0</v>
      </c>
      <c r="K176" s="44">
        <f>ПланОО!L176</f>
        <v>0</v>
      </c>
      <c r="L176" s="44">
        <f>ПланОО!M176</f>
        <v>0</v>
      </c>
      <c r="M176" s="44">
        <f t="shared" si="135"/>
        <v>0</v>
      </c>
      <c r="N176" s="44">
        <f t="shared" si="136"/>
        <v>0</v>
      </c>
      <c r="O176" s="44">
        <f t="shared" si="137"/>
        <v>0</v>
      </c>
      <c r="P176" s="44">
        <f t="shared" si="138"/>
        <v>0</v>
      </c>
      <c r="Q176" s="44">
        <f t="shared" si="139"/>
        <v>0</v>
      </c>
      <c r="R176" s="44">
        <f t="shared" si="140"/>
        <v>0</v>
      </c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  <c r="BB176" s="89"/>
      <c r="BC176" s="89"/>
      <c r="BD176" s="89"/>
      <c r="BE176" s="89"/>
      <c r="BF176" s="89"/>
      <c r="BG176" s="89"/>
      <c r="BH176" s="89"/>
      <c r="BI176" s="89"/>
      <c r="BJ176" s="89"/>
      <c r="BK176" s="44"/>
      <c r="BL176" s="327" t="str">
        <f>Base!FR176</f>
        <v/>
      </c>
      <c r="BN176" s="2">
        <f>I176*$BN$1</f>
        <v>0</v>
      </c>
    </row>
    <row r="177" spans="1:66" x14ac:dyDescent="0.25">
      <c r="A177" s="405" t="str">
        <f>Base!A177</f>
        <v>ВСЕГО ПО ГИА</v>
      </c>
      <c r="B177" s="405"/>
      <c r="C177" s="328">
        <f>Base!FT177</f>
        <v>0</v>
      </c>
      <c r="D177" s="328">
        <f>Base!FU177</f>
        <v>0</v>
      </c>
      <c r="E177" s="328">
        <f>Base!FV177</f>
        <v>0</v>
      </c>
      <c r="F177" s="259">
        <f t="shared" ref="F177:BJ177" si="141">SUM(F173:F176)</f>
        <v>0</v>
      </c>
      <c r="G177" s="259">
        <f t="shared" si="141"/>
        <v>324</v>
      </c>
      <c r="H177" s="259">
        <f t="shared" si="141"/>
        <v>0</v>
      </c>
      <c r="I177" s="259">
        <f t="shared" si="141"/>
        <v>0</v>
      </c>
      <c r="J177" s="259">
        <f t="shared" si="141"/>
        <v>0</v>
      </c>
      <c r="K177" s="259">
        <f t="shared" si="141"/>
        <v>0</v>
      </c>
      <c r="L177" s="259">
        <f t="shared" si="141"/>
        <v>324</v>
      </c>
      <c r="M177" s="259">
        <f t="shared" si="141"/>
        <v>0</v>
      </c>
      <c r="N177" s="259">
        <f t="shared" si="141"/>
        <v>0</v>
      </c>
      <c r="O177" s="259">
        <f t="shared" si="141"/>
        <v>0</v>
      </c>
      <c r="P177" s="259">
        <f t="shared" si="141"/>
        <v>0</v>
      </c>
      <c r="Q177" s="259">
        <f t="shared" si="141"/>
        <v>0</v>
      </c>
      <c r="R177" s="259">
        <f t="shared" si="141"/>
        <v>0</v>
      </c>
      <c r="S177" s="259">
        <f t="shared" si="141"/>
        <v>0</v>
      </c>
      <c r="T177" s="259">
        <f t="shared" si="141"/>
        <v>0</v>
      </c>
      <c r="U177" s="259">
        <f t="shared" si="141"/>
        <v>0</v>
      </c>
      <c r="V177" s="259">
        <f t="shared" si="141"/>
        <v>0</v>
      </c>
      <c r="W177" s="259">
        <f t="shared" si="141"/>
        <v>0</v>
      </c>
      <c r="X177" s="259">
        <f t="shared" si="141"/>
        <v>0</v>
      </c>
      <c r="Y177" s="259">
        <f t="shared" si="141"/>
        <v>0</v>
      </c>
      <c r="Z177" s="259">
        <f t="shared" si="141"/>
        <v>0</v>
      </c>
      <c r="AA177" s="259">
        <f t="shared" si="141"/>
        <v>0</v>
      </c>
      <c r="AB177" s="259">
        <f t="shared" si="141"/>
        <v>0</v>
      </c>
      <c r="AC177" s="259">
        <f t="shared" si="141"/>
        <v>0</v>
      </c>
      <c r="AD177" s="259">
        <f t="shared" si="141"/>
        <v>0</v>
      </c>
      <c r="AE177" s="259">
        <f t="shared" si="141"/>
        <v>0</v>
      </c>
      <c r="AF177" s="259">
        <f t="shared" si="141"/>
        <v>0</v>
      </c>
      <c r="AG177" s="259">
        <f t="shared" si="141"/>
        <v>0</v>
      </c>
      <c r="AH177" s="259">
        <f t="shared" si="141"/>
        <v>0</v>
      </c>
      <c r="AI177" s="259">
        <f t="shared" si="141"/>
        <v>0</v>
      </c>
      <c r="AJ177" s="259">
        <f t="shared" si="141"/>
        <v>0</v>
      </c>
      <c r="AK177" s="259">
        <f t="shared" si="141"/>
        <v>0</v>
      </c>
      <c r="AL177" s="259">
        <f t="shared" si="141"/>
        <v>0</v>
      </c>
      <c r="AM177" s="259">
        <f t="shared" si="141"/>
        <v>0</v>
      </c>
      <c r="AN177" s="259">
        <f t="shared" si="141"/>
        <v>0</v>
      </c>
      <c r="AO177" s="259">
        <f t="shared" si="141"/>
        <v>0</v>
      </c>
      <c r="AP177" s="259">
        <f t="shared" si="141"/>
        <v>0</v>
      </c>
      <c r="AQ177" s="259">
        <f t="shared" si="141"/>
        <v>0</v>
      </c>
      <c r="AR177" s="259">
        <f t="shared" si="141"/>
        <v>0</v>
      </c>
      <c r="AS177" s="259">
        <f t="shared" si="141"/>
        <v>0</v>
      </c>
      <c r="AT177" s="259">
        <f t="shared" si="141"/>
        <v>0</v>
      </c>
      <c r="AU177" s="259">
        <f t="shared" si="141"/>
        <v>0</v>
      </c>
      <c r="AV177" s="259">
        <f t="shared" si="141"/>
        <v>0</v>
      </c>
      <c r="AW177" s="259">
        <f t="shared" si="141"/>
        <v>0</v>
      </c>
      <c r="AX177" s="259">
        <f t="shared" si="141"/>
        <v>0</v>
      </c>
      <c r="AY177" s="259">
        <f t="shared" si="141"/>
        <v>0</v>
      </c>
      <c r="AZ177" s="259">
        <f t="shared" si="141"/>
        <v>0</v>
      </c>
      <c r="BA177" s="259">
        <f t="shared" si="141"/>
        <v>0</v>
      </c>
      <c r="BB177" s="259">
        <f t="shared" si="141"/>
        <v>0</v>
      </c>
      <c r="BC177" s="259">
        <f t="shared" si="141"/>
        <v>0</v>
      </c>
      <c r="BD177" s="259">
        <f t="shared" si="141"/>
        <v>0</v>
      </c>
      <c r="BE177" s="259">
        <f t="shared" si="141"/>
        <v>0</v>
      </c>
      <c r="BF177" s="259">
        <f t="shared" si="141"/>
        <v>0</v>
      </c>
      <c r="BG177" s="259">
        <f t="shared" si="141"/>
        <v>0</v>
      </c>
      <c r="BH177" s="259">
        <f t="shared" si="141"/>
        <v>0</v>
      </c>
      <c r="BI177" s="259">
        <f t="shared" si="141"/>
        <v>0</v>
      </c>
      <c r="BJ177" s="259">
        <f t="shared" si="141"/>
        <v>0</v>
      </c>
      <c r="BK177" s="259"/>
      <c r="BL177" s="227"/>
    </row>
    <row r="178" spans="1:66" x14ac:dyDescent="0.25">
      <c r="A178" s="405" t="str">
        <f>Base!A178</f>
        <v>Внекредитные дисциплины (ВД)</v>
      </c>
      <c r="B178" s="405"/>
      <c r="C178" s="405"/>
      <c r="D178" s="405"/>
      <c r="E178" s="405"/>
      <c r="F178" s="405"/>
      <c r="G178" s="405"/>
      <c r="H178" s="405"/>
      <c r="I178" s="405"/>
      <c r="J178" s="405"/>
      <c r="K178" s="405"/>
      <c r="L178" s="405"/>
      <c r="M178" s="405"/>
      <c r="N178" s="405"/>
      <c r="O178" s="405"/>
      <c r="P178" s="405"/>
      <c r="Q178" s="405"/>
      <c r="R178" s="405"/>
      <c r="S178" s="405"/>
      <c r="T178" s="405"/>
      <c r="U178" s="405"/>
      <c r="V178" s="405"/>
      <c r="W178" s="405"/>
      <c r="X178" s="405"/>
      <c r="Y178" s="405"/>
      <c r="Z178" s="405"/>
      <c r="AA178" s="405"/>
      <c r="AB178" s="405"/>
      <c r="AC178" s="405"/>
      <c r="AD178" s="405"/>
      <c r="AE178" s="405"/>
      <c r="AF178" s="405"/>
      <c r="AG178" s="405"/>
      <c r="AH178" s="405"/>
      <c r="AI178" s="405"/>
      <c r="AJ178" s="405"/>
      <c r="AK178" s="405"/>
      <c r="AL178" s="405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227"/>
    </row>
    <row r="179" spans="1:66" x14ac:dyDescent="0.25">
      <c r="A179" s="44" t="str">
        <f>Base!A179</f>
        <v>ВД.1</v>
      </c>
      <c r="B179" s="332" t="str">
        <f>Base!B179</f>
        <v>Прикладная физическая культура</v>
      </c>
      <c r="C179" s="89"/>
      <c r="D179" s="89"/>
      <c r="E179" s="89"/>
      <c r="F179" s="330">
        <f t="shared" ref="F179" si="142">S179+W179+AA179+AE179+AI179+AM179+AQ179+AU179+AY179+BC179+BG179</f>
        <v>0</v>
      </c>
      <c r="G179" s="44">
        <f>ПланОО!H179</f>
        <v>0</v>
      </c>
      <c r="H179" s="44">
        <f>ПланОО!I179</f>
        <v>0</v>
      </c>
      <c r="I179" s="44">
        <f>ПланОО!J179</f>
        <v>0</v>
      </c>
      <c r="J179" s="44">
        <f>ПланОО!K179</f>
        <v>0</v>
      </c>
      <c r="K179" s="44">
        <f>ПланОО!L179</f>
        <v>0</v>
      </c>
      <c r="L179" s="44">
        <f>ПланОО!M179</f>
        <v>0</v>
      </c>
      <c r="M179" s="44">
        <f t="shared" ref="M179" si="143">F179*36</f>
        <v>0</v>
      </c>
      <c r="N179" s="44">
        <f t="shared" ref="N179" si="144">SUM(O179:Q179)</f>
        <v>0</v>
      </c>
      <c r="O179" s="44">
        <f t="shared" ref="O179" si="145">T179+X179+AB179+AF179+AJ179+AN179+AR179+AV179+AZ179+BD179+BH179</f>
        <v>0</v>
      </c>
      <c r="P179" s="44">
        <f t="shared" ref="P179" si="146">U179+Y179+AC179+AG179+AK179+AO179+AS179+AW179+BA179+BE179+BI179</f>
        <v>0</v>
      </c>
      <c r="Q179" s="44">
        <f t="shared" ref="Q179" si="147">V179+Z179+AD179+AH179+AL179+AP179+AT179+AX179+BB179+BF179+BJ179</f>
        <v>0</v>
      </c>
      <c r="R179" s="44">
        <f t="shared" ref="R179" si="148">M179-N179</f>
        <v>0</v>
      </c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H179" s="89"/>
      <c r="BI179" s="89"/>
      <c r="BJ179" s="89"/>
      <c r="BK179" s="44"/>
      <c r="BL179" s="327" t="str">
        <f>Base!FR179</f>
        <v/>
      </c>
      <c r="BN179" s="2">
        <f>I179*$BN$1</f>
        <v>0</v>
      </c>
    </row>
    <row r="180" spans="1:66" x14ac:dyDescent="0.25">
      <c r="A180" s="44" t="str">
        <f>Base!A180</f>
        <v>ВД.2</v>
      </c>
      <c r="B180" s="332">
        <f>Base!B180</f>
        <v>0</v>
      </c>
      <c r="C180" s="89"/>
      <c r="D180" s="89"/>
      <c r="E180" s="89"/>
      <c r="F180" s="330">
        <f t="shared" ref="F180:F181" si="149">S180+W180+AA180+AE180+AI180+AM180+AQ180+AU180+AY180+BC180+BG180</f>
        <v>0</v>
      </c>
      <c r="G180" s="44">
        <f>ПланОО!H180</f>
        <v>0</v>
      </c>
      <c r="H180" s="44">
        <f>ПланОО!I180</f>
        <v>0</v>
      </c>
      <c r="I180" s="44">
        <f>ПланОО!J180</f>
        <v>0</v>
      </c>
      <c r="J180" s="44">
        <f>ПланОО!K180</f>
        <v>0</v>
      </c>
      <c r="K180" s="44">
        <f>ПланОО!L180</f>
        <v>0</v>
      </c>
      <c r="L180" s="44">
        <f>ПланОО!M180</f>
        <v>0</v>
      </c>
      <c r="M180" s="44">
        <f t="shared" ref="M180:M181" si="150">F180*36</f>
        <v>0</v>
      </c>
      <c r="N180" s="44">
        <f t="shared" ref="N180:N181" si="151">SUM(O180:Q180)</f>
        <v>0</v>
      </c>
      <c r="O180" s="44">
        <f t="shared" ref="O180:O181" si="152">T180+X180+AB180+AF180+AJ180+AN180+AR180+AV180+AZ180+BD180+BH180</f>
        <v>0</v>
      </c>
      <c r="P180" s="44">
        <f t="shared" ref="P180:P181" si="153">U180+Y180+AC180+AG180+AK180+AO180+AS180+AW180+BA180+BE180+BI180</f>
        <v>0</v>
      </c>
      <c r="Q180" s="44">
        <f t="shared" ref="Q180:Q181" si="154">V180+Z180+AD180+AH180+AL180+AP180+AT180+AX180+BB180+BF180+BJ180</f>
        <v>0</v>
      </c>
      <c r="R180" s="44">
        <f t="shared" ref="R180:R181" si="155">M180-N180</f>
        <v>0</v>
      </c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  <c r="BB180" s="89"/>
      <c r="BC180" s="89"/>
      <c r="BD180" s="89"/>
      <c r="BE180" s="89"/>
      <c r="BF180" s="89"/>
      <c r="BG180" s="89"/>
      <c r="BH180" s="89"/>
      <c r="BI180" s="89"/>
      <c r="BJ180" s="89"/>
      <c r="BK180" s="44"/>
      <c r="BL180" s="327" t="str">
        <f>Base!FR180</f>
        <v/>
      </c>
      <c r="BN180" s="2">
        <f>I180*$BN$1</f>
        <v>0</v>
      </c>
    </row>
    <row r="181" spans="1:66" x14ac:dyDescent="0.25">
      <c r="A181" s="44" t="str">
        <f>Base!A181</f>
        <v>ВД.3</v>
      </c>
      <c r="B181" s="332">
        <f>Base!B181</f>
        <v>0</v>
      </c>
      <c r="C181" s="89"/>
      <c r="D181" s="89"/>
      <c r="E181" s="89"/>
      <c r="F181" s="330">
        <f t="shared" si="149"/>
        <v>0</v>
      </c>
      <c r="G181" s="44">
        <f>ПланОО!H181</f>
        <v>0</v>
      </c>
      <c r="H181" s="44">
        <f>ПланОО!I181</f>
        <v>0</v>
      </c>
      <c r="I181" s="44">
        <f>ПланОО!J181</f>
        <v>0</v>
      </c>
      <c r="J181" s="44">
        <f>ПланОО!K181</f>
        <v>0</v>
      </c>
      <c r="K181" s="44">
        <f>ПланОО!L181</f>
        <v>0</v>
      </c>
      <c r="L181" s="44">
        <f>ПланОО!M181</f>
        <v>0</v>
      </c>
      <c r="M181" s="44">
        <f t="shared" si="150"/>
        <v>0</v>
      </c>
      <c r="N181" s="44">
        <f t="shared" si="151"/>
        <v>0</v>
      </c>
      <c r="O181" s="44">
        <f t="shared" si="152"/>
        <v>0</v>
      </c>
      <c r="P181" s="44">
        <f t="shared" si="153"/>
        <v>0</v>
      </c>
      <c r="Q181" s="44">
        <f t="shared" si="154"/>
        <v>0</v>
      </c>
      <c r="R181" s="44">
        <f t="shared" si="155"/>
        <v>0</v>
      </c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44"/>
      <c r="BL181" s="327" t="str">
        <f>Base!FR181</f>
        <v/>
      </c>
      <c r="BN181" s="2">
        <f>I181*$BN$1</f>
        <v>0</v>
      </c>
    </row>
    <row r="182" spans="1:66" x14ac:dyDescent="0.25">
      <c r="A182" s="405" t="str">
        <f>Base!A182</f>
        <v>ВСЕГО ПО ВД</v>
      </c>
      <c r="B182" s="405"/>
      <c r="C182" s="328">
        <f>Base!FT182</f>
        <v>0</v>
      </c>
      <c r="D182" s="328">
        <f>Base!FU182</f>
        <v>0</v>
      </c>
      <c r="E182" s="328">
        <f>Base!FV182</f>
        <v>0</v>
      </c>
      <c r="F182" s="259">
        <f>SUM(F179:F181)</f>
        <v>0</v>
      </c>
      <c r="G182" s="259">
        <f t="shared" ref="G182:BJ182" si="156">SUM(G179:G181)</f>
        <v>0</v>
      </c>
      <c r="H182" s="259">
        <f t="shared" si="156"/>
        <v>0</v>
      </c>
      <c r="I182" s="259">
        <f t="shared" si="156"/>
        <v>0</v>
      </c>
      <c r="J182" s="259">
        <f t="shared" si="156"/>
        <v>0</v>
      </c>
      <c r="K182" s="259">
        <f t="shared" si="156"/>
        <v>0</v>
      </c>
      <c r="L182" s="259">
        <f t="shared" si="156"/>
        <v>0</v>
      </c>
      <c r="M182" s="259">
        <f t="shared" si="156"/>
        <v>0</v>
      </c>
      <c r="N182" s="259">
        <f t="shared" si="156"/>
        <v>0</v>
      </c>
      <c r="O182" s="259">
        <f t="shared" si="156"/>
        <v>0</v>
      </c>
      <c r="P182" s="259">
        <f t="shared" si="156"/>
        <v>0</v>
      </c>
      <c r="Q182" s="259">
        <f t="shared" si="156"/>
        <v>0</v>
      </c>
      <c r="R182" s="259">
        <f t="shared" si="156"/>
        <v>0</v>
      </c>
      <c r="S182" s="259">
        <f t="shared" si="156"/>
        <v>0</v>
      </c>
      <c r="T182" s="259">
        <f t="shared" si="156"/>
        <v>0</v>
      </c>
      <c r="U182" s="259">
        <f t="shared" si="156"/>
        <v>0</v>
      </c>
      <c r="V182" s="259">
        <f t="shared" si="156"/>
        <v>0</v>
      </c>
      <c r="W182" s="259">
        <f t="shared" si="156"/>
        <v>0</v>
      </c>
      <c r="X182" s="259">
        <f t="shared" si="156"/>
        <v>0</v>
      </c>
      <c r="Y182" s="259">
        <f t="shared" si="156"/>
        <v>0</v>
      </c>
      <c r="Z182" s="259">
        <f t="shared" si="156"/>
        <v>0</v>
      </c>
      <c r="AA182" s="259">
        <f t="shared" si="156"/>
        <v>0</v>
      </c>
      <c r="AB182" s="259">
        <f t="shared" si="156"/>
        <v>0</v>
      </c>
      <c r="AC182" s="259">
        <f t="shared" si="156"/>
        <v>0</v>
      </c>
      <c r="AD182" s="259">
        <f t="shared" si="156"/>
        <v>0</v>
      </c>
      <c r="AE182" s="259">
        <f t="shared" si="156"/>
        <v>0</v>
      </c>
      <c r="AF182" s="259">
        <f t="shared" si="156"/>
        <v>0</v>
      </c>
      <c r="AG182" s="259">
        <f t="shared" si="156"/>
        <v>0</v>
      </c>
      <c r="AH182" s="259">
        <f t="shared" si="156"/>
        <v>0</v>
      </c>
      <c r="AI182" s="259">
        <f t="shared" si="156"/>
        <v>0</v>
      </c>
      <c r="AJ182" s="259">
        <f t="shared" si="156"/>
        <v>0</v>
      </c>
      <c r="AK182" s="259">
        <f t="shared" si="156"/>
        <v>0</v>
      </c>
      <c r="AL182" s="259">
        <f t="shared" si="156"/>
        <v>0</v>
      </c>
      <c r="AM182" s="259">
        <f t="shared" si="156"/>
        <v>0</v>
      </c>
      <c r="AN182" s="259">
        <f t="shared" si="156"/>
        <v>0</v>
      </c>
      <c r="AO182" s="259">
        <f t="shared" si="156"/>
        <v>0</v>
      </c>
      <c r="AP182" s="259">
        <f t="shared" si="156"/>
        <v>0</v>
      </c>
      <c r="AQ182" s="259">
        <f t="shared" si="156"/>
        <v>0</v>
      </c>
      <c r="AR182" s="259">
        <f t="shared" si="156"/>
        <v>0</v>
      </c>
      <c r="AS182" s="259">
        <f t="shared" si="156"/>
        <v>0</v>
      </c>
      <c r="AT182" s="259">
        <f t="shared" si="156"/>
        <v>0</v>
      </c>
      <c r="AU182" s="259">
        <f t="shared" si="156"/>
        <v>0</v>
      </c>
      <c r="AV182" s="259">
        <f t="shared" si="156"/>
        <v>0</v>
      </c>
      <c r="AW182" s="259">
        <f t="shared" si="156"/>
        <v>0</v>
      </c>
      <c r="AX182" s="259">
        <f t="shared" si="156"/>
        <v>0</v>
      </c>
      <c r="AY182" s="259">
        <f t="shared" si="156"/>
        <v>0</v>
      </c>
      <c r="AZ182" s="259">
        <f t="shared" si="156"/>
        <v>0</v>
      </c>
      <c r="BA182" s="259">
        <f t="shared" si="156"/>
        <v>0</v>
      </c>
      <c r="BB182" s="259">
        <f t="shared" si="156"/>
        <v>0</v>
      </c>
      <c r="BC182" s="259">
        <f t="shared" si="156"/>
        <v>0</v>
      </c>
      <c r="BD182" s="259">
        <f t="shared" si="156"/>
        <v>0</v>
      </c>
      <c r="BE182" s="259">
        <f t="shared" si="156"/>
        <v>0</v>
      </c>
      <c r="BF182" s="259">
        <f t="shared" si="156"/>
        <v>0</v>
      </c>
      <c r="BG182" s="259">
        <f t="shared" si="156"/>
        <v>0</v>
      </c>
      <c r="BH182" s="259">
        <f t="shared" si="156"/>
        <v>0</v>
      </c>
      <c r="BI182" s="259">
        <f t="shared" si="156"/>
        <v>0</v>
      </c>
      <c r="BJ182" s="259">
        <f t="shared" si="156"/>
        <v>0</v>
      </c>
      <c r="BK182" s="259"/>
      <c r="BL182" s="259"/>
    </row>
    <row r="183" spans="1:66" x14ac:dyDescent="0.25">
      <c r="A183" s="405" t="str">
        <f>Base!A183</f>
        <v>Общее количество (без внекредитных)</v>
      </c>
      <c r="B183" s="405"/>
      <c r="C183" s="405">
        <f>C46+C155+C171+C177</f>
        <v>0</v>
      </c>
      <c r="D183" s="405">
        <f>D46+D155+D171+D177</f>
        <v>0</v>
      </c>
      <c r="E183" s="405">
        <f>E46+E155+E171+E177</f>
        <v>0</v>
      </c>
      <c r="F183" s="405">
        <f>F46+F155+F171+F177</f>
        <v>0</v>
      </c>
      <c r="G183" s="405">
        <f t="shared" ref="G183:L183" si="157">G46+G155+G171+G177</f>
        <v>540</v>
      </c>
      <c r="H183" s="405">
        <f t="shared" si="157"/>
        <v>54</v>
      </c>
      <c r="I183" s="405">
        <f t="shared" si="157"/>
        <v>36</v>
      </c>
      <c r="J183" s="405">
        <f t="shared" si="157"/>
        <v>18</v>
      </c>
      <c r="K183" s="405">
        <f t="shared" si="157"/>
        <v>0</v>
      </c>
      <c r="L183" s="405">
        <f t="shared" si="157"/>
        <v>486</v>
      </c>
      <c r="M183" s="405">
        <f t="shared" ref="M183:W183" si="158">M46+M155+M171+M177</f>
        <v>0</v>
      </c>
      <c r="N183" s="405">
        <f t="shared" si="158"/>
        <v>0</v>
      </c>
      <c r="O183" s="405">
        <f t="shared" si="158"/>
        <v>0</v>
      </c>
      <c r="P183" s="405">
        <f t="shared" si="158"/>
        <v>0</v>
      </c>
      <c r="Q183" s="405">
        <f t="shared" si="158"/>
        <v>0</v>
      </c>
      <c r="R183" s="405">
        <f t="shared" si="158"/>
        <v>0</v>
      </c>
      <c r="S183" s="405">
        <f t="shared" si="158"/>
        <v>0</v>
      </c>
      <c r="T183" s="259">
        <f>T46+T155+T171+T177</f>
        <v>0</v>
      </c>
      <c r="U183" s="259">
        <f>U46+U155+U171+U177</f>
        <v>0</v>
      </c>
      <c r="V183" s="259">
        <f>V46+V155+V171+V177</f>
        <v>0</v>
      </c>
      <c r="W183" s="405">
        <f t="shared" si="158"/>
        <v>0</v>
      </c>
      <c r="X183" s="259">
        <f>X46+X155+X171+X177</f>
        <v>0</v>
      </c>
      <c r="Y183" s="259">
        <f t="shared" ref="Y183:BJ183" si="159">Y46+Y155+Y171+Y177</f>
        <v>0</v>
      </c>
      <c r="Z183" s="259">
        <f t="shared" si="159"/>
        <v>0</v>
      </c>
      <c r="AA183" s="405">
        <f t="shared" si="159"/>
        <v>0</v>
      </c>
      <c r="AB183" s="259">
        <f t="shared" si="159"/>
        <v>0</v>
      </c>
      <c r="AC183" s="259">
        <f t="shared" si="159"/>
        <v>0</v>
      </c>
      <c r="AD183" s="259">
        <f t="shared" si="159"/>
        <v>0</v>
      </c>
      <c r="AE183" s="405">
        <f t="shared" si="159"/>
        <v>0</v>
      </c>
      <c r="AF183" s="259">
        <f t="shared" si="159"/>
        <v>0</v>
      </c>
      <c r="AG183" s="259">
        <f t="shared" si="159"/>
        <v>0</v>
      </c>
      <c r="AH183" s="259">
        <f t="shared" si="159"/>
        <v>0</v>
      </c>
      <c r="AI183" s="405">
        <f t="shared" si="159"/>
        <v>0</v>
      </c>
      <c r="AJ183" s="259">
        <f t="shared" si="159"/>
        <v>0</v>
      </c>
      <c r="AK183" s="259">
        <f t="shared" si="159"/>
        <v>0</v>
      </c>
      <c r="AL183" s="259">
        <f t="shared" si="159"/>
        <v>0</v>
      </c>
      <c r="AM183" s="405">
        <f t="shared" si="159"/>
        <v>0</v>
      </c>
      <c r="AN183" s="259">
        <f t="shared" si="159"/>
        <v>0</v>
      </c>
      <c r="AO183" s="259">
        <f t="shared" si="159"/>
        <v>0</v>
      </c>
      <c r="AP183" s="259">
        <f t="shared" si="159"/>
        <v>0</v>
      </c>
      <c r="AQ183" s="405">
        <f t="shared" si="159"/>
        <v>0</v>
      </c>
      <c r="AR183" s="259">
        <f t="shared" si="159"/>
        <v>0</v>
      </c>
      <c r="AS183" s="259">
        <f t="shared" si="159"/>
        <v>0</v>
      </c>
      <c r="AT183" s="259">
        <f t="shared" si="159"/>
        <v>0</v>
      </c>
      <c r="AU183" s="405">
        <f t="shared" si="159"/>
        <v>0</v>
      </c>
      <c r="AV183" s="259">
        <f t="shared" si="159"/>
        <v>0</v>
      </c>
      <c r="AW183" s="259">
        <f t="shared" si="159"/>
        <v>0</v>
      </c>
      <c r="AX183" s="259">
        <f t="shared" si="159"/>
        <v>0</v>
      </c>
      <c r="AY183" s="405">
        <f t="shared" si="159"/>
        <v>0</v>
      </c>
      <c r="AZ183" s="259">
        <f t="shared" si="159"/>
        <v>0</v>
      </c>
      <c r="BA183" s="259">
        <f t="shared" si="159"/>
        <v>0</v>
      </c>
      <c r="BB183" s="259">
        <f t="shared" si="159"/>
        <v>0</v>
      </c>
      <c r="BC183" s="405">
        <f t="shared" si="159"/>
        <v>0</v>
      </c>
      <c r="BD183" s="259">
        <f t="shared" si="159"/>
        <v>0</v>
      </c>
      <c r="BE183" s="259">
        <f t="shared" si="159"/>
        <v>0</v>
      </c>
      <c r="BF183" s="259">
        <f t="shared" si="159"/>
        <v>0</v>
      </c>
      <c r="BG183" s="405">
        <f t="shared" si="159"/>
        <v>0</v>
      </c>
      <c r="BH183" s="259">
        <f t="shared" si="159"/>
        <v>0</v>
      </c>
      <c r="BI183" s="259">
        <f t="shared" si="159"/>
        <v>0</v>
      </c>
      <c r="BJ183" s="259">
        <f t="shared" si="159"/>
        <v>0</v>
      </c>
      <c r="BK183" s="259"/>
      <c r="BL183" s="261"/>
    </row>
    <row r="184" spans="1:66" x14ac:dyDescent="0.25">
      <c r="A184" s="405"/>
      <c r="B184" s="405"/>
      <c r="C184" s="405"/>
      <c r="D184" s="405"/>
      <c r="E184" s="405"/>
      <c r="F184" s="405"/>
      <c r="G184" s="405"/>
      <c r="H184" s="405"/>
      <c r="I184" s="405"/>
      <c r="J184" s="405"/>
      <c r="K184" s="405"/>
      <c r="L184" s="405"/>
      <c r="M184" s="405"/>
      <c r="N184" s="405"/>
      <c r="O184" s="405"/>
      <c r="P184" s="405"/>
      <c r="Q184" s="405"/>
      <c r="R184" s="405"/>
      <c r="S184" s="405"/>
      <c r="T184" s="405">
        <f>SUM(T183:V183)</f>
        <v>0</v>
      </c>
      <c r="U184" s="405"/>
      <c r="V184" s="405"/>
      <c r="W184" s="405"/>
      <c r="X184" s="405">
        <f>SUM(X183:Z183)</f>
        <v>0</v>
      </c>
      <c r="Y184" s="405"/>
      <c r="Z184" s="405"/>
      <c r="AA184" s="405"/>
      <c r="AB184" s="405">
        <f>SUM(AB183:AD183)</f>
        <v>0</v>
      </c>
      <c r="AC184" s="405"/>
      <c r="AD184" s="405"/>
      <c r="AE184" s="405"/>
      <c r="AF184" s="405">
        <f>SUM(AF183:AH183)</f>
        <v>0</v>
      </c>
      <c r="AG184" s="405"/>
      <c r="AH184" s="405"/>
      <c r="AI184" s="405"/>
      <c r="AJ184" s="405">
        <f>SUM(AJ183:AL183)</f>
        <v>0</v>
      </c>
      <c r="AK184" s="405"/>
      <c r="AL184" s="405"/>
      <c r="AM184" s="405"/>
      <c r="AN184" s="405">
        <f>SUM(AN183:AP183)</f>
        <v>0</v>
      </c>
      <c r="AO184" s="405"/>
      <c r="AP184" s="405"/>
      <c r="AQ184" s="405"/>
      <c r="AR184" s="405">
        <f>SUM(AR183:AT183)</f>
        <v>0</v>
      </c>
      <c r="AS184" s="405"/>
      <c r="AT184" s="405"/>
      <c r="AU184" s="405"/>
      <c r="AV184" s="405">
        <f>SUM(AV183:AX183)</f>
        <v>0</v>
      </c>
      <c r="AW184" s="405"/>
      <c r="AX184" s="405"/>
      <c r="AY184" s="405"/>
      <c r="AZ184" s="405">
        <f>SUM(AZ183:BB183)</f>
        <v>0</v>
      </c>
      <c r="BA184" s="405"/>
      <c r="BB184" s="405"/>
      <c r="BC184" s="405"/>
      <c r="BD184" s="405">
        <f>SUM(BD183:BF183)</f>
        <v>0</v>
      </c>
      <c r="BE184" s="405"/>
      <c r="BF184" s="405"/>
      <c r="BG184" s="405"/>
      <c r="BH184" s="405">
        <f>SUM(BH183:BJ183)</f>
        <v>0</v>
      </c>
      <c r="BI184" s="405"/>
      <c r="BJ184" s="405"/>
      <c r="BK184" s="259"/>
      <c r="BL184" s="261"/>
    </row>
    <row r="185" spans="1:66" x14ac:dyDescent="0.25">
      <c r="A185" s="150" t="s">
        <v>134</v>
      </c>
      <c r="B185" s="51"/>
      <c r="C185" s="51"/>
      <c r="D185" s="51"/>
      <c r="E185" s="409" t="e">
        <f>F158/F159</f>
        <v>#DIV/0!</v>
      </c>
      <c r="F185" s="409"/>
      <c r="G185" s="262"/>
      <c r="H185" s="262"/>
      <c r="I185" s="262"/>
      <c r="J185" s="262"/>
      <c r="K185" s="262"/>
      <c r="L185" s="262"/>
      <c r="M185" s="150" t="str">
        <f>ПланОО!G185</f>
        <v>от вариативной части Блоков 1, 2 «Дисциплины», что соответствует ГОС ВПО (не менее 30%)</v>
      </c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6"/>
    </row>
    <row r="186" spans="1:66" x14ac:dyDescent="0.25">
      <c r="A186" s="150" t="s">
        <v>135</v>
      </c>
      <c r="B186" s="51"/>
      <c r="C186" s="51"/>
      <c r="D186" s="51"/>
      <c r="E186" s="410" t="e">
        <f>O183/N183</f>
        <v>#DIV/0!</v>
      </c>
      <c r="F186" s="410"/>
      <c r="G186" s="263"/>
      <c r="H186" s="263"/>
      <c r="I186" s="263"/>
      <c r="J186" s="263"/>
      <c r="K186" s="263"/>
      <c r="L186" s="263"/>
      <c r="M186" s="150" t="str">
        <f>ПланОО!G186</f>
        <v>от общего количества аудиторных занятий, что соответствует ГОС ВПО (не более 40%)</v>
      </c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6"/>
    </row>
    <row r="187" spans="1:66" x14ac:dyDescent="0.2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1"/>
      <c r="BK187" s="51"/>
      <c r="BL187" s="56"/>
    </row>
    <row r="188" spans="1:66" x14ac:dyDescent="0.25">
      <c r="A188" s="51"/>
      <c r="B188" s="163" t="str">
        <f>ПланОО!B188</f>
        <v>Проректор по научно-методической и учебной работе</v>
      </c>
      <c r="C188" s="163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89"/>
      <c r="T188" s="189"/>
      <c r="U188" s="189"/>
      <c r="V188" s="189"/>
      <c r="W188" s="189"/>
      <c r="X188" s="189"/>
      <c r="Y188" s="163" t="str">
        <f>ПланОО!T188</f>
        <v>Е.И. Скафа</v>
      </c>
      <c r="Z188" s="150"/>
      <c r="AA188" s="150"/>
      <c r="AB188" s="150"/>
      <c r="AC188" s="150"/>
      <c r="AD188" s="150"/>
      <c r="AE188" s="150"/>
      <c r="AF188" s="150"/>
      <c r="AG188" s="150"/>
      <c r="AH188" s="150"/>
      <c r="AI188" s="150"/>
      <c r="AJ188" s="150"/>
      <c r="AK188" s="150"/>
      <c r="AL188" s="150"/>
      <c r="AM188" s="150"/>
      <c r="AN188" s="150"/>
      <c r="AO188" s="150"/>
      <c r="AP188" s="150"/>
      <c r="AQ188" s="150"/>
      <c r="AR188" s="150"/>
      <c r="AS188" s="150"/>
      <c r="AT188" s="150"/>
      <c r="AU188" s="164"/>
      <c r="AV188" s="150"/>
      <c r="AW188" s="150"/>
      <c r="AX188" s="150"/>
      <c r="AY188" s="150"/>
      <c r="AZ188" s="150"/>
      <c r="BA188" s="150"/>
      <c r="BB188" s="150"/>
      <c r="BC188" s="150"/>
      <c r="BD188" s="150"/>
      <c r="BE188" s="150"/>
      <c r="BF188" s="150"/>
      <c r="BG188" s="150"/>
      <c r="BH188" s="150"/>
      <c r="BI188" s="51"/>
      <c r="BJ188" s="51"/>
      <c r="BK188" s="51"/>
      <c r="BL188" s="51"/>
    </row>
    <row r="189" spans="1:66" x14ac:dyDescent="0.25">
      <c r="A189" s="51"/>
      <c r="B189" s="163" t="str">
        <f>ПланОО!B189</f>
        <v>Декан факультета иностранных языков</v>
      </c>
      <c r="C189" s="163"/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  <c r="Q189" s="163"/>
      <c r="R189" s="163"/>
      <c r="S189" s="189"/>
      <c r="T189" s="189"/>
      <c r="U189" s="189"/>
      <c r="V189" s="189"/>
      <c r="W189" s="189"/>
      <c r="X189" s="189"/>
      <c r="Y189" s="163" t="str">
        <f>ПланОО!T189</f>
        <v>А.Г. Удинская</v>
      </c>
      <c r="Z189" s="150"/>
      <c r="AA189" s="150"/>
      <c r="AB189" s="150"/>
      <c r="AC189" s="150"/>
      <c r="AD189" s="150"/>
      <c r="AE189" s="150"/>
      <c r="AF189" s="150"/>
      <c r="AG189" s="150"/>
      <c r="AH189" s="150"/>
      <c r="AI189" s="150"/>
      <c r="AJ189" s="150"/>
      <c r="AK189" s="150"/>
      <c r="AL189" s="150"/>
      <c r="AM189" s="150"/>
      <c r="AN189" s="150"/>
      <c r="AO189" s="150"/>
      <c r="AP189" s="150"/>
      <c r="AQ189" s="150"/>
      <c r="AR189" s="150"/>
      <c r="AS189" s="150"/>
      <c r="AT189" s="150"/>
      <c r="AU189" s="164"/>
      <c r="AV189" s="150"/>
      <c r="AW189" s="150"/>
      <c r="AX189" s="150"/>
      <c r="AY189" s="150"/>
      <c r="AZ189" s="150"/>
      <c r="BA189" s="150"/>
      <c r="BB189" s="150"/>
      <c r="BC189" s="150"/>
      <c r="BD189" s="150"/>
      <c r="BE189" s="150"/>
      <c r="BF189" s="150"/>
      <c r="BG189" s="150"/>
      <c r="BH189" s="150"/>
      <c r="BI189" s="51"/>
      <c r="BJ189" s="51"/>
      <c r="BK189" s="51"/>
      <c r="BL189" s="51"/>
    </row>
    <row r="190" spans="1:66" x14ac:dyDescent="0.25">
      <c r="A190" s="51"/>
      <c r="B190" s="163" t="str">
        <f>ПланОО!B190</f>
        <v>Зав.кафедрой английской филологии</v>
      </c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189"/>
      <c r="T190" s="189"/>
      <c r="U190" s="189"/>
      <c r="V190" s="189"/>
      <c r="W190" s="189"/>
      <c r="X190" s="189"/>
      <c r="Y190" s="163" t="str">
        <f>ПланОО!T190</f>
        <v>О.Л. Бессонова</v>
      </c>
      <c r="Z190" s="150"/>
      <c r="AA190" s="150"/>
      <c r="AB190" s="150"/>
      <c r="AC190" s="150"/>
      <c r="AD190" s="150"/>
      <c r="AE190" s="150"/>
      <c r="AF190" s="150"/>
      <c r="AG190" s="150"/>
      <c r="AH190" s="150"/>
      <c r="AI190" s="150"/>
      <c r="AJ190" s="150"/>
      <c r="AK190" s="150"/>
      <c r="AL190" s="150"/>
      <c r="AM190" s="150"/>
      <c r="AN190" s="150"/>
      <c r="AO190" s="150"/>
      <c r="AP190" s="150"/>
      <c r="AQ190" s="150"/>
      <c r="AR190" s="150"/>
      <c r="AS190" s="150"/>
      <c r="AT190" s="150"/>
      <c r="AU190" s="164"/>
      <c r="AV190" s="150"/>
      <c r="AW190" s="150"/>
      <c r="AX190" s="150"/>
      <c r="AY190" s="150"/>
      <c r="AZ190" s="150"/>
      <c r="BA190" s="150"/>
      <c r="BB190" s="150"/>
      <c r="BC190" s="150"/>
      <c r="BD190" s="150"/>
      <c r="BE190" s="150"/>
      <c r="BF190" s="150"/>
      <c r="BG190" s="150"/>
      <c r="BH190" s="150"/>
      <c r="BI190" s="51"/>
      <c r="BJ190" s="51"/>
      <c r="BK190" s="51"/>
      <c r="BL190" s="51"/>
    </row>
    <row r="191" spans="1:66" x14ac:dyDescent="0.25">
      <c r="B191" s="163">
        <f>ПланОО!B191</f>
        <v>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63">
        <f>ПланОО!T191</f>
        <v>0</v>
      </c>
    </row>
    <row r="192" spans="1:66" x14ac:dyDescent="0.25">
      <c r="B192" s="163">
        <f>ПланОО!B192</f>
        <v>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63">
        <f>ПланОО!T192</f>
        <v>0</v>
      </c>
    </row>
    <row r="193" spans="2:25" x14ac:dyDescent="0.25">
      <c r="B193" s="163">
        <f>ПланОО!B193</f>
        <v>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63">
        <f>ПланОО!T193</f>
        <v>0</v>
      </c>
    </row>
    <row r="194" spans="2:25" x14ac:dyDescent="0.25">
      <c r="B194" s="163">
        <f>ПланОО!B194</f>
        <v>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63">
        <f>ПланОО!T194</f>
        <v>0</v>
      </c>
    </row>
    <row r="195" spans="2:25" x14ac:dyDescent="0.25">
      <c r="B195" s="163">
        <f>ПланОО!B195</f>
        <v>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63">
        <f>ПланОО!T195</f>
        <v>0</v>
      </c>
    </row>
    <row r="196" spans="2:25" x14ac:dyDescent="0.25">
      <c r="B196" s="163">
        <f>ПланОО!B196</f>
        <v>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63">
        <f>ПланОО!T196</f>
        <v>0</v>
      </c>
    </row>
    <row r="197" spans="2:25" x14ac:dyDescent="0.25">
      <c r="B197" s="163">
        <f>ПланОО!B197</f>
        <v>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63">
        <f>ПланОО!T197</f>
        <v>0</v>
      </c>
    </row>
    <row r="198" spans="2:25" x14ac:dyDescent="0.25">
      <c r="B198" s="163">
        <f>ПланОО!B198</f>
        <v>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63">
        <f>ПланОО!T198</f>
        <v>0</v>
      </c>
    </row>
    <row r="199" spans="2:25" x14ac:dyDescent="0.25">
      <c r="B199" s="163">
        <f>ПланОО!B199</f>
        <v>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63">
        <f>ПланОО!T199</f>
        <v>0</v>
      </c>
    </row>
    <row r="200" spans="2:25" x14ac:dyDescent="0.25">
      <c r="B200" s="163">
        <f>ПланОО!B200</f>
        <v>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  <c r="X200" s="170"/>
      <c r="Y200" s="163">
        <f>ПланОО!T200</f>
        <v>0</v>
      </c>
    </row>
  </sheetData>
  <sheetProtection algorithmName="SHA-512" hashValue="SrS5WH6VuhpzLXcj3KhSFjya/DdigKhgFCeZ5azx7lVgHVBmo6CYMop+Xnu6wonsCrMHHA9ToyEerrrxUGUBAA==" saltValue="Mu5sbN3C7aPGmGE2mTfCog==" spinCount="100000" sheet="1" formatColumns="0" formatRows="0"/>
  <mergeCells count="106">
    <mergeCell ref="A1:A4"/>
    <mergeCell ref="B1:B4"/>
    <mergeCell ref="C1:E3"/>
    <mergeCell ref="F1:F4"/>
    <mergeCell ref="M1:R1"/>
    <mergeCell ref="G1:L1"/>
    <mergeCell ref="G2:G4"/>
    <mergeCell ref="H2:K3"/>
    <mergeCell ref="L2:L4"/>
    <mergeCell ref="AU1:BB1"/>
    <mergeCell ref="BC1:BJ1"/>
    <mergeCell ref="BL1:BL4"/>
    <mergeCell ref="W2:AD2"/>
    <mergeCell ref="AE2:AL2"/>
    <mergeCell ref="AM2:AT2"/>
    <mergeCell ref="AU2:BB2"/>
    <mergeCell ref="AZ3:BB3"/>
    <mergeCell ref="BD3:BF3"/>
    <mergeCell ref="BH3:BJ3"/>
    <mergeCell ref="AF3:AH3"/>
    <mergeCell ref="AJ3:AL3"/>
    <mergeCell ref="AN3:AP3"/>
    <mergeCell ref="AR3:AT3"/>
    <mergeCell ref="AV3:AX3"/>
    <mergeCell ref="BC2:BJ2"/>
    <mergeCell ref="W1:AD1"/>
    <mergeCell ref="AE1:AL1"/>
    <mergeCell ref="AM1:AT1"/>
    <mergeCell ref="A156:B156"/>
    <mergeCell ref="A157:B157"/>
    <mergeCell ref="A46:B46"/>
    <mergeCell ref="A5:AL5"/>
    <mergeCell ref="A6:AL6"/>
    <mergeCell ref="A7:B7"/>
    <mergeCell ref="A23:B23"/>
    <mergeCell ref="A24:AL24"/>
    <mergeCell ref="A37:B37"/>
    <mergeCell ref="A38:AL38"/>
    <mergeCell ref="A44:B44"/>
    <mergeCell ref="A45:B45"/>
    <mergeCell ref="A47:AL47"/>
    <mergeCell ref="A48:B48"/>
    <mergeCell ref="A99:B99"/>
    <mergeCell ref="A100:B100"/>
    <mergeCell ref="A131:B131"/>
    <mergeCell ref="A132:AL132"/>
    <mergeCell ref="A153:B153"/>
    <mergeCell ref="A154:B154"/>
    <mergeCell ref="A155:B155"/>
    <mergeCell ref="P183:P184"/>
    <mergeCell ref="Q183:Q184"/>
    <mergeCell ref="L183:L184"/>
    <mergeCell ref="G183:G184"/>
    <mergeCell ref="H183:H184"/>
    <mergeCell ref="I183:I184"/>
    <mergeCell ref="J183:J184"/>
    <mergeCell ref="K183:K184"/>
    <mergeCell ref="A158:B158"/>
    <mergeCell ref="N183:N184"/>
    <mergeCell ref="A159:B159"/>
    <mergeCell ref="A160:B160"/>
    <mergeCell ref="A161:AL161"/>
    <mergeCell ref="A171:B171"/>
    <mergeCell ref="A172:AL172"/>
    <mergeCell ref="A177:B177"/>
    <mergeCell ref="AA183:AA184"/>
    <mergeCell ref="AE183:AE184"/>
    <mergeCell ref="AI183:AI184"/>
    <mergeCell ref="E183:E184"/>
    <mergeCell ref="F183:F184"/>
    <mergeCell ref="M183:M184"/>
    <mergeCell ref="O183:O184"/>
    <mergeCell ref="BD184:BF184"/>
    <mergeCell ref="BH184:BJ184"/>
    <mergeCell ref="AY183:AY184"/>
    <mergeCell ref="BC183:BC184"/>
    <mergeCell ref="BG183:BG184"/>
    <mergeCell ref="AV184:AX184"/>
    <mergeCell ref="AZ184:BB184"/>
    <mergeCell ref="AU183:AU184"/>
    <mergeCell ref="AN184:AP184"/>
    <mergeCell ref="AR184:AT184"/>
    <mergeCell ref="AM183:AM184"/>
    <mergeCell ref="AQ183:AQ184"/>
    <mergeCell ref="S1:V2"/>
    <mergeCell ref="M2:M4"/>
    <mergeCell ref="N2:Q3"/>
    <mergeCell ref="R2:R4"/>
    <mergeCell ref="E185:F185"/>
    <mergeCell ref="E186:F186"/>
    <mergeCell ref="T3:V3"/>
    <mergeCell ref="X3:Z3"/>
    <mergeCell ref="AB3:AD3"/>
    <mergeCell ref="T184:V184"/>
    <mergeCell ref="X184:Z184"/>
    <mergeCell ref="AB184:AD184"/>
    <mergeCell ref="A178:AL178"/>
    <mergeCell ref="A182:B182"/>
    <mergeCell ref="A183:B184"/>
    <mergeCell ref="C183:C184"/>
    <mergeCell ref="D183:D184"/>
    <mergeCell ref="R183:R184"/>
    <mergeCell ref="S183:S184"/>
    <mergeCell ref="W183:W184"/>
    <mergeCell ref="AF184:AH184"/>
    <mergeCell ref="AJ184:AL184"/>
  </mergeCells>
  <conditionalFormatting sqref="AB184 X184 AF184 AJ184 AN184 AR184 AV184 AZ184 BD184 BH184 BK184:BL184 W45:BL46 W154:BL155 W183:BL183 A5:R5 F23:BL23 F37:BJ37 F99:BL99 F131:BJ131 F171:BL171 F177:BL177 F182:BJ182 C45:R46 F153:BJ153 C154:R160 C183:R183">
    <cfRule type="cellIs" dxfId="607" priority="149" operator="equal">
      <formula>0</formula>
    </cfRule>
  </conditionalFormatting>
  <conditionalFormatting sqref="F182:BL182">
    <cfRule type="cellIs" dxfId="606" priority="148" operator="equal">
      <formula>0</formula>
    </cfRule>
  </conditionalFormatting>
  <conditionalFormatting sqref="W183 F182:BL182">
    <cfRule type="cellIs" dxfId="605" priority="147" operator="equal">
      <formula>0</formula>
    </cfRule>
  </conditionalFormatting>
  <conditionalFormatting sqref="E8:E22">
    <cfRule type="cellIs" dxfId="604" priority="146" operator="equal">
      <formula>0</formula>
    </cfRule>
  </conditionalFormatting>
  <conditionalFormatting sqref="W8:BK22 F8:R22">
    <cfRule type="cellIs" dxfId="603" priority="145" operator="equal">
      <formula>0</formula>
    </cfRule>
  </conditionalFormatting>
  <conditionalFormatting sqref="W156:BJ156 W159:BJ160">
    <cfRule type="cellIs" dxfId="602" priority="125" operator="equal">
      <formula>0</formula>
    </cfRule>
  </conditionalFormatting>
  <conditionalFormatting sqref="W158:BJ158">
    <cfRule type="cellIs" dxfId="601" priority="118" operator="equal">
      <formula>0</formula>
    </cfRule>
  </conditionalFormatting>
  <conditionalFormatting sqref="W5:AL5">
    <cfRule type="cellIs" dxfId="600" priority="126" operator="equal">
      <formula>0</formula>
    </cfRule>
  </conditionalFormatting>
  <conditionalFormatting sqref="BK156 BK159:BK160">
    <cfRule type="cellIs" dxfId="599" priority="122" operator="equal">
      <formula>0</formula>
    </cfRule>
  </conditionalFormatting>
  <conditionalFormatting sqref="BL156 BL159:BL160">
    <cfRule type="cellIs" dxfId="598" priority="121" operator="equal">
      <formula>0</formula>
    </cfRule>
  </conditionalFormatting>
  <conditionalFormatting sqref="BM156 BM159:BM160">
    <cfRule type="cellIs" dxfId="597" priority="120" operator="equal">
      <formula>0</formula>
    </cfRule>
  </conditionalFormatting>
  <conditionalFormatting sqref="BN156 BN159:BN160">
    <cfRule type="cellIs" dxfId="596" priority="119" operator="equal">
      <formula>0</formula>
    </cfRule>
  </conditionalFormatting>
  <conditionalFormatting sqref="BK158">
    <cfRule type="cellIs" dxfId="595" priority="115" operator="equal">
      <formula>0</formula>
    </cfRule>
  </conditionalFormatting>
  <conditionalFormatting sqref="BL158">
    <cfRule type="cellIs" dxfId="594" priority="114" operator="equal">
      <formula>0</formula>
    </cfRule>
  </conditionalFormatting>
  <conditionalFormatting sqref="BM158">
    <cfRule type="cellIs" dxfId="593" priority="113" operator="equal">
      <formula>0</formula>
    </cfRule>
  </conditionalFormatting>
  <conditionalFormatting sqref="BN158">
    <cfRule type="cellIs" dxfId="592" priority="112" operator="equal">
      <formula>0</formula>
    </cfRule>
  </conditionalFormatting>
  <conditionalFormatting sqref="W157:BJ157">
    <cfRule type="cellIs" dxfId="591" priority="111" operator="equal">
      <formula>0</formula>
    </cfRule>
  </conditionalFormatting>
  <conditionalFormatting sqref="BK157">
    <cfRule type="cellIs" dxfId="590" priority="108" operator="equal">
      <formula>0</formula>
    </cfRule>
  </conditionalFormatting>
  <conditionalFormatting sqref="BL157">
    <cfRule type="cellIs" dxfId="589" priority="107" operator="equal">
      <formula>0</formula>
    </cfRule>
  </conditionalFormatting>
  <conditionalFormatting sqref="BM157">
    <cfRule type="cellIs" dxfId="588" priority="106" operator="equal">
      <formula>0</formula>
    </cfRule>
  </conditionalFormatting>
  <conditionalFormatting sqref="BN157">
    <cfRule type="cellIs" dxfId="587" priority="105" operator="equal">
      <formula>0</formula>
    </cfRule>
  </conditionalFormatting>
  <conditionalFormatting sqref="T184 S45:V46 S183:V183 S154:V155">
    <cfRule type="cellIs" dxfId="586" priority="104" operator="equal">
      <formula>0</formula>
    </cfRule>
  </conditionalFormatting>
  <conditionalFormatting sqref="S183">
    <cfRule type="cellIs" dxfId="585" priority="103" operator="equal">
      <formula>0</formula>
    </cfRule>
  </conditionalFormatting>
  <conditionalFormatting sqref="S8:V22">
    <cfRule type="cellIs" dxfId="584" priority="102" operator="equal">
      <formula>0</formula>
    </cfRule>
  </conditionalFormatting>
  <conditionalFormatting sqref="F44:BJ44">
    <cfRule type="cellIs" dxfId="583" priority="71" operator="equal">
      <formula>0</formula>
    </cfRule>
  </conditionalFormatting>
  <conditionalFormatting sqref="B188:B200">
    <cfRule type="cellIs" dxfId="582" priority="67" operator="equal">
      <formula>0</formula>
    </cfRule>
  </conditionalFormatting>
  <conditionalFormatting sqref="S5:V5">
    <cfRule type="cellIs" dxfId="581" priority="100" operator="equal">
      <formula>0</formula>
    </cfRule>
  </conditionalFormatting>
  <conditionalFormatting sqref="S156:V156 S159:V160">
    <cfRule type="cellIs" dxfId="580" priority="99" operator="equal">
      <formula>0</formula>
    </cfRule>
  </conditionalFormatting>
  <conditionalFormatting sqref="S158:V158">
    <cfRule type="cellIs" dxfId="579" priority="98" operator="equal">
      <formula>0</formula>
    </cfRule>
  </conditionalFormatting>
  <conditionalFormatting sqref="S157:V157">
    <cfRule type="cellIs" dxfId="578" priority="97" operator="equal">
      <formula>0</formula>
    </cfRule>
  </conditionalFormatting>
  <conditionalFormatting sqref="Y188:Y200">
    <cfRule type="cellIs" dxfId="577" priority="66" operator="equal">
      <formula>0</formula>
    </cfRule>
  </conditionalFormatting>
  <conditionalFormatting sqref="C23:E23">
    <cfRule type="cellIs" dxfId="576" priority="33" operator="equal">
      <formula>0</formula>
    </cfRule>
  </conditionalFormatting>
  <conditionalFormatting sqref="C37:E37">
    <cfRule type="cellIs" dxfId="575" priority="32" operator="equal">
      <formula>0</formula>
    </cfRule>
  </conditionalFormatting>
  <conditionalFormatting sqref="C44:E44">
    <cfRule type="cellIs" dxfId="574" priority="31" operator="equal">
      <formula>0</formula>
    </cfRule>
  </conditionalFormatting>
  <conditionalFormatting sqref="C99:E99">
    <cfRule type="cellIs" dxfId="573" priority="30" operator="equal">
      <formula>0</formula>
    </cfRule>
  </conditionalFormatting>
  <conditionalFormatting sqref="C131:E131">
    <cfRule type="cellIs" dxfId="572" priority="29" operator="equal">
      <formula>0</formula>
    </cfRule>
  </conditionalFormatting>
  <conditionalFormatting sqref="C153:E153">
    <cfRule type="cellIs" dxfId="571" priority="28" operator="equal">
      <formula>0</formula>
    </cfRule>
  </conditionalFormatting>
  <conditionalFormatting sqref="C171:E171">
    <cfRule type="cellIs" dxfId="570" priority="27" operator="equal">
      <formula>0</formula>
    </cfRule>
  </conditionalFormatting>
  <conditionalFormatting sqref="C177:E177">
    <cfRule type="cellIs" dxfId="569" priority="26" operator="equal">
      <formula>0</formula>
    </cfRule>
  </conditionalFormatting>
  <conditionalFormatting sqref="C182:E182">
    <cfRule type="cellIs" dxfId="568" priority="25" operator="equal">
      <formula>0</formula>
    </cfRule>
  </conditionalFormatting>
  <conditionalFormatting sqref="E25:E36">
    <cfRule type="cellIs" dxfId="567" priority="24" operator="equal">
      <formula>0</formula>
    </cfRule>
  </conditionalFormatting>
  <conditionalFormatting sqref="W25:BK36 F25:R36">
    <cfRule type="cellIs" dxfId="566" priority="23" operator="equal">
      <formula>0</formula>
    </cfRule>
  </conditionalFormatting>
  <conditionalFormatting sqref="S25:V36">
    <cfRule type="cellIs" dxfId="565" priority="22" operator="equal">
      <formula>0</formula>
    </cfRule>
  </conditionalFormatting>
  <conditionalFormatting sqref="E39:E43">
    <cfRule type="cellIs" dxfId="564" priority="21" operator="equal">
      <formula>0</formula>
    </cfRule>
  </conditionalFormatting>
  <conditionalFormatting sqref="W39:BK43 F39:R43">
    <cfRule type="cellIs" dxfId="563" priority="20" operator="equal">
      <formula>0</formula>
    </cfRule>
  </conditionalFormatting>
  <conditionalFormatting sqref="S39:V43">
    <cfRule type="cellIs" dxfId="562" priority="19" operator="equal">
      <formula>0</formula>
    </cfRule>
  </conditionalFormatting>
  <conditionalFormatting sqref="E49:E98">
    <cfRule type="cellIs" dxfId="561" priority="18" operator="equal">
      <formula>0</formula>
    </cfRule>
  </conditionalFormatting>
  <conditionalFormatting sqref="W49:BK98 F49:R98">
    <cfRule type="cellIs" dxfId="560" priority="17" operator="equal">
      <formula>0</formula>
    </cfRule>
  </conditionalFormatting>
  <conditionalFormatting sqref="S49:V98">
    <cfRule type="cellIs" dxfId="559" priority="16" operator="equal">
      <formula>0</formula>
    </cfRule>
  </conditionalFormatting>
  <conditionalFormatting sqref="E101:E130">
    <cfRule type="cellIs" dxfId="558" priority="15" operator="equal">
      <formula>0</formula>
    </cfRule>
  </conditionalFormatting>
  <conditionalFormatting sqref="W101:BK130 F101:R130">
    <cfRule type="cellIs" dxfId="557" priority="14" operator="equal">
      <formula>0</formula>
    </cfRule>
  </conditionalFormatting>
  <conditionalFormatting sqref="S101:V130">
    <cfRule type="cellIs" dxfId="556" priority="13" operator="equal">
      <formula>0</formula>
    </cfRule>
  </conditionalFormatting>
  <conditionalFormatting sqref="E133:E152">
    <cfRule type="cellIs" dxfId="555" priority="12" operator="equal">
      <formula>0</formula>
    </cfRule>
  </conditionalFormatting>
  <conditionalFormatting sqref="W133:BK152 F133:R152">
    <cfRule type="cellIs" dxfId="554" priority="11" operator="equal">
      <formula>0</formula>
    </cfRule>
  </conditionalFormatting>
  <conditionalFormatting sqref="S133:V152">
    <cfRule type="cellIs" dxfId="553" priority="10" operator="equal">
      <formula>0</formula>
    </cfRule>
  </conditionalFormatting>
  <conditionalFormatting sqref="E162:E170">
    <cfRule type="cellIs" dxfId="552" priority="9" operator="equal">
      <formula>0</formula>
    </cfRule>
  </conditionalFormatting>
  <conditionalFormatting sqref="W162:BK170 F162:R170">
    <cfRule type="cellIs" dxfId="551" priority="8" operator="equal">
      <formula>0</formula>
    </cfRule>
  </conditionalFormatting>
  <conditionalFormatting sqref="S162:V170">
    <cfRule type="cellIs" dxfId="550" priority="7" operator="equal">
      <formula>0</formula>
    </cfRule>
  </conditionalFormatting>
  <conditionalFormatting sqref="E173:E176">
    <cfRule type="cellIs" dxfId="549" priority="6" operator="equal">
      <formula>0</formula>
    </cfRule>
  </conditionalFormatting>
  <conditionalFormatting sqref="W173:BK176 F173:R176">
    <cfRule type="cellIs" dxfId="548" priority="5" operator="equal">
      <formula>0</formula>
    </cfRule>
  </conditionalFormatting>
  <conditionalFormatting sqref="S173:V176">
    <cfRule type="cellIs" dxfId="547" priority="4" operator="equal">
      <formula>0</formula>
    </cfRule>
  </conditionalFormatting>
  <conditionalFormatting sqref="E179:E181">
    <cfRule type="cellIs" dxfId="546" priority="3" operator="equal">
      <formula>0</formula>
    </cfRule>
  </conditionalFormatting>
  <conditionalFormatting sqref="W179:BK181 F179:R181">
    <cfRule type="cellIs" dxfId="545" priority="2" operator="equal">
      <formula>0</formula>
    </cfRule>
  </conditionalFormatting>
  <conditionalFormatting sqref="S179:V181">
    <cfRule type="cellIs" dxfId="544" priority="1" operator="equal">
      <formula>0</formula>
    </cfRule>
  </conditionalFormatting>
  <dataValidations disablePrompts="1" count="2">
    <dataValidation type="list" allowBlank="1" showInputMessage="1" showErrorMessage="1" errorTitle="ОШИБКА!" error="Сокращённое название кафедры должна быть из списка всех кафедр, или &quot;0&quot;, или &quot;СБК&quot;1-10" sqref="BK156:BM160">
      <formula1>Kafedry</formula1>
    </dataValidation>
    <dataValidation type="list" errorStyle="warning" allowBlank="1" showInputMessage="1" showErrorMessage="1" errorTitle="ОШИБКА!" error="Вводимое значение должно быть сокращённым названием кафедры из списка всех кафедр, или &quot;0&quot;, или набором сокращений кафедр через пробел." sqref="BN156:BN160">
      <formula1>Kafedry</formula1>
    </dataValidation>
  </dataValidations>
  <printOptions gridLines="1"/>
  <pageMargins left="0.27559055118110237" right="0.27559055118110237" top="0.78740157480314965" bottom="0.27559055118110237" header="0" footer="0"/>
  <pageSetup paperSize="9" scale="51" fitToHeight="0" orientation="landscape" r:id="rId1"/>
  <headerFooter>
    <oddFooter>&amp;L&amp;F; &amp;D&amp;C&amp;A&amp;R&amp;P из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4" operator="notBetween" id="{98D52B41-8B29-4298-BD67-B5AF89BEF43A}">
            <xm:f>Base!$BL$2</xm:f>
            <xm:f>Base!$BL$3</xm:f>
            <x14:dxf>
              <font>
                <color rgb="FFFF0000"/>
              </font>
            </x14:dxf>
          </x14:cfRule>
          <xm:sqref>BP156 BP159:BP160</xm:sqref>
        </x14:conditionalFormatting>
        <x14:conditionalFormatting xmlns:xm="http://schemas.microsoft.com/office/excel/2006/main">
          <x14:cfRule type="cellIs" priority="123" operator="between" id="{478DACFF-7B16-412D-98C8-63B4A24E9D7F}">
            <xm:f>Base!$BK$2</xm:f>
            <xm:f>Base!$BK$3</xm:f>
            <x14:dxf>
              <font>
                <color theme="0" tint="-0.14996795556505021"/>
              </font>
            </x14:dxf>
          </x14:cfRule>
          <xm:sqref>BO156 BO159:BO160</xm:sqref>
        </x14:conditionalFormatting>
        <x14:conditionalFormatting xmlns:xm="http://schemas.microsoft.com/office/excel/2006/main">
          <x14:cfRule type="cellIs" priority="117" operator="notBetween" id="{E1E39B09-51FE-4C01-90E0-DEAA0A1D12E4}">
            <xm:f>Base!$BL$2</xm:f>
            <xm:f>Base!$BL$3</xm:f>
            <x14:dxf>
              <font>
                <color rgb="FFFF0000"/>
              </font>
            </x14:dxf>
          </x14:cfRule>
          <xm:sqref>BP158</xm:sqref>
        </x14:conditionalFormatting>
        <x14:conditionalFormatting xmlns:xm="http://schemas.microsoft.com/office/excel/2006/main">
          <x14:cfRule type="cellIs" priority="116" operator="between" id="{B065E695-85EF-4D02-9DC0-4C9F10FE07EC}">
            <xm:f>Base!$BK$2</xm:f>
            <xm:f>Base!$BK$3</xm:f>
            <x14:dxf>
              <font>
                <color theme="0" tint="-0.14996795556505021"/>
              </font>
            </x14:dxf>
          </x14:cfRule>
          <xm:sqref>BO158</xm:sqref>
        </x14:conditionalFormatting>
        <x14:conditionalFormatting xmlns:xm="http://schemas.microsoft.com/office/excel/2006/main">
          <x14:cfRule type="cellIs" priority="110" operator="notBetween" id="{116E1D2D-3E63-4ADC-86C7-601C789E8746}">
            <xm:f>Base!$BL$2</xm:f>
            <xm:f>Base!$BL$3</xm:f>
            <x14:dxf>
              <font>
                <color rgb="FFFF0000"/>
              </font>
            </x14:dxf>
          </x14:cfRule>
          <xm:sqref>BP157</xm:sqref>
        </x14:conditionalFormatting>
        <x14:conditionalFormatting xmlns:xm="http://schemas.microsoft.com/office/excel/2006/main">
          <x14:cfRule type="cellIs" priority="109" operator="between" id="{7C6E262F-A454-4ACE-8203-3812429661F0}">
            <xm:f>Base!$BK$2</xm:f>
            <xm:f>Base!$BK$3</xm:f>
            <x14:dxf>
              <font>
                <color theme="0" tint="-0.14996795556505021"/>
              </font>
            </x14:dxf>
          </x14:cfRule>
          <xm:sqref>BO157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54"/>
  <sheetViews>
    <sheetView zoomScale="70" zoomScaleNormal="70" workbookViewId="0">
      <selection activeCell="AA22" sqref="AA22"/>
    </sheetView>
  </sheetViews>
  <sheetFormatPr defaultRowHeight="23.25" x14ac:dyDescent="0.35"/>
  <cols>
    <col min="1" max="1" width="7.7109375" style="7" customWidth="1"/>
    <col min="2" max="21" width="3.85546875" style="7" customWidth="1"/>
    <col min="22" max="22" width="4.28515625" style="7" customWidth="1"/>
    <col min="23" max="31" width="3.85546875" style="7" customWidth="1"/>
    <col min="32" max="32" width="4.7109375" style="7" customWidth="1"/>
    <col min="33" max="35" width="3.85546875" style="7" customWidth="1"/>
    <col min="36" max="38" width="4.7109375" style="7" customWidth="1"/>
    <col min="39" max="39" width="8" style="7" customWidth="1"/>
    <col min="40" max="53" width="3.85546875" style="7" customWidth="1"/>
    <col min="54" max="54" width="9.140625" style="7" customWidth="1"/>
    <col min="55" max="16384" width="9.140625" style="6"/>
  </cols>
  <sheetData>
    <row r="1" spans="1:54" x14ac:dyDescent="0.3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335" t="str">
        <f>ТитулОО!L1</f>
        <v>Министерство образования и науки Донецкой Народной Республики</v>
      </c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</row>
    <row r="2" spans="1:54" x14ac:dyDescent="0.3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335" t="str">
        <f>ТитулОО!L2</f>
        <v>Государственное образовательное учреждение высшего профессионального образования</v>
      </c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</row>
    <row r="3" spans="1:54" x14ac:dyDescent="0.3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335" t="str">
        <f>ТитулОО!L3</f>
        <v>ДОНЕЦКИЙ НАЦИОНАЛЬНЫЙ УНИВЕРСИТЕТ</v>
      </c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</row>
    <row r="4" spans="1:54" x14ac:dyDescent="0.3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413" t="str">
        <f>ТитулОО!L4</f>
        <v xml:space="preserve"> УЧЕБНЫЙ ПЛАН</v>
      </c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</row>
    <row r="5" spans="1:54" ht="20.100000000000001" customHeight="1" x14ac:dyDescent="0.35">
      <c r="A5" s="337" t="str">
        <f>ТитулОО!A5</f>
        <v>Утверждено:</v>
      </c>
      <c r="B5" s="337"/>
      <c r="C5" s="337"/>
      <c r="D5" s="337"/>
      <c r="E5" s="337"/>
      <c r="F5" s="337"/>
      <c r="G5" s="337"/>
      <c r="H5" s="337"/>
      <c r="I5" s="337"/>
      <c r="J5" s="33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73"/>
      <c r="AK5" s="27"/>
      <c r="AL5" s="27"/>
      <c r="AM5" s="74"/>
      <c r="AN5" s="74"/>
      <c r="AO5" s="74"/>
      <c r="AP5" s="74"/>
      <c r="AQ5" s="74"/>
      <c r="AR5" s="74"/>
      <c r="AS5" s="74"/>
      <c r="AT5" s="74"/>
      <c r="AU5" s="75"/>
      <c r="AV5" s="75"/>
      <c r="AW5" s="75"/>
      <c r="AX5" s="75"/>
      <c r="AY5" s="75"/>
      <c r="AZ5" s="24"/>
      <c r="BA5" s="8"/>
    </row>
    <row r="6" spans="1:54" ht="20.100000000000001" customHeight="1" x14ac:dyDescent="0.35">
      <c r="A6" s="337" t="str">
        <f>ТитулОО!A6</f>
        <v>Ученым Советом университета</v>
      </c>
      <c r="B6" s="337"/>
      <c r="C6" s="337"/>
      <c r="D6" s="337"/>
      <c r="E6" s="337"/>
      <c r="F6" s="337"/>
      <c r="G6" s="337"/>
      <c r="H6" s="337"/>
      <c r="I6" s="337"/>
      <c r="J6" s="337"/>
      <c r="K6" s="8"/>
      <c r="L6" s="8"/>
      <c r="M6" s="8"/>
      <c r="N6" s="8"/>
      <c r="O6" s="8"/>
      <c r="P6" s="19" t="str">
        <f>ТитулОО!P6</f>
        <v xml:space="preserve">Укрупненная группа направлений подготовки </v>
      </c>
      <c r="Q6" s="316"/>
      <c r="R6" s="316"/>
      <c r="S6" s="316"/>
      <c r="T6" s="316"/>
      <c r="U6" s="316"/>
      <c r="V6" s="316"/>
      <c r="W6" s="8"/>
      <c r="X6" s="8"/>
      <c r="Y6" s="73"/>
      <c r="Z6" s="314"/>
      <c r="AA6" s="73"/>
      <c r="AB6" s="6"/>
      <c r="AC6" s="142" t="str">
        <f>ТитулОО!AC6</f>
        <v>44.00.00 Образование и педагогические науки</v>
      </c>
      <c r="AD6" s="73"/>
      <c r="AE6" s="6"/>
      <c r="AF6" s="315"/>
      <c r="AG6" s="8"/>
      <c r="AH6" s="8"/>
      <c r="AI6" s="8"/>
      <c r="AJ6" s="73"/>
      <c r="AK6" s="8"/>
      <c r="AL6" s="8"/>
      <c r="AM6" s="74"/>
      <c r="AN6" s="74"/>
      <c r="AO6" s="74"/>
      <c r="AP6" s="74"/>
      <c r="AQ6" s="74"/>
      <c r="AR6" s="74"/>
      <c r="AS6" s="74"/>
      <c r="AT6" s="74"/>
      <c r="AU6" s="75"/>
      <c r="AV6" s="75"/>
      <c r="AW6" s="75"/>
      <c r="AX6" s="75"/>
      <c r="AY6" s="75"/>
      <c r="AZ6" s="24"/>
      <c r="BA6" s="8"/>
    </row>
    <row r="7" spans="1:54" ht="20.100000000000001" customHeight="1" x14ac:dyDescent="0.35">
      <c r="A7" s="144" t="str">
        <f>ТитулОО!A7</f>
        <v>протокол № ___ от _________________</v>
      </c>
      <c r="B7" s="16"/>
      <c r="C7" s="16"/>
      <c r="D7" s="16"/>
      <c r="E7" s="16"/>
      <c r="F7" s="16"/>
      <c r="G7" s="16"/>
      <c r="H7" s="16"/>
      <c r="I7" s="16"/>
      <c r="J7" s="16"/>
      <c r="K7" s="27"/>
      <c r="L7" s="27"/>
      <c r="M7" s="27"/>
      <c r="N7" s="27"/>
      <c r="O7" s="27"/>
      <c r="P7" s="19" t="str">
        <f>ТитулОО!P7</f>
        <v xml:space="preserve">Направление подготовки </v>
      </c>
      <c r="Q7" s="316"/>
      <c r="R7" s="316"/>
      <c r="S7" s="316"/>
      <c r="T7" s="316"/>
      <c r="U7" s="316"/>
      <c r="V7" s="316"/>
      <c r="W7" s="8"/>
      <c r="X7" s="8"/>
      <c r="Y7" s="73"/>
      <c r="Z7" s="314"/>
      <c r="AA7" s="73"/>
      <c r="AB7" s="6"/>
      <c r="AC7" s="142" t="str">
        <f>ТитулОО!AC7</f>
        <v>44.03.01 Педагогическое образование</v>
      </c>
      <c r="AD7" s="73"/>
      <c r="AE7" s="6"/>
      <c r="AF7" s="315"/>
      <c r="AG7" s="27"/>
      <c r="AH7" s="27"/>
      <c r="AI7" s="27"/>
      <c r="AJ7" s="73"/>
      <c r="AK7" s="27"/>
      <c r="AL7" s="27"/>
      <c r="AM7" s="74"/>
      <c r="AN7" s="74"/>
      <c r="AO7" s="74"/>
      <c r="AP7" s="74"/>
      <c r="AQ7" s="74"/>
      <c r="AR7" s="74"/>
      <c r="AS7" s="74"/>
      <c r="AT7" s="74"/>
      <c r="AU7" s="76"/>
      <c r="AV7" s="76"/>
      <c r="AW7" s="76"/>
      <c r="AX7" s="76"/>
      <c r="AY7" s="76"/>
      <c r="AZ7" s="77"/>
      <c r="BA7" s="8"/>
    </row>
    <row r="8" spans="1:54" ht="20.100000000000001" customHeight="1" x14ac:dyDescent="0.35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8"/>
      <c r="L8" s="8"/>
      <c r="M8" s="8"/>
      <c r="N8" s="8"/>
      <c r="O8" s="8"/>
      <c r="P8" s="19" t="str">
        <f>ТитулОО!P8</f>
        <v>Профиль</v>
      </c>
      <c r="Q8" s="316"/>
      <c r="R8" s="316"/>
      <c r="S8" s="316"/>
      <c r="T8" s="316"/>
      <c r="U8" s="316"/>
      <c r="V8" s="316"/>
      <c r="W8" s="8"/>
      <c r="X8" s="8"/>
      <c r="Y8" s="73"/>
      <c r="Z8" s="314"/>
      <c r="AA8" s="73"/>
      <c r="AB8" s="6"/>
      <c r="AC8" s="142" t="str">
        <f>ТитулОО!AC8</f>
        <v>Педагог дополнительного образования</v>
      </c>
      <c r="AD8" s="8"/>
      <c r="AE8" s="8"/>
      <c r="AF8" s="8"/>
      <c r="AG8" s="8"/>
      <c r="AH8" s="8"/>
      <c r="AI8" s="8"/>
      <c r="AJ8" s="73"/>
      <c r="AK8" s="8"/>
      <c r="AL8" s="8"/>
      <c r="AM8" s="74"/>
      <c r="AN8" s="74"/>
      <c r="AO8" s="74"/>
      <c r="AP8" s="74"/>
      <c r="AQ8" s="74"/>
      <c r="AR8" s="74"/>
      <c r="AS8" s="74"/>
      <c r="AT8" s="74"/>
      <c r="AU8" s="76"/>
      <c r="AV8" s="76"/>
      <c r="AW8" s="76"/>
      <c r="AX8" s="76"/>
      <c r="AY8" s="76"/>
      <c r="AZ8" s="77"/>
      <c r="BA8" s="8"/>
    </row>
    <row r="9" spans="1:54" ht="20.100000000000001" customHeight="1" x14ac:dyDescent="0.35">
      <c r="A9" s="8" t="str">
        <f>ТитулОО!A9</f>
        <v>Ректор ______________</v>
      </c>
      <c r="B9" s="29"/>
      <c r="C9" s="29"/>
      <c r="D9" s="73"/>
      <c r="E9" s="73"/>
      <c r="F9" s="8" t="s">
        <v>179</v>
      </c>
      <c r="G9" s="29"/>
      <c r="H9" s="29"/>
      <c r="I9" s="29"/>
      <c r="J9" s="29"/>
      <c r="K9" s="73"/>
      <c r="L9" s="78"/>
      <c r="M9" s="78"/>
      <c r="N9" s="74"/>
      <c r="O9" s="74"/>
      <c r="P9" s="19" t="str">
        <f>ТитулОО!P9</f>
        <v>Образовательная программа:</v>
      </c>
      <c r="Q9" s="27"/>
      <c r="R9" s="8"/>
      <c r="S9" s="75"/>
      <c r="T9" s="75"/>
      <c r="U9" s="75"/>
      <c r="V9" s="75"/>
      <c r="W9" s="75"/>
      <c r="X9" s="74"/>
      <c r="Y9" s="74"/>
      <c r="Z9" s="74"/>
      <c r="AA9" s="74"/>
      <c r="AB9" s="6"/>
      <c r="AC9" s="142" t="str">
        <f>ТитулОО!AC9</f>
        <v>Бакалавриат</v>
      </c>
      <c r="AD9" s="74"/>
      <c r="AE9" s="74"/>
      <c r="AF9" s="74"/>
      <c r="AG9" s="74"/>
      <c r="AH9" s="74"/>
      <c r="AI9" s="74"/>
      <c r="AJ9" s="74"/>
      <c r="AK9" s="74"/>
      <c r="AL9" s="314"/>
      <c r="AM9" s="314"/>
      <c r="AN9" s="314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3"/>
      <c r="BA9" s="8"/>
    </row>
    <row r="10" spans="1:54" ht="20.100000000000001" customHeight="1" x14ac:dyDescent="0.3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73"/>
      <c r="L10" s="78"/>
      <c r="M10" s="78"/>
      <c r="N10" s="74"/>
      <c r="O10" s="74"/>
      <c r="P10" s="19" t="str">
        <f>ТитулОО!P10</f>
        <v>Квалификация:</v>
      </c>
      <c r="Q10" s="8"/>
      <c r="R10" s="75"/>
      <c r="S10" s="75"/>
      <c r="T10" s="75"/>
      <c r="U10" s="75"/>
      <c r="V10" s="75"/>
      <c r="W10" s="75"/>
      <c r="X10" s="74"/>
      <c r="Y10" s="74"/>
      <c r="Z10" s="74"/>
      <c r="AA10" s="74"/>
      <c r="AB10" s="6"/>
      <c r="AC10" s="142" t="str">
        <f>ТитулОО!AC10</f>
        <v>Академический бакалавр</v>
      </c>
      <c r="AD10" s="74"/>
      <c r="AE10" s="74"/>
      <c r="AF10" s="74"/>
      <c r="AG10" s="74"/>
      <c r="AH10" s="74"/>
      <c r="AI10" s="74"/>
      <c r="AJ10" s="74"/>
      <c r="AK10" s="27"/>
      <c r="AL10" s="27"/>
      <c r="AM10" s="27"/>
      <c r="AN10" s="27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3"/>
      <c r="BA10" s="8"/>
    </row>
    <row r="11" spans="1:54" ht="20.100000000000001" customHeight="1" x14ac:dyDescent="0.35">
      <c r="A11" s="316"/>
      <c r="B11" s="316"/>
      <c r="C11" s="316"/>
      <c r="D11" s="316"/>
      <c r="E11" s="316"/>
      <c r="F11" s="316"/>
      <c r="G11" s="316"/>
      <c r="H11" s="316"/>
      <c r="I11" s="316"/>
      <c r="J11" s="316"/>
      <c r="K11" s="73"/>
      <c r="L11" s="27"/>
      <c r="M11" s="27"/>
      <c r="N11" s="8"/>
      <c r="O11" s="27"/>
      <c r="P11" s="19" t="str">
        <f>ТитулОО!P11</f>
        <v>Срок обучения:</v>
      </c>
      <c r="Q11" s="27"/>
      <c r="R11" s="76"/>
      <c r="S11" s="76"/>
      <c r="T11" s="76"/>
      <c r="U11" s="76"/>
      <c r="V11" s="76"/>
      <c r="W11" s="76"/>
      <c r="X11" s="8"/>
      <c r="Y11" s="8"/>
      <c r="Z11" s="8"/>
      <c r="AA11" s="8"/>
      <c r="AB11" s="6"/>
      <c r="AC11" s="97" t="s">
        <v>554</v>
      </c>
      <c r="AD11" s="79"/>
      <c r="AE11" s="8"/>
      <c r="AF11" s="8"/>
      <c r="AG11" s="8"/>
      <c r="AH11" s="27"/>
      <c r="AI11" s="27"/>
      <c r="AJ11" s="27"/>
      <c r="AK11" s="27"/>
      <c r="AL11" s="27"/>
      <c r="AM11" s="27"/>
      <c r="AN11" s="27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73"/>
      <c r="BA11" s="8"/>
    </row>
    <row r="12" spans="1:54" ht="20.100000000000001" customHeight="1" x14ac:dyDescent="0.35">
      <c r="A12" s="8"/>
      <c r="B12" s="316"/>
      <c r="C12" s="316"/>
      <c r="D12" s="316"/>
      <c r="E12" s="316"/>
      <c r="F12" s="316"/>
      <c r="G12" s="316"/>
      <c r="H12" s="316"/>
      <c r="I12" s="316"/>
      <c r="J12" s="316"/>
      <c r="K12" s="73"/>
      <c r="L12" s="27"/>
      <c r="M12" s="27"/>
      <c r="N12" s="74"/>
      <c r="O12" s="74"/>
      <c r="P12" s="19" t="str">
        <f>ТитулОО!P12</f>
        <v>На базе:</v>
      </c>
      <c r="Q12" s="8"/>
      <c r="R12" s="76"/>
      <c r="S12" s="76"/>
      <c r="T12" s="76"/>
      <c r="U12" s="76"/>
      <c r="V12" s="76"/>
      <c r="W12" s="76"/>
      <c r="X12" s="74"/>
      <c r="Y12" s="74"/>
      <c r="Z12" s="74"/>
      <c r="AA12" s="74"/>
      <c r="AB12" s="6"/>
      <c r="AC12" s="142" t="str">
        <f>ТитСокрЗО!AC12</f>
        <v>Среднего профессионального образования</v>
      </c>
      <c r="AD12" s="74"/>
      <c r="AE12" s="74"/>
      <c r="AF12" s="74"/>
      <c r="AG12" s="74"/>
      <c r="AH12" s="74"/>
      <c r="AI12" s="74"/>
      <c r="AJ12" s="74"/>
      <c r="AK12" s="314"/>
      <c r="AL12" s="314"/>
      <c r="AM12" s="314"/>
      <c r="AN12" s="314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73"/>
      <c r="BA12" s="8"/>
    </row>
    <row r="13" spans="1:54" ht="20.100000000000001" customHeight="1" x14ac:dyDescent="0.35">
      <c r="A13" s="338"/>
      <c r="B13" s="338"/>
      <c r="C13" s="338"/>
      <c r="D13" s="338"/>
      <c r="E13" s="338"/>
      <c r="F13" s="338"/>
      <c r="G13" s="338"/>
      <c r="H13" s="8"/>
      <c r="I13" s="8"/>
      <c r="J13" s="8"/>
      <c r="K13" s="27"/>
      <c r="L13" s="27"/>
      <c r="M13" s="27"/>
      <c r="N13" s="27"/>
      <c r="O13" s="27"/>
      <c r="P13" s="19" t="str">
        <f>ТитулОО!P13</f>
        <v>Форма обучения:</v>
      </c>
      <c r="Q13" s="316"/>
      <c r="R13" s="73"/>
      <c r="S13" s="316"/>
      <c r="T13" s="74"/>
      <c r="U13" s="27"/>
      <c r="V13" s="27"/>
      <c r="W13" s="27"/>
      <c r="X13" s="27"/>
      <c r="Y13" s="27"/>
      <c r="Z13" s="27"/>
      <c r="AA13" s="27"/>
      <c r="AB13" s="6"/>
      <c r="AC13" s="143" t="str">
        <f>ТитулОЗО!AC13</f>
        <v>Очно-заочная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73"/>
      <c r="BA13" s="8"/>
    </row>
    <row r="14" spans="1:54" x14ac:dyDescent="0.3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3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27"/>
      <c r="AI14" s="27"/>
      <c r="AJ14" s="27"/>
      <c r="AK14" s="27"/>
      <c r="AL14" s="27"/>
      <c r="AM14" s="27"/>
      <c r="AN14" s="27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5"/>
      <c r="BA14" s="8"/>
    </row>
    <row r="15" spans="1:54" ht="15.75" x14ac:dyDescent="0.25">
      <c r="A15" s="340" t="str">
        <f>ТитулОО!A15</f>
        <v>I. ГРАФИК УЧЕБНОГО ПРОЦЕССА</v>
      </c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  <c r="AE15" s="340"/>
      <c r="AF15" s="340"/>
      <c r="AG15" s="340"/>
      <c r="AH15" s="340"/>
      <c r="AI15" s="340"/>
      <c r="AJ15" s="340"/>
      <c r="AK15" s="340"/>
      <c r="AL15" s="340"/>
      <c r="AM15" s="340"/>
      <c r="AN15" s="340"/>
      <c r="AO15" s="340"/>
      <c r="AP15" s="340"/>
      <c r="AQ15" s="340"/>
      <c r="AR15" s="340"/>
      <c r="AS15" s="340"/>
      <c r="AT15" s="340"/>
      <c r="AU15" s="340"/>
      <c r="AV15" s="340"/>
      <c r="AW15" s="340"/>
      <c r="AX15" s="340"/>
      <c r="AY15" s="340"/>
      <c r="AZ15" s="340"/>
      <c r="BA15" s="340"/>
      <c r="BB15" s="24"/>
    </row>
    <row r="16" spans="1:54" ht="15.75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24"/>
    </row>
    <row r="17" spans="1:54" x14ac:dyDescent="0.35">
      <c r="A17" s="343" t="s">
        <v>171</v>
      </c>
      <c r="B17" s="341" t="s">
        <v>170</v>
      </c>
      <c r="C17" s="341"/>
      <c r="D17" s="341"/>
      <c r="E17" s="341"/>
      <c r="F17" s="341"/>
      <c r="G17" s="341" t="s">
        <v>169</v>
      </c>
      <c r="H17" s="341"/>
      <c r="I17" s="341"/>
      <c r="J17" s="341"/>
      <c r="K17" s="341" t="s">
        <v>168</v>
      </c>
      <c r="L17" s="341"/>
      <c r="M17" s="341"/>
      <c r="N17" s="341"/>
      <c r="O17" s="341" t="s">
        <v>167</v>
      </c>
      <c r="P17" s="341"/>
      <c r="Q17" s="341"/>
      <c r="R17" s="341"/>
      <c r="S17" s="341" t="s">
        <v>166</v>
      </c>
      <c r="T17" s="341"/>
      <c r="U17" s="341"/>
      <c r="V17" s="341"/>
      <c r="W17" s="341"/>
      <c r="X17" s="341" t="s">
        <v>165</v>
      </c>
      <c r="Y17" s="341"/>
      <c r="Z17" s="341"/>
      <c r="AA17" s="341"/>
      <c r="AB17" s="341" t="s">
        <v>164</v>
      </c>
      <c r="AC17" s="341"/>
      <c r="AD17" s="341"/>
      <c r="AE17" s="341"/>
      <c r="AF17" s="341" t="s">
        <v>163</v>
      </c>
      <c r="AG17" s="341"/>
      <c r="AH17" s="341"/>
      <c r="AI17" s="341"/>
      <c r="AJ17" s="341" t="s">
        <v>162</v>
      </c>
      <c r="AK17" s="341"/>
      <c r="AL17" s="341"/>
      <c r="AM17" s="341"/>
      <c r="AN17" s="341" t="s">
        <v>161</v>
      </c>
      <c r="AO17" s="341"/>
      <c r="AP17" s="341"/>
      <c r="AQ17" s="341"/>
      <c r="AR17" s="341"/>
      <c r="AS17" s="341" t="s">
        <v>160</v>
      </c>
      <c r="AT17" s="341"/>
      <c r="AU17" s="341"/>
      <c r="AV17" s="341"/>
      <c r="AW17" s="341" t="s">
        <v>159</v>
      </c>
      <c r="AX17" s="341"/>
      <c r="AY17" s="341"/>
      <c r="AZ17" s="341"/>
      <c r="BA17" s="341"/>
    </row>
    <row r="18" spans="1:54" x14ac:dyDescent="0.35">
      <c r="A18" s="344"/>
      <c r="B18" s="23" t="s">
        <v>8</v>
      </c>
      <c r="C18" s="23" t="s">
        <v>7</v>
      </c>
      <c r="D18" s="23" t="s">
        <v>8</v>
      </c>
      <c r="E18" s="23" t="s">
        <v>7</v>
      </c>
      <c r="F18" s="23" t="s">
        <v>8</v>
      </c>
      <c r="G18" s="23" t="s">
        <v>7</v>
      </c>
      <c r="H18" s="23" t="s">
        <v>8</v>
      </c>
      <c r="I18" s="23" t="s">
        <v>7</v>
      </c>
      <c r="J18" s="23" t="s">
        <v>8</v>
      </c>
      <c r="K18" s="23" t="s">
        <v>7</v>
      </c>
      <c r="L18" s="23" t="s">
        <v>8</v>
      </c>
      <c r="M18" s="23" t="s">
        <v>7</v>
      </c>
      <c r="N18" s="23" t="s">
        <v>8</v>
      </c>
      <c r="O18" s="23" t="s">
        <v>7</v>
      </c>
      <c r="P18" s="23" t="s">
        <v>8</v>
      </c>
      <c r="Q18" s="23" t="s">
        <v>7</v>
      </c>
      <c r="R18" s="23" t="s">
        <v>8</v>
      </c>
      <c r="S18" s="23" t="s">
        <v>7</v>
      </c>
      <c r="T18" s="23" t="s">
        <v>8</v>
      </c>
      <c r="U18" s="23" t="s">
        <v>7</v>
      </c>
      <c r="V18" s="23" t="s">
        <v>8</v>
      </c>
      <c r="W18" s="23" t="s">
        <v>7</v>
      </c>
      <c r="X18" s="23" t="s">
        <v>8</v>
      </c>
      <c r="Y18" s="23" t="s">
        <v>7</v>
      </c>
      <c r="Z18" s="23" t="s">
        <v>8</v>
      </c>
      <c r="AA18" s="23" t="s">
        <v>7</v>
      </c>
      <c r="AB18" s="23" t="s">
        <v>8</v>
      </c>
      <c r="AC18" s="23" t="s">
        <v>7</v>
      </c>
      <c r="AD18" s="23" t="s">
        <v>8</v>
      </c>
      <c r="AE18" s="23" t="s">
        <v>7</v>
      </c>
      <c r="AF18" s="23" t="s">
        <v>8</v>
      </c>
      <c r="AG18" s="23" t="s">
        <v>7</v>
      </c>
      <c r="AH18" s="23" t="s">
        <v>8</v>
      </c>
      <c r="AI18" s="23" t="s">
        <v>7</v>
      </c>
      <c r="AJ18" s="23" t="s">
        <v>8</v>
      </c>
      <c r="AK18" s="23" t="s">
        <v>7</v>
      </c>
      <c r="AL18" s="23" t="s">
        <v>8</v>
      </c>
      <c r="AM18" s="23" t="s">
        <v>7</v>
      </c>
      <c r="AN18" s="23" t="s">
        <v>8</v>
      </c>
      <c r="AO18" s="23" t="s">
        <v>7</v>
      </c>
      <c r="AP18" s="23" t="s">
        <v>8</v>
      </c>
      <c r="AQ18" s="23" t="s">
        <v>7</v>
      </c>
      <c r="AR18" s="23" t="s">
        <v>8</v>
      </c>
      <c r="AS18" s="313"/>
      <c r="AT18" s="313"/>
      <c r="AU18" s="313"/>
      <c r="AV18" s="313"/>
      <c r="AW18" s="313"/>
      <c r="AX18" s="313"/>
      <c r="AY18" s="313"/>
      <c r="AZ18" s="313"/>
      <c r="BA18" s="313"/>
    </row>
    <row r="19" spans="1:54" x14ac:dyDescent="0.35">
      <c r="A19" s="344"/>
      <c r="B19" s="22">
        <v>1</v>
      </c>
      <c r="C19" s="22">
        <v>2</v>
      </c>
      <c r="D19" s="22">
        <v>3</v>
      </c>
      <c r="E19" s="22">
        <v>4</v>
      </c>
      <c r="F19" s="22">
        <v>5</v>
      </c>
      <c r="G19" s="22">
        <v>6</v>
      </c>
      <c r="H19" s="22">
        <v>7</v>
      </c>
      <c r="I19" s="22">
        <v>8</v>
      </c>
      <c r="J19" s="22">
        <v>9</v>
      </c>
      <c r="K19" s="22">
        <v>10</v>
      </c>
      <c r="L19" s="22">
        <v>11</v>
      </c>
      <c r="M19" s="22">
        <v>12</v>
      </c>
      <c r="N19" s="22">
        <v>13</v>
      </c>
      <c r="O19" s="22">
        <v>14</v>
      </c>
      <c r="P19" s="22">
        <v>15</v>
      </c>
      <c r="Q19" s="22">
        <v>16</v>
      </c>
      <c r="R19" s="22">
        <v>17</v>
      </c>
      <c r="S19" s="22">
        <v>18</v>
      </c>
      <c r="T19" s="22">
        <v>19</v>
      </c>
      <c r="U19" s="22">
        <v>20</v>
      </c>
      <c r="V19" s="22">
        <v>21</v>
      </c>
      <c r="W19" s="22">
        <v>22</v>
      </c>
      <c r="X19" s="22">
        <v>23</v>
      </c>
      <c r="Y19" s="22">
        <v>24</v>
      </c>
      <c r="Z19" s="22">
        <v>25</v>
      </c>
      <c r="AA19" s="22">
        <v>26</v>
      </c>
      <c r="AB19" s="22">
        <v>27</v>
      </c>
      <c r="AC19" s="22">
        <v>28</v>
      </c>
      <c r="AD19" s="22">
        <v>29</v>
      </c>
      <c r="AE19" s="22">
        <v>30</v>
      </c>
      <c r="AF19" s="22">
        <v>31</v>
      </c>
      <c r="AG19" s="22">
        <v>32</v>
      </c>
      <c r="AH19" s="22">
        <v>33</v>
      </c>
      <c r="AI19" s="22">
        <v>34</v>
      </c>
      <c r="AJ19" s="22">
        <v>35</v>
      </c>
      <c r="AK19" s="22">
        <v>36</v>
      </c>
      <c r="AL19" s="22">
        <v>37</v>
      </c>
      <c r="AM19" s="22">
        <v>38</v>
      </c>
      <c r="AN19" s="22">
        <v>39</v>
      </c>
      <c r="AO19" s="22">
        <v>40</v>
      </c>
      <c r="AP19" s="22">
        <v>41</v>
      </c>
      <c r="AQ19" s="22">
        <v>42</v>
      </c>
      <c r="AR19" s="22">
        <v>43</v>
      </c>
      <c r="AS19" s="22">
        <v>44</v>
      </c>
      <c r="AT19" s="22">
        <v>45</v>
      </c>
      <c r="AU19" s="22">
        <v>46</v>
      </c>
      <c r="AV19" s="22">
        <v>47</v>
      </c>
      <c r="AW19" s="22">
        <v>48</v>
      </c>
      <c r="AX19" s="22">
        <v>49</v>
      </c>
      <c r="AY19" s="22">
        <v>50</v>
      </c>
      <c r="AZ19" s="22">
        <v>51</v>
      </c>
      <c r="BA19" s="22">
        <v>52</v>
      </c>
    </row>
    <row r="20" spans="1:54" s="105" customFormat="1" x14ac:dyDescent="0.35">
      <c r="A20" s="103" t="s">
        <v>6</v>
      </c>
      <c r="B20" s="137" t="s">
        <v>2</v>
      </c>
      <c r="C20" s="137" t="s">
        <v>2</v>
      </c>
      <c r="D20" s="137" t="s">
        <v>2</v>
      </c>
      <c r="E20" s="137" t="s">
        <v>2</v>
      </c>
      <c r="F20" s="137" t="s">
        <v>2</v>
      </c>
      <c r="G20" s="137" t="s">
        <v>2</v>
      </c>
      <c r="H20" s="137" t="s">
        <v>2</v>
      </c>
      <c r="I20" s="137" t="s">
        <v>2</v>
      </c>
      <c r="J20" s="137" t="s">
        <v>2</v>
      </c>
      <c r="K20" s="137" t="s">
        <v>2</v>
      </c>
      <c r="L20" s="137" t="s">
        <v>2</v>
      </c>
      <c r="M20" s="137" t="s">
        <v>2</v>
      </c>
      <c r="N20" s="137" t="s">
        <v>2</v>
      </c>
      <c r="O20" s="137" t="s">
        <v>2</v>
      </c>
      <c r="P20" s="137" t="s">
        <v>2</v>
      </c>
      <c r="Q20" s="137" t="s">
        <v>2</v>
      </c>
      <c r="R20" s="137" t="s">
        <v>2</v>
      </c>
      <c r="S20" s="137" t="s">
        <v>2</v>
      </c>
      <c r="T20" s="137" t="s">
        <v>158</v>
      </c>
      <c r="U20" s="137" t="s">
        <v>158</v>
      </c>
      <c r="V20" s="137" t="s">
        <v>283</v>
      </c>
      <c r="W20" s="137" t="s">
        <v>283</v>
      </c>
      <c r="X20" s="137" t="s">
        <v>2</v>
      </c>
      <c r="Y20" s="137" t="s">
        <v>2</v>
      </c>
      <c r="Z20" s="137" t="s">
        <v>2</v>
      </c>
      <c r="AA20" s="137" t="s">
        <v>2</v>
      </c>
      <c r="AB20" s="137" t="s">
        <v>2</v>
      </c>
      <c r="AC20" s="137" t="s">
        <v>2</v>
      </c>
      <c r="AD20" s="137" t="s">
        <v>2</v>
      </c>
      <c r="AE20" s="137" t="s">
        <v>2</v>
      </c>
      <c r="AF20" s="137" t="s">
        <v>2</v>
      </c>
      <c r="AG20" s="137" t="s">
        <v>2</v>
      </c>
      <c r="AH20" s="137" t="s">
        <v>1</v>
      </c>
      <c r="AI20" s="137" t="s">
        <v>1</v>
      </c>
      <c r="AJ20" s="137" t="s">
        <v>2</v>
      </c>
      <c r="AK20" s="137" t="s">
        <v>2</v>
      </c>
      <c r="AL20" s="137" t="s">
        <v>2</v>
      </c>
      <c r="AM20" s="137" t="s">
        <v>2</v>
      </c>
      <c r="AN20" s="137" t="s">
        <v>2</v>
      </c>
      <c r="AO20" s="137" t="s">
        <v>2</v>
      </c>
      <c r="AP20" s="137" t="s">
        <v>158</v>
      </c>
      <c r="AQ20" s="137" t="s">
        <v>158</v>
      </c>
      <c r="AR20" s="137" t="s">
        <v>283</v>
      </c>
      <c r="AS20" s="137" t="s">
        <v>283</v>
      </c>
      <c r="AT20" s="137" t="s">
        <v>283</v>
      </c>
      <c r="AU20" s="137" t="s">
        <v>283</v>
      </c>
      <c r="AV20" s="137" t="s">
        <v>283</v>
      </c>
      <c r="AW20" s="137" t="s">
        <v>283</v>
      </c>
      <c r="AX20" s="137" t="s">
        <v>283</v>
      </c>
      <c r="AY20" s="137" t="s">
        <v>283</v>
      </c>
      <c r="AZ20" s="137" t="s">
        <v>283</v>
      </c>
      <c r="BA20" s="137" t="s">
        <v>283</v>
      </c>
      <c r="BB20" s="104"/>
    </row>
    <row r="21" spans="1:54" s="105" customFormat="1" x14ac:dyDescent="0.35">
      <c r="A21" s="103" t="s">
        <v>5</v>
      </c>
      <c r="B21" s="137" t="s">
        <v>2</v>
      </c>
      <c r="C21" s="137" t="s">
        <v>2</v>
      </c>
      <c r="D21" s="137" t="s">
        <v>2</v>
      </c>
      <c r="E21" s="137" t="s">
        <v>2</v>
      </c>
      <c r="F21" s="137" t="s">
        <v>2</v>
      </c>
      <c r="G21" s="137" t="s">
        <v>2</v>
      </c>
      <c r="H21" s="137" t="s">
        <v>2</v>
      </c>
      <c r="I21" s="137" t="s">
        <v>2</v>
      </c>
      <c r="J21" s="137" t="s">
        <v>2</v>
      </c>
      <c r="K21" s="137" t="s">
        <v>2</v>
      </c>
      <c r="L21" s="137" t="s">
        <v>2</v>
      </c>
      <c r="M21" s="137" t="s">
        <v>2</v>
      </c>
      <c r="N21" s="137" t="s">
        <v>2</v>
      </c>
      <c r="O21" s="137" t="s">
        <v>2</v>
      </c>
      <c r="P21" s="137" t="s">
        <v>2</v>
      </c>
      <c r="Q21" s="137" t="s">
        <v>2</v>
      </c>
      <c r="R21" s="137" t="s">
        <v>2</v>
      </c>
      <c r="S21" s="137" t="s">
        <v>2</v>
      </c>
      <c r="T21" s="137" t="s">
        <v>158</v>
      </c>
      <c r="U21" s="137" t="s">
        <v>158</v>
      </c>
      <c r="V21" s="137" t="s">
        <v>283</v>
      </c>
      <c r="W21" s="137" t="s">
        <v>283</v>
      </c>
      <c r="X21" s="137" t="s">
        <v>2</v>
      </c>
      <c r="Y21" s="137" t="s">
        <v>2</v>
      </c>
      <c r="Z21" s="137" t="s">
        <v>2</v>
      </c>
      <c r="AA21" s="137" t="s">
        <v>2</v>
      </c>
      <c r="AB21" s="137" t="s">
        <v>2</v>
      </c>
      <c r="AC21" s="137" t="s">
        <v>2</v>
      </c>
      <c r="AD21" s="137" t="s">
        <v>2</v>
      </c>
      <c r="AE21" s="137" t="s">
        <v>541</v>
      </c>
      <c r="AF21" s="137" t="s">
        <v>541</v>
      </c>
      <c r="AG21" s="137" t="s">
        <v>541</v>
      </c>
      <c r="AH21" s="137" t="s">
        <v>2</v>
      </c>
      <c r="AI21" s="137" t="s">
        <v>2</v>
      </c>
      <c r="AJ21" s="137" t="s">
        <v>2</v>
      </c>
      <c r="AK21" s="137" t="s">
        <v>2</v>
      </c>
      <c r="AL21" s="137" t="s">
        <v>2</v>
      </c>
      <c r="AM21" s="137" t="s">
        <v>2</v>
      </c>
      <c r="AN21" s="137" t="s">
        <v>2</v>
      </c>
      <c r="AO21" s="137" t="s">
        <v>2</v>
      </c>
      <c r="AP21" s="137" t="s">
        <v>158</v>
      </c>
      <c r="AQ21" s="137" t="s">
        <v>158</v>
      </c>
      <c r="AR21" s="137" t="s">
        <v>283</v>
      </c>
      <c r="AS21" s="137" t="s">
        <v>283</v>
      </c>
      <c r="AT21" s="137" t="s">
        <v>283</v>
      </c>
      <c r="AU21" s="137" t="s">
        <v>283</v>
      </c>
      <c r="AV21" s="137" t="s">
        <v>283</v>
      </c>
      <c r="AW21" s="137" t="s">
        <v>283</v>
      </c>
      <c r="AX21" s="137" t="s">
        <v>283</v>
      </c>
      <c r="AY21" s="137" t="s">
        <v>283</v>
      </c>
      <c r="AZ21" s="137" t="s">
        <v>283</v>
      </c>
      <c r="BA21" s="137" t="s">
        <v>283</v>
      </c>
      <c r="BB21" s="104"/>
    </row>
    <row r="22" spans="1:54" s="105" customFormat="1" x14ac:dyDescent="0.35">
      <c r="A22" s="103" t="s">
        <v>4</v>
      </c>
      <c r="B22" s="137" t="s">
        <v>2</v>
      </c>
      <c r="C22" s="137" t="s">
        <v>2</v>
      </c>
      <c r="D22" s="137" t="s">
        <v>2</v>
      </c>
      <c r="E22" s="137" t="s">
        <v>2</v>
      </c>
      <c r="F22" s="137" t="s">
        <v>2</v>
      </c>
      <c r="G22" s="137" t="s">
        <v>2</v>
      </c>
      <c r="H22" s="137" t="s">
        <v>2</v>
      </c>
      <c r="I22" s="137" t="s">
        <v>2</v>
      </c>
      <c r="J22" s="137" t="s">
        <v>2</v>
      </c>
      <c r="K22" s="137" t="s">
        <v>0</v>
      </c>
      <c r="L22" s="137" t="s">
        <v>0</v>
      </c>
      <c r="M22" s="137" t="s">
        <v>0</v>
      </c>
      <c r="N22" s="137" t="s">
        <v>0</v>
      </c>
      <c r="O22" s="137" t="s">
        <v>2</v>
      </c>
      <c r="P22" s="137" t="s">
        <v>2</v>
      </c>
      <c r="Q22" s="137" t="s">
        <v>2</v>
      </c>
      <c r="R22" s="137" t="s">
        <v>2</v>
      </c>
      <c r="S22" s="137" t="s">
        <v>2</v>
      </c>
      <c r="T22" s="137" t="s">
        <v>158</v>
      </c>
      <c r="U22" s="137" t="s">
        <v>158</v>
      </c>
      <c r="V22" s="137" t="s">
        <v>283</v>
      </c>
      <c r="W22" s="137" t="s">
        <v>283</v>
      </c>
      <c r="X22" s="137" t="s">
        <v>2</v>
      </c>
      <c r="Y22" s="137" t="s">
        <v>2</v>
      </c>
      <c r="Z22" s="137" t="s">
        <v>2</v>
      </c>
      <c r="AA22" s="137" t="s">
        <v>2</v>
      </c>
      <c r="AB22" s="137" t="s">
        <v>2</v>
      </c>
      <c r="AC22" s="137" t="s">
        <v>2</v>
      </c>
      <c r="AD22" s="137" t="s">
        <v>2</v>
      </c>
      <c r="AE22" s="137" t="s">
        <v>2</v>
      </c>
      <c r="AF22" s="137" t="s">
        <v>2</v>
      </c>
      <c r="AG22" s="137" t="s">
        <v>2</v>
      </c>
      <c r="AH22" s="137" t="s">
        <v>2</v>
      </c>
      <c r="AI22" s="137" t="s">
        <v>2</v>
      </c>
      <c r="AJ22" s="137" t="s">
        <v>2</v>
      </c>
      <c r="AK22" s="137" t="s">
        <v>2</v>
      </c>
      <c r="AL22" s="137" t="s">
        <v>158</v>
      </c>
      <c r="AM22" s="137" t="s">
        <v>158</v>
      </c>
      <c r="AN22" s="137" t="s">
        <v>7</v>
      </c>
      <c r="AO22" s="137" t="s">
        <v>7</v>
      </c>
      <c r="AP22" s="137" t="s">
        <v>7</v>
      </c>
      <c r="AQ22" s="137" t="s">
        <v>7</v>
      </c>
      <c r="AR22" s="137" t="s">
        <v>283</v>
      </c>
      <c r="AS22" s="137" t="s">
        <v>283</v>
      </c>
      <c r="AT22" s="137" t="s">
        <v>283</v>
      </c>
      <c r="AU22" s="137" t="s">
        <v>283</v>
      </c>
      <c r="AV22" s="137" t="s">
        <v>283</v>
      </c>
      <c r="AW22" s="137" t="s">
        <v>283</v>
      </c>
      <c r="AX22" s="137" t="s">
        <v>283</v>
      </c>
      <c r="AY22" s="137" t="s">
        <v>283</v>
      </c>
      <c r="AZ22" s="137" t="s">
        <v>283</v>
      </c>
      <c r="BA22" s="137" t="s">
        <v>283</v>
      </c>
      <c r="BB22" s="104"/>
    </row>
    <row r="23" spans="1:54" s="105" customFormat="1" ht="28.5" customHeight="1" x14ac:dyDescent="0.35">
      <c r="A23" s="103" t="s">
        <v>3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309"/>
      <c r="AL23" s="309"/>
      <c r="AM23" s="309"/>
      <c r="AN23" s="309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04"/>
    </row>
    <row r="24" spans="1:54" s="105" customFormat="1" x14ac:dyDescent="0.35">
      <c r="A24" s="103" t="s">
        <v>197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274"/>
      <c r="AL24" s="137"/>
      <c r="AM24" s="137"/>
      <c r="AN24" s="309"/>
      <c r="AO24" s="309"/>
      <c r="AP24" s="309"/>
      <c r="AQ24" s="309"/>
      <c r="AR24" s="309"/>
      <c r="AS24" s="309"/>
      <c r="AT24" s="309"/>
      <c r="AU24" s="309"/>
      <c r="AV24" s="309"/>
      <c r="AW24" s="137"/>
      <c r="AX24" s="137"/>
      <c r="AY24" s="137"/>
      <c r="AZ24" s="137"/>
      <c r="BA24" s="137"/>
      <c r="BB24" s="104"/>
    </row>
    <row r="25" spans="1:54" ht="23.25" customHeight="1" x14ac:dyDescent="0.35">
      <c r="A25" s="80" t="str">
        <f>ТитулОО!A25</f>
        <v xml:space="preserve">ОБОЗНАЧЕНИЯ:  </v>
      </c>
      <c r="B25" s="21"/>
      <c r="C25" s="21"/>
      <c r="D25" s="8"/>
      <c r="E25" s="8"/>
      <c r="F25" s="311" t="str">
        <f>ТитулОО!F25</f>
        <v>Т</v>
      </c>
      <c r="G25" s="131" t="str">
        <f>ТитулОО!G25</f>
        <v>Теоретическое обучение</v>
      </c>
      <c r="H25" s="14"/>
      <c r="I25" s="14"/>
      <c r="J25" s="14"/>
      <c r="K25" s="14"/>
      <c r="L25" s="14"/>
      <c r="M25" s="14"/>
      <c r="N25" s="14"/>
      <c r="O25" s="14"/>
      <c r="P25" s="14"/>
      <c r="Q25" s="32" t="str">
        <f>ТитулОО!Q25</f>
        <v>Практики:</v>
      </c>
      <c r="R25" s="34"/>
      <c r="S25" s="34"/>
      <c r="T25" s="33"/>
      <c r="U25" s="116"/>
      <c r="V25" s="116"/>
      <c r="W25" s="116"/>
      <c r="X25" s="116"/>
      <c r="Y25" s="116"/>
      <c r="Z25" s="34"/>
      <c r="AA25" s="34"/>
      <c r="AB25" s="146">
        <f>ТитулОО!AB25</f>
        <v>0</v>
      </c>
      <c r="AC25" s="356" t="str">
        <f>IF($U35&lt;$U$31,W35,"")</f>
        <v/>
      </c>
      <c r="AD25" s="357"/>
      <c r="AE25" s="357"/>
      <c r="AF25" s="357"/>
      <c r="AG25" s="357"/>
      <c r="AH25" s="357"/>
      <c r="AI25" s="357"/>
      <c r="AJ25" s="357"/>
      <c r="AK25" s="357"/>
      <c r="AL25" s="357"/>
      <c r="AM25" s="146">
        <f>ТитулОО!AM25</f>
        <v>0</v>
      </c>
      <c r="AN25" s="356" t="str">
        <f>IF($U39&lt;$U$31,W39,"")</f>
        <v/>
      </c>
      <c r="AO25" s="356"/>
      <c r="AP25" s="356"/>
      <c r="AQ25" s="356"/>
      <c r="AR25" s="356"/>
      <c r="AS25" s="356"/>
      <c r="AT25" s="366"/>
      <c r="AV25" s="313" t="s">
        <v>8</v>
      </c>
      <c r="AW25" s="129" t="s">
        <v>156</v>
      </c>
      <c r="AX25" s="17"/>
      <c r="AY25" s="17"/>
      <c r="AZ25" s="17"/>
      <c r="BA25" s="17"/>
    </row>
    <row r="26" spans="1:54" ht="46.5" customHeight="1" x14ac:dyDescent="0.35">
      <c r="C26" s="13"/>
      <c r="D26" s="8"/>
      <c r="E26" s="8"/>
      <c r="F26" s="311" t="str">
        <f>ТитулОО!F26</f>
        <v>ГА</v>
      </c>
      <c r="G26" s="131" t="str">
        <f>ТитулОО!G26</f>
        <v>Государственная итоговая аттестация</v>
      </c>
      <c r="H26" s="133"/>
      <c r="I26" s="133"/>
      <c r="J26" s="133"/>
      <c r="K26" s="133"/>
      <c r="L26" s="133"/>
      <c r="M26" s="133"/>
      <c r="N26" s="133"/>
      <c r="O26" s="133"/>
      <c r="P26" s="133"/>
      <c r="Q26" s="147" t="str">
        <f>ТитулОО!Q26</f>
        <v>У</v>
      </c>
      <c r="R26" s="352" t="str">
        <f>W32</f>
        <v>Учебная практика</v>
      </c>
      <c r="S26" s="352"/>
      <c r="T26" s="352"/>
      <c r="U26" s="352"/>
      <c r="V26" s="352"/>
      <c r="W26" s="352"/>
      <c r="X26" s="352"/>
      <c r="Y26" s="352"/>
      <c r="Z26" s="352"/>
      <c r="AA26" s="352"/>
      <c r="AB26" s="145">
        <f>ТитулОО!AB26</f>
        <v>0</v>
      </c>
      <c r="AC26" s="352" t="str">
        <f>IF($U36&lt;$U$31,W36,"")</f>
        <v/>
      </c>
      <c r="AD26" s="353"/>
      <c r="AE26" s="353"/>
      <c r="AF26" s="353"/>
      <c r="AG26" s="353"/>
      <c r="AH26" s="353"/>
      <c r="AI26" s="353"/>
      <c r="AJ26" s="353"/>
      <c r="AK26" s="353"/>
      <c r="AL26" s="353"/>
      <c r="AM26" s="145" t="str">
        <f>ТитулОО!AM26</f>
        <v>ВКР</v>
      </c>
      <c r="AN26" s="362" t="str">
        <f>Base!B170</f>
        <v>Производственная (преддипломная, подготовка ВКР: дипломной работы)</v>
      </c>
      <c r="AO26" s="362"/>
      <c r="AP26" s="362"/>
      <c r="AQ26" s="362"/>
      <c r="AR26" s="362"/>
      <c r="AS26" s="362"/>
      <c r="AT26" s="363"/>
      <c r="AV26" s="313" t="s">
        <v>7</v>
      </c>
      <c r="AW26" s="129" t="s">
        <v>155</v>
      </c>
      <c r="AX26" s="12"/>
      <c r="AY26" s="12"/>
      <c r="AZ26" s="12"/>
      <c r="BA26" s="12"/>
    </row>
    <row r="27" spans="1:54" ht="43.5" customHeight="1" x14ac:dyDescent="0.35">
      <c r="A27" s="20" t="str">
        <f>ТитулОО!A27</f>
        <v>К</v>
      </c>
      <c r="B27" s="19" t="str">
        <f>ТитулОО!B27</f>
        <v>Каникулы</v>
      </c>
      <c r="C27" s="315"/>
      <c r="D27" s="315"/>
      <c r="E27" s="8"/>
      <c r="F27" s="311" t="str">
        <f>ТитулОО!F27</f>
        <v>С</v>
      </c>
      <c r="G27" s="131" t="str">
        <f>ТитулОО!G27</f>
        <v>Экзаменационная сессия</v>
      </c>
      <c r="H27" s="256"/>
      <c r="I27" s="256"/>
      <c r="J27" s="256"/>
      <c r="K27" s="256"/>
      <c r="L27" s="256"/>
      <c r="M27" s="256"/>
      <c r="N27" s="256"/>
      <c r="O27" s="256"/>
      <c r="P27" s="256"/>
      <c r="Q27" s="147">
        <f>ТитулОО!Q27</f>
        <v>0</v>
      </c>
      <c r="R27" s="352" t="str">
        <f>IF($U33&lt;$U$31,W33,"")</f>
        <v/>
      </c>
      <c r="S27" s="353"/>
      <c r="T27" s="353"/>
      <c r="U27" s="353"/>
      <c r="V27" s="353"/>
      <c r="W27" s="353"/>
      <c r="X27" s="353"/>
      <c r="Y27" s="353"/>
      <c r="Z27" s="353"/>
      <c r="AA27" s="353"/>
      <c r="AB27" s="145">
        <f>ТитулОО!AB27</f>
        <v>0</v>
      </c>
      <c r="AC27" s="352" t="str">
        <f>IF($U37&lt;$U$31,W37,"")</f>
        <v/>
      </c>
      <c r="AD27" s="353"/>
      <c r="AE27" s="353"/>
      <c r="AF27" s="353"/>
      <c r="AG27" s="353"/>
      <c r="AH27" s="353"/>
      <c r="AI27" s="353"/>
      <c r="AJ27" s="353"/>
      <c r="AK27" s="353"/>
      <c r="AL27" s="353"/>
      <c r="AM27" s="30"/>
      <c r="AN27" s="362"/>
      <c r="AO27" s="362"/>
      <c r="AP27" s="362"/>
      <c r="AQ27" s="362"/>
      <c r="AR27" s="362"/>
      <c r="AS27" s="362"/>
      <c r="AT27" s="363"/>
      <c r="AU27" s="315"/>
      <c r="AV27" s="315"/>
      <c r="AW27" s="315"/>
      <c r="AX27" s="315"/>
      <c r="AY27" s="315"/>
      <c r="AZ27" s="8"/>
      <c r="BA27" s="8"/>
    </row>
    <row r="28" spans="1:54" ht="33" customHeight="1" x14ac:dyDescent="0.35">
      <c r="A28" s="20">
        <f>ТитулОО!A28</f>
        <v>0</v>
      </c>
      <c r="B28" s="19">
        <f>ТитулОО!B28</f>
        <v>0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48">
        <f>ТитулОО!Q28</f>
        <v>0</v>
      </c>
      <c r="R28" s="354" t="str">
        <f>IF($U34&lt;$U$31,W34,"")</f>
        <v/>
      </c>
      <c r="S28" s="355"/>
      <c r="T28" s="355"/>
      <c r="U28" s="355"/>
      <c r="V28" s="355"/>
      <c r="W28" s="355"/>
      <c r="X28" s="355"/>
      <c r="Y28" s="355"/>
      <c r="Z28" s="355"/>
      <c r="AA28" s="355"/>
      <c r="AB28" s="149">
        <f>ТитулОО!AB28</f>
        <v>0</v>
      </c>
      <c r="AC28" s="354" t="str">
        <f>IF($U38&lt;$U$31,W38,"")</f>
        <v/>
      </c>
      <c r="AD28" s="355"/>
      <c r="AE28" s="355"/>
      <c r="AF28" s="355"/>
      <c r="AG28" s="355"/>
      <c r="AH28" s="355"/>
      <c r="AI28" s="355"/>
      <c r="AJ28" s="355"/>
      <c r="AK28" s="355"/>
      <c r="AL28" s="355"/>
      <c r="AM28" s="35"/>
      <c r="AN28" s="364"/>
      <c r="AO28" s="364"/>
      <c r="AP28" s="364"/>
      <c r="AQ28" s="364"/>
      <c r="AR28" s="364"/>
      <c r="AS28" s="364"/>
      <c r="AT28" s="365"/>
      <c r="AU28" s="8"/>
      <c r="AV28" s="8"/>
      <c r="AW28" s="8"/>
      <c r="AX28" s="8"/>
      <c r="AY28" s="8"/>
      <c r="AZ28" s="8"/>
      <c r="BA28" s="8"/>
    </row>
    <row r="29" spans="1:54" x14ac:dyDescent="0.35">
      <c r="A29" s="336" t="str">
        <f>ТитулОО!A29</f>
        <v>ІІ. СВОДНЫЕ ДАННЫЕ О БЮДЖЕТЕ ВРЕМЕНИ, недели</v>
      </c>
      <c r="B29" s="336"/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6"/>
      <c r="Q29" s="336"/>
      <c r="R29" s="336"/>
      <c r="S29" s="336"/>
      <c r="T29" s="336"/>
      <c r="U29" s="8"/>
      <c r="W29" s="368" t="str">
        <f>ТитулОО!W29</f>
        <v>ІІІ. ПРАКТИКИ</v>
      </c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368"/>
      <c r="AJ29" s="368"/>
      <c r="AK29" s="368"/>
      <c r="AL29" s="10"/>
      <c r="AM29" s="10" t="str">
        <f>ТитулОО!AM29</f>
        <v>IV. ГОСУДАРСТВЕННАЯ ИТОГОВАЯ АТТЕСТАЦИЯ</v>
      </c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</row>
    <row r="30" spans="1:54" ht="31.5" customHeight="1" x14ac:dyDescent="0.35">
      <c r="A30" s="339" t="str">
        <f>ТитулОО!A30</f>
        <v>Курс</v>
      </c>
      <c r="B30" s="339"/>
      <c r="C30" s="339" t="str">
        <f>ТитулОО!C30</f>
        <v>Теоретическое обучение</v>
      </c>
      <c r="D30" s="339"/>
      <c r="E30" s="339"/>
      <c r="F30" s="342" t="str">
        <f>ТитулОО!F30</f>
        <v>Экзаменационная сессия</v>
      </c>
      <c r="G30" s="342"/>
      <c r="H30" s="342"/>
      <c r="I30" s="339" t="str">
        <f>ТитулОО!I30</f>
        <v>Практика (в т.ч. подготовка ВКР: дипл. работы)</v>
      </c>
      <c r="J30" s="339"/>
      <c r="K30" s="339" t="str">
        <f>ТитулОО!K30</f>
        <v>Государственная итоговая аттестация</v>
      </c>
      <c r="L30" s="339"/>
      <c r="M30" s="339"/>
      <c r="N30" s="348" t="str">
        <f>ТитулОО!N30</f>
        <v>Подготовка ВКР: дипл. работы</v>
      </c>
      <c r="O30" s="348"/>
      <c r="P30" s="348"/>
      <c r="Q30" s="339" t="str">
        <f>ТитулОО!Q30</f>
        <v>Каникулы</v>
      </c>
      <c r="R30" s="339"/>
      <c r="S30" s="339" t="str">
        <f>ТитулОО!S30</f>
        <v>Всего</v>
      </c>
      <c r="T30" s="339"/>
      <c r="U30" s="9"/>
      <c r="W30" s="359" t="str">
        <f>ТитулОО!W30</f>
        <v>Название практики</v>
      </c>
      <c r="X30" s="359"/>
      <c r="Y30" s="359"/>
      <c r="Z30" s="359"/>
      <c r="AA30" s="359"/>
      <c r="AB30" s="359"/>
      <c r="AC30" s="359"/>
      <c r="AD30" s="359"/>
      <c r="AE30" s="359"/>
      <c r="AF30" s="359"/>
      <c r="AG30" s="359"/>
      <c r="AH30" s="359"/>
      <c r="AI30" s="359"/>
      <c r="AJ30" s="339" t="str">
        <f>ТитулОО!AJ30</f>
        <v>Семестр</v>
      </c>
      <c r="AK30" s="339" t="str">
        <f>ТитулОО!AK30</f>
        <v>Количество недель</v>
      </c>
      <c r="AL30" s="339"/>
      <c r="AM30" s="30"/>
      <c r="AN30" s="30"/>
      <c r="AO30" s="359" t="str">
        <f>ТитулОО!AO30</f>
        <v>Название учебной дисциплины</v>
      </c>
      <c r="AP30" s="359"/>
      <c r="AQ30" s="359"/>
      <c r="AR30" s="359"/>
      <c r="AS30" s="359"/>
      <c r="AT30" s="359"/>
      <c r="AU30" s="359"/>
      <c r="AV30" s="359" t="str">
        <f>ТитулОО!AV30</f>
        <v>Форма государственной аттестации (экзамен, защита)</v>
      </c>
      <c r="AW30" s="359"/>
      <c r="AX30" s="359"/>
      <c r="AY30" s="359"/>
      <c r="AZ30" s="359"/>
      <c r="BA30" s="339" t="str">
        <f>AJ30</f>
        <v>Семестр</v>
      </c>
    </row>
    <row r="31" spans="1:54" ht="36" customHeight="1" x14ac:dyDescent="0.35">
      <c r="A31" s="339"/>
      <c r="B31" s="339"/>
      <c r="C31" s="339"/>
      <c r="D31" s="339"/>
      <c r="E31" s="339"/>
      <c r="F31" s="342"/>
      <c r="G31" s="342"/>
      <c r="H31" s="342"/>
      <c r="I31" s="339"/>
      <c r="J31" s="339"/>
      <c r="K31" s="339"/>
      <c r="L31" s="339"/>
      <c r="M31" s="339"/>
      <c r="N31" s="348"/>
      <c r="O31" s="348"/>
      <c r="P31" s="348"/>
      <c r="Q31" s="339"/>
      <c r="R31" s="339"/>
      <c r="S31" s="339"/>
      <c r="T31" s="339"/>
      <c r="U31" s="115">
        <f>Base!FK171</f>
        <v>2</v>
      </c>
      <c r="V31" s="30"/>
      <c r="W31" s="359"/>
      <c r="X31" s="359"/>
      <c r="Y31" s="359"/>
      <c r="Z31" s="359"/>
      <c r="AA31" s="359"/>
      <c r="AB31" s="359"/>
      <c r="AC31" s="359"/>
      <c r="AD31" s="359"/>
      <c r="AE31" s="359"/>
      <c r="AF31" s="359"/>
      <c r="AG31" s="359"/>
      <c r="AH31" s="359"/>
      <c r="AI31" s="359"/>
      <c r="AJ31" s="339"/>
      <c r="AK31" s="339"/>
      <c r="AL31" s="339"/>
      <c r="AM31" s="30"/>
      <c r="AN31" s="30"/>
      <c r="AO31" s="359"/>
      <c r="AP31" s="359"/>
      <c r="AQ31" s="359"/>
      <c r="AR31" s="359"/>
      <c r="AS31" s="359"/>
      <c r="AT31" s="359"/>
      <c r="AU31" s="359"/>
      <c r="AV31" s="359"/>
      <c r="AW31" s="359"/>
      <c r="AX31" s="359"/>
      <c r="AY31" s="359"/>
      <c r="AZ31" s="359"/>
      <c r="BA31" s="339"/>
    </row>
    <row r="32" spans="1:54" ht="51" customHeight="1" x14ac:dyDescent="0.35">
      <c r="A32" s="339"/>
      <c r="B32" s="339"/>
      <c r="C32" s="339"/>
      <c r="D32" s="339"/>
      <c r="E32" s="339"/>
      <c r="F32" s="342"/>
      <c r="G32" s="342"/>
      <c r="H32" s="342"/>
      <c r="I32" s="339"/>
      <c r="J32" s="339"/>
      <c r="K32" s="339"/>
      <c r="L32" s="339"/>
      <c r="M32" s="339"/>
      <c r="N32" s="348"/>
      <c r="O32" s="348"/>
      <c r="P32" s="348"/>
      <c r="Q32" s="339"/>
      <c r="R32" s="339"/>
      <c r="S32" s="339"/>
      <c r="T32" s="339"/>
      <c r="U32" s="114">
        <v>1</v>
      </c>
      <c r="V32" s="139" t="str">
        <f>Q26</f>
        <v>У</v>
      </c>
      <c r="W32" s="349" t="str">
        <f>Base!B162</f>
        <v>Учебная практика</v>
      </c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0"/>
      <c r="AI32" s="351"/>
      <c r="AJ32" s="310" t="str">
        <f ca="1">OFFSET(AP$46,0,U32-1)</f>
        <v>2</v>
      </c>
      <c r="AK32" s="367">
        <f>IF(V32&lt;&gt;"",COUNTIF($B$20:$BA$24,V32),0)</f>
        <v>2</v>
      </c>
      <c r="AL32" s="367"/>
      <c r="AM32" s="30"/>
      <c r="AN32" s="30"/>
      <c r="AO32" s="359" t="str">
        <f>ТитулОО!AO32</f>
        <v xml:space="preserve">Комплексный государственный экзамен </v>
      </c>
      <c r="AP32" s="359"/>
      <c r="AQ32" s="359"/>
      <c r="AR32" s="359"/>
      <c r="AS32" s="359"/>
      <c r="AT32" s="359"/>
      <c r="AU32" s="359"/>
      <c r="AV32" s="361" t="str">
        <f>ТитулОО!AV32</f>
        <v>экзамен</v>
      </c>
      <c r="AW32" s="361"/>
      <c r="AX32" s="361"/>
      <c r="AY32" s="361"/>
      <c r="AZ32" s="361"/>
      <c r="BA32" s="312">
        <v>9</v>
      </c>
    </row>
    <row r="33" spans="1:54" ht="38.25" customHeight="1" x14ac:dyDescent="0.35">
      <c r="A33" s="358" t="s">
        <v>143</v>
      </c>
      <c r="B33" s="358"/>
      <c r="C33" s="347">
        <f>COUNTIF($B20:$BA20,F$25)+COUNTIF($B20:$BA20,A$28)</f>
        <v>34</v>
      </c>
      <c r="D33" s="347"/>
      <c r="E33" s="347"/>
      <c r="F33" s="347">
        <f>COUNTIF($B20:$BA20,F$27)</f>
        <v>4</v>
      </c>
      <c r="G33" s="347"/>
      <c r="H33" s="347"/>
      <c r="I33" s="347">
        <f ca="1">R44</f>
        <v>2</v>
      </c>
      <c r="J33" s="347"/>
      <c r="K33" s="347">
        <f>COUNTIF($B20:$BA20,F$26)</f>
        <v>0</v>
      </c>
      <c r="L33" s="347"/>
      <c r="M33" s="347"/>
      <c r="N33" s="345">
        <f>IF(COUNTIF($B20:$BA20,AM$26)&gt;0,"("&amp;COUNTIF($B20:$BA20,AM$26)&amp;")",0)</f>
        <v>0</v>
      </c>
      <c r="O33" s="345"/>
      <c r="P33" s="345"/>
      <c r="Q33" s="347">
        <f>COUNTIF($B20:$BA20,A$27)</f>
        <v>12</v>
      </c>
      <c r="R33" s="347"/>
      <c r="S33" s="346">
        <f ca="1">SUM(C33:R33)</f>
        <v>52</v>
      </c>
      <c r="T33" s="346"/>
      <c r="U33" s="115">
        <v>2</v>
      </c>
      <c r="V33" s="139" t="str">
        <f>IF($U33&gt;$U$31,"",IF($U33=$U$31,AM$26,Q27))</f>
        <v>ВКР</v>
      </c>
      <c r="W33" s="349" t="str">
        <f>IF($U33&gt;$U$31,"",IF($U33=$U$31,Base!B$170,Base!B163))</f>
        <v>Производственная (преддипломная, подготовка ВКР: дипломной работы)</v>
      </c>
      <c r="X33" s="350"/>
      <c r="Y33" s="350"/>
      <c r="Z33" s="350"/>
      <c r="AA33" s="350"/>
      <c r="AB33" s="350"/>
      <c r="AC33" s="350"/>
      <c r="AD33" s="350"/>
      <c r="AE33" s="350"/>
      <c r="AF33" s="350"/>
      <c r="AG33" s="350"/>
      <c r="AH33" s="350"/>
      <c r="AI33" s="351"/>
      <c r="AJ33" s="310" t="str">
        <f t="shared" ref="AJ33:AJ40" ca="1" si="0">OFFSET(AP$46,0,U33-1)</f>
        <v/>
      </c>
      <c r="AK33" s="367">
        <f t="shared" ref="AK33:AK40" si="1">IF(V33&lt;&gt;"",COUNTIF($B$20:$BA$24,V33),0)</f>
        <v>0</v>
      </c>
      <c r="AL33" s="367"/>
      <c r="AM33" s="198"/>
      <c r="AN33" s="30"/>
      <c r="AO33" s="361" t="str">
        <f>ТитулОО!AO33</f>
        <v>Выпускная квалификационная работа: дипломная работа</v>
      </c>
      <c r="AP33" s="361"/>
      <c r="AQ33" s="361"/>
      <c r="AR33" s="361"/>
      <c r="AS33" s="361"/>
      <c r="AT33" s="361"/>
      <c r="AU33" s="361"/>
      <c r="AV33" s="361" t="str">
        <f>ТитулОО!AV33</f>
        <v>защита</v>
      </c>
      <c r="AW33" s="361"/>
      <c r="AX33" s="361"/>
      <c r="AY33" s="361"/>
      <c r="AZ33" s="361"/>
      <c r="BA33" s="360">
        <v>9</v>
      </c>
    </row>
    <row r="34" spans="1:54" x14ac:dyDescent="0.35">
      <c r="A34" s="358" t="s">
        <v>141</v>
      </c>
      <c r="B34" s="358"/>
      <c r="C34" s="347">
        <f>COUNTIF($B21:$BA21,F$25)</f>
        <v>33</v>
      </c>
      <c r="D34" s="347"/>
      <c r="E34" s="347"/>
      <c r="F34" s="347">
        <f>COUNTIF($B21:$BA21,F$27)</f>
        <v>4</v>
      </c>
      <c r="G34" s="347"/>
      <c r="H34" s="347"/>
      <c r="I34" s="347">
        <f ca="1">R45</f>
        <v>0</v>
      </c>
      <c r="J34" s="347"/>
      <c r="K34" s="347">
        <f>COUNTIF($B21:$BA21,F$26)</f>
        <v>0</v>
      </c>
      <c r="L34" s="347"/>
      <c r="M34" s="347"/>
      <c r="N34" s="345">
        <f>IF(COUNTIF($B21:$BA21,AM$26)&gt;0,"("&amp;COUNTIF($B21:$BA21,AM$26)&amp;")",0)</f>
        <v>0</v>
      </c>
      <c r="O34" s="345"/>
      <c r="P34" s="345"/>
      <c r="Q34" s="347">
        <f>COUNTIF($B21:$BA21,A$27)</f>
        <v>12</v>
      </c>
      <c r="R34" s="347"/>
      <c r="S34" s="346">
        <f ca="1">SUM(C34:R34)</f>
        <v>49</v>
      </c>
      <c r="T34" s="346"/>
      <c r="U34" s="115">
        <v>3</v>
      </c>
      <c r="V34" s="139" t="str">
        <f>IF($U34&gt;$U$31,"",IF($U34=$U$31,AM$26,Q28))</f>
        <v/>
      </c>
      <c r="W34" s="349" t="str">
        <f>IF($U34&gt;$U$31,"",IF($U34=$U$31,Base!B$170,Base!B164))</f>
        <v/>
      </c>
      <c r="X34" s="350"/>
      <c r="Y34" s="350"/>
      <c r="Z34" s="350"/>
      <c r="AA34" s="350"/>
      <c r="AB34" s="350"/>
      <c r="AC34" s="350"/>
      <c r="AD34" s="350"/>
      <c r="AE34" s="350"/>
      <c r="AF34" s="350"/>
      <c r="AG34" s="350"/>
      <c r="AH34" s="350"/>
      <c r="AI34" s="351"/>
      <c r="AJ34" s="310" t="str">
        <f t="shared" ca="1" si="0"/>
        <v/>
      </c>
      <c r="AK34" s="367">
        <f t="shared" si="1"/>
        <v>0</v>
      </c>
      <c r="AL34" s="367"/>
      <c r="AM34" s="198"/>
      <c r="AN34" s="30"/>
      <c r="AO34" s="361"/>
      <c r="AP34" s="361"/>
      <c r="AQ34" s="361"/>
      <c r="AR34" s="361"/>
      <c r="AS34" s="361"/>
      <c r="AT34" s="361"/>
      <c r="AU34" s="361"/>
      <c r="AV34" s="361"/>
      <c r="AW34" s="361"/>
      <c r="AX34" s="361"/>
      <c r="AY34" s="361"/>
      <c r="AZ34" s="361"/>
      <c r="BA34" s="360"/>
    </row>
    <row r="35" spans="1:54" x14ac:dyDescent="0.35">
      <c r="A35" s="358" t="s">
        <v>140</v>
      </c>
      <c r="B35" s="358"/>
      <c r="C35" s="347">
        <f>COUNTIF($B22:$BA22,F$25)</f>
        <v>28</v>
      </c>
      <c r="D35" s="347"/>
      <c r="E35" s="347"/>
      <c r="F35" s="347">
        <f>COUNTIF($B22:$BA22,F$27)</f>
        <v>4</v>
      </c>
      <c r="G35" s="347"/>
      <c r="H35" s="347"/>
      <c r="I35" s="347">
        <f ca="1">R46</f>
        <v>0</v>
      </c>
      <c r="J35" s="347"/>
      <c r="K35" s="347">
        <f>COUNTIF($B22:$BA22,F$26)</f>
        <v>0</v>
      </c>
      <c r="L35" s="347"/>
      <c r="M35" s="347"/>
      <c r="N35" s="345">
        <f>IF(COUNTIF($B22:$BA22,AM$26)&gt;0,"("&amp;COUNTIF($B22:$BA22,AM$26)&amp;")",0)</f>
        <v>0</v>
      </c>
      <c r="O35" s="345"/>
      <c r="P35" s="345"/>
      <c r="Q35" s="347">
        <f>COUNTIF($B22:$BA22,A$27)</f>
        <v>12</v>
      </c>
      <c r="R35" s="347"/>
      <c r="S35" s="346">
        <f ca="1">SUM(C35:R35)</f>
        <v>44</v>
      </c>
      <c r="T35" s="346"/>
      <c r="U35" s="114">
        <v>4</v>
      </c>
      <c r="V35" s="139" t="str">
        <f>IF($U35&gt;$U$31,"",IF($U35=$U$31,AM$26,AB25))</f>
        <v/>
      </c>
      <c r="W35" s="349" t="str">
        <f>IF($U35&gt;$U$31,"",IF($U35=$U$31,Base!B$170,Base!B165))</f>
        <v/>
      </c>
      <c r="X35" s="350"/>
      <c r="Y35" s="350"/>
      <c r="Z35" s="350"/>
      <c r="AA35" s="350"/>
      <c r="AB35" s="350"/>
      <c r="AC35" s="350"/>
      <c r="AD35" s="350"/>
      <c r="AE35" s="350"/>
      <c r="AF35" s="350"/>
      <c r="AG35" s="350"/>
      <c r="AH35" s="350"/>
      <c r="AI35" s="351"/>
      <c r="AJ35" s="310" t="str">
        <f t="shared" ca="1" si="0"/>
        <v/>
      </c>
      <c r="AK35" s="367">
        <f t="shared" si="1"/>
        <v>0</v>
      </c>
      <c r="AL35" s="367"/>
      <c r="AM35" s="198"/>
      <c r="AN35" s="30"/>
      <c r="AO35" s="30"/>
      <c r="AP35" s="30"/>
      <c r="AQ35" s="30"/>
      <c r="AS35" s="30"/>
      <c r="AT35" s="30"/>
      <c r="AU35" s="30"/>
      <c r="AV35" s="30"/>
      <c r="AW35" s="30"/>
      <c r="AX35" s="30"/>
      <c r="AY35" s="30"/>
      <c r="AZ35" s="30"/>
    </row>
    <row r="36" spans="1:54" x14ac:dyDescent="0.35">
      <c r="A36" s="358" t="s">
        <v>138</v>
      </c>
      <c r="B36" s="358"/>
      <c r="C36" s="347">
        <f>COUNTIF($B23:$BA23,F$25)</f>
        <v>0</v>
      </c>
      <c r="D36" s="347"/>
      <c r="E36" s="347"/>
      <c r="F36" s="347">
        <f>COUNTIF($B23:$BA23,F$27)</f>
        <v>0</v>
      </c>
      <c r="G36" s="347"/>
      <c r="H36" s="347"/>
      <c r="I36" s="347">
        <f ca="1">R47</f>
        <v>0</v>
      </c>
      <c r="J36" s="347"/>
      <c r="K36" s="347">
        <f>COUNTIF($B23:$BA23,F$26)</f>
        <v>0</v>
      </c>
      <c r="L36" s="347"/>
      <c r="M36" s="347"/>
      <c r="N36" s="345">
        <f>IF(COUNTIF($B23:$BA23,AM$26)&gt;0,"("&amp;COUNTIF($B23:$BA23,AM$26)&amp;")",0)</f>
        <v>0</v>
      </c>
      <c r="O36" s="345"/>
      <c r="P36" s="345"/>
      <c r="Q36" s="347">
        <f>COUNTIF($B23:$BA23,A$27)</f>
        <v>0</v>
      </c>
      <c r="R36" s="347"/>
      <c r="S36" s="346">
        <f ca="1">SUM(C36:R36)</f>
        <v>0</v>
      </c>
      <c r="T36" s="346"/>
      <c r="U36" s="115">
        <v>5</v>
      </c>
      <c r="V36" s="139" t="str">
        <f>IF($U36&gt;$U$31,"",IF($U36=$U$31,AM$26,AB26))</f>
        <v/>
      </c>
      <c r="W36" s="349" t="str">
        <f>IF($U36&gt;$U$31,"",IF($U36=$U$31,Base!B$170,Base!B166))</f>
        <v/>
      </c>
      <c r="X36" s="350"/>
      <c r="Y36" s="350"/>
      <c r="Z36" s="350"/>
      <c r="AA36" s="350"/>
      <c r="AB36" s="350"/>
      <c r="AC36" s="350"/>
      <c r="AD36" s="350"/>
      <c r="AE36" s="350"/>
      <c r="AF36" s="350"/>
      <c r="AG36" s="350"/>
      <c r="AH36" s="350"/>
      <c r="AI36" s="351"/>
      <c r="AJ36" s="310" t="str">
        <f t="shared" ca="1" si="0"/>
        <v/>
      </c>
      <c r="AK36" s="367">
        <f t="shared" si="1"/>
        <v>0</v>
      </c>
      <c r="AL36" s="367"/>
      <c r="AM36" s="198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</row>
    <row r="37" spans="1:54" x14ac:dyDescent="0.35">
      <c r="A37" s="358" t="s">
        <v>272</v>
      </c>
      <c r="B37" s="358"/>
      <c r="C37" s="347">
        <f>COUNTIF($B24:$BA24,F$25)</f>
        <v>0</v>
      </c>
      <c r="D37" s="347"/>
      <c r="E37" s="347"/>
      <c r="F37" s="347">
        <f>COUNTIF($B24:$BA24,F$27)</f>
        <v>0</v>
      </c>
      <c r="G37" s="347"/>
      <c r="H37" s="347"/>
      <c r="I37" s="347">
        <f ca="1">R48</f>
        <v>0</v>
      </c>
      <c r="J37" s="347"/>
      <c r="K37" s="347">
        <f>COUNTIF($B24:$BA24,F$26)</f>
        <v>0</v>
      </c>
      <c r="L37" s="347"/>
      <c r="M37" s="347"/>
      <c r="N37" s="345">
        <f>IF(COUNTIF($B24:$BA24,AM$26)&gt;0,"("&amp;COUNTIF($B24:$BA24,AM$26)&amp;")",0)</f>
        <v>0</v>
      </c>
      <c r="O37" s="345"/>
      <c r="P37" s="345"/>
      <c r="Q37" s="347">
        <f>COUNTIF($B24:$BA24,A$27)</f>
        <v>0</v>
      </c>
      <c r="R37" s="347"/>
      <c r="S37" s="346">
        <f ca="1">SUM(C37:R37)</f>
        <v>0</v>
      </c>
      <c r="T37" s="346"/>
      <c r="U37" s="115">
        <v>6</v>
      </c>
      <c r="V37" s="139" t="str">
        <f>IF($U37&gt;$U$31,"",IF($U37=$U$31,AM$26,AB27))</f>
        <v/>
      </c>
      <c r="W37" s="349" t="str">
        <f>IF($U37&gt;$U$31,"",IF($U37=$U$31,Base!B$170,Base!B167))</f>
        <v/>
      </c>
      <c r="X37" s="350"/>
      <c r="Y37" s="350"/>
      <c r="Z37" s="350"/>
      <c r="AA37" s="350"/>
      <c r="AB37" s="350"/>
      <c r="AC37" s="350"/>
      <c r="AD37" s="350"/>
      <c r="AE37" s="350"/>
      <c r="AF37" s="350"/>
      <c r="AG37" s="350"/>
      <c r="AH37" s="350"/>
      <c r="AI37" s="351"/>
      <c r="AJ37" s="310" t="str">
        <f t="shared" ca="1" si="0"/>
        <v/>
      </c>
      <c r="AK37" s="367">
        <f t="shared" si="1"/>
        <v>0</v>
      </c>
      <c r="AL37" s="367"/>
      <c r="AM37" s="96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4" x14ac:dyDescent="0.35">
      <c r="A38" s="358" t="s">
        <v>80</v>
      </c>
      <c r="B38" s="358"/>
      <c r="C38" s="347">
        <f>SUM(C33:E37)</f>
        <v>95</v>
      </c>
      <c r="D38" s="347"/>
      <c r="E38" s="347"/>
      <c r="F38" s="347">
        <f>SUM(F33:H37)</f>
        <v>12</v>
      </c>
      <c r="G38" s="347"/>
      <c r="H38" s="347"/>
      <c r="I38" s="347">
        <f ca="1">SUM(I33:J37)</f>
        <v>2</v>
      </c>
      <c r="J38" s="347"/>
      <c r="K38" s="347">
        <f>SUM(K33:M37)</f>
        <v>0</v>
      </c>
      <c r="L38" s="347"/>
      <c r="M38" s="347"/>
      <c r="N38" s="345">
        <f>IF(COUNTIF($B20:$BA24,AM$26)&gt;0,"("&amp;COUNTIF($B20:$BA24,AM$26)&amp;")",0)</f>
        <v>0</v>
      </c>
      <c r="O38" s="345"/>
      <c r="P38" s="345"/>
      <c r="Q38" s="346">
        <f>SUM(Q33:R37)</f>
        <v>36</v>
      </c>
      <c r="R38" s="347"/>
      <c r="S38" s="346">
        <f ca="1">SUM(S33:T37)</f>
        <v>145</v>
      </c>
      <c r="T38" s="347"/>
      <c r="U38" s="114">
        <v>7</v>
      </c>
      <c r="V38" s="139" t="str">
        <f>IF($U38&gt;$U$31,"",IF($U38=$U$31,AM$26,AB28))</f>
        <v/>
      </c>
      <c r="W38" s="349" t="str">
        <f>IF($U38&gt;$U$31,"",IF($U38=$U$31,Base!B$170,Base!B168))</f>
        <v/>
      </c>
      <c r="X38" s="350"/>
      <c r="Y38" s="350"/>
      <c r="Z38" s="350"/>
      <c r="AA38" s="350"/>
      <c r="AB38" s="350"/>
      <c r="AC38" s="350"/>
      <c r="AD38" s="350"/>
      <c r="AE38" s="350"/>
      <c r="AF38" s="350"/>
      <c r="AG38" s="350"/>
      <c r="AH38" s="350"/>
      <c r="AI38" s="351"/>
      <c r="AJ38" s="310" t="str">
        <f t="shared" ca="1" si="0"/>
        <v/>
      </c>
      <c r="AK38" s="367">
        <f t="shared" si="1"/>
        <v>0</v>
      </c>
      <c r="AL38" s="367"/>
      <c r="AM38" s="96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4" s="74" customFormat="1" ht="18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115">
        <v>8</v>
      </c>
      <c r="V39" s="139" t="str">
        <f>IF($U39&gt;$U$31,"",IF($U39=$U$31,AM$26,AM25))</f>
        <v/>
      </c>
      <c r="W39" s="349" t="str">
        <f>IF($U39&gt;$U$31,"",IF($U39=$U$31,Base!B$170,Base!B169))</f>
        <v/>
      </c>
      <c r="X39" s="350"/>
      <c r="Y39" s="350"/>
      <c r="Z39" s="350"/>
      <c r="AA39" s="350"/>
      <c r="AB39" s="350"/>
      <c r="AC39" s="350"/>
      <c r="AD39" s="350"/>
      <c r="AE39" s="350"/>
      <c r="AF39" s="350"/>
      <c r="AG39" s="350"/>
      <c r="AH39" s="350"/>
      <c r="AI39" s="351"/>
      <c r="AJ39" s="310" t="str">
        <f t="shared" ca="1" si="0"/>
        <v/>
      </c>
      <c r="AK39" s="367">
        <f t="shared" si="1"/>
        <v>0</v>
      </c>
      <c r="AL39" s="367"/>
      <c r="AM39" s="96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73"/>
    </row>
    <row r="40" spans="1:54" s="74" customFormat="1" ht="18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115">
        <v>9</v>
      </c>
      <c r="V40" s="139" t="str">
        <f>IF($U40&gt;$U$31,"",IF($U40=$U$31,AM$26,AM26))</f>
        <v/>
      </c>
      <c r="W40" s="349" t="str">
        <f>IF($U40&gt;$U$31,"",IF($U40=$U$31,Base!B$170,Base!B170))</f>
        <v/>
      </c>
      <c r="X40" s="350"/>
      <c r="Y40" s="350"/>
      <c r="Z40" s="350"/>
      <c r="AA40" s="350"/>
      <c r="AB40" s="350"/>
      <c r="AC40" s="350"/>
      <c r="AD40" s="350"/>
      <c r="AE40" s="350"/>
      <c r="AF40" s="350"/>
      <c r="AG40" s="350"/>
      <c r="AH40" s="350"/>
      <c r="AI40" s="351"/>
      <c r="AJ40" s="310" t="str">
        <f t="shared" ca="1" si="0"/>
        <v/>
      </c>
      <c r="AK40" s="367">
        <f t="shared" si="1"/>
        <v>0</v>
      </c>
      <c r="AL40" s="367"/>
      <c r="AM40" s="199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</row>
    <row r="41" spans="1:54" s="74" customFormat="1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115"/>
      <c r="V41" s="8"/>
      <c r="W41" s="8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8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</row>
    <row r="42" spans="1:54" s="74" customFormat="1" ht="15.75" hidden="1" x14ac:dyDescent="0.2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>
        <v>0</v>
      </c>
      <c r="V42" s="73">
        <v>1</v>
      </c>
      <c r="W42" s="73">
        <v>2</v>
      </c>
      <c r="X42" s="73">
        <v>3</v>
      </c>
      <c r="Y42" s="73">
        <v>4</v>
      </c>
      <c r="Z42" s="73">
        <v>5</v>
      </c>
      <c r="AA42" s="73">
        <v>6</v>
      </c>
      <c r="AB42" s="73">
        <v>7</v>
      </c>
      <c r="AC42" s="73">
        <v>8</v>
      </c>
      <c r="AD42" s="73"/>
      <c r="AE42" s="73"/>
      <c r="AF42" s="73">
        <v>0</v>
      </c>
      <c r="AG42" s="73">
        <v>1</v>
      </c>
      <c r="AH42" s="73">
        <v>2</v>
      </c>
      <c r="AI42" s="73">
        <v>3</v>
      </c>
      <c r="AJ42" s="73">
        <v>4</v>
      </c>
      <c r="AK42" s="73">
        <v>5</v>
      </c>
      <c r="AL42" s="73">
        <v>6</v>
      </c>
      <c r="AM42" s="73">
        <v>7</v>
      </c>
      <c r="AN42" s="73">
        <v>8</v>
      </c>
      <c r="AO42" s="73"/>
      <c r="AP42" s="73">
        <v>0</v>
      </c>
      <c r="AQ42" s="73">
        <v>1</v>
      </c>
      <c r="AR42" s="73">
        <v>2</v>
      </c>
      <c r="AS42" s="73">
        <v>3</v>
      </c>
      <c r="AT42" s="73">
        <v>4</v>
      </c>
      <c r="AU42" s="73">
        <v>5</v>
      </c>
      <c r="AV42" s="73">
        <v>6</v>
      </c>
      <c r="AW42" s="73">
        <v>7</v>
      </c>
      <c r="AX42" s="73">
        <v>8</v>
      </c>
      <c r="AY42" s="73"/>
      <c r="AZ42" s="73"/>
      <c r="BA42" s="73"/>
      <c r="BB42" s="73"/>
    </row>
    <row r="43" spans="1:54" s="74" customFormat="1" ht="15.75" hidden="1" x14ac:dyDescent="0.25">
      <c r="A43" s="73"/>
      <c r="B43" s="73"/>
      <c r="C43" s="73"/>
      <c r="D43" s="73"/>
      <c r="E43" s="73"/>
      <c r="F43" s="73"/>
      <c r="G43" s="73"/>
      <c r="H43" s="73"/>
      <c r="I43" s="73" t="str">
        <f>F25&amp;"/"&amp;V34</f>
        <v>Т/</v>
      </c>
      <c r="J43" s="73"/>
      <c r="K43" s="73"/>
      <c r="L43" s="73"/>
      <c r="M43" s="73"/>
      <c r="N43" s="73"/>
      <c r="O43" s="73"/>
      <c r="P43" s="73"/>
      <c r="Q43" s="73" t="s">
        <v>530</v>
      </c>
      <c r="R43" s="73"/>
      <c r="S43" s="73"/>
      <c r="T43" s="73"/>
      <c r="U43" s="73" t="str">
        <f ca="1">OFFSET($V$32,U42,0,1,1)</f>
        <v>У</v>
      </c>
      <c r="V43" s="73" t="str">
        <f ca="1">OFFSET($V$32,V42,0,1,1)</f>
        <v>ВКР</v>
      </c>
      <c r="W43" s="73" t="str">
        <f ca="1">OFFSET($V$32,W42,0,1,1)</f>
        <v/>
      </c>
      <c r="X43" s="73" t="str">
        <f t="shared" ref="X43:AC43" ca="1" si="2">OFFSET($V$32,X42,0,1,1)</f>
        <v/>
      </c>
      <c r="Y43" s="73" t="str">
        <f t="shared" ca="1" si="2"/>
        <v/>
      </c>
      <c r="Z43" s="73" t="str">
        <f t="shared" ca="1" si="2"/>
        <v/>
      </c>
      <c r="AA43" s="73" t="str">
        <f t="shared" ca="1" si="2"/>
        <v/>
      </c>
      <c r="AB43" s="73" t="str">
        <f t="shared" ca="1" si="2"/>
        <v/>
      </c>
      <c r="AC43" s="73" t="str">
        <f t="shared" ca="1" si="2"/>
        <v/>
      </c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</row>
    <row r="44" spans="1:54" s="74" customFormat="1" ht="15.75" hidden="1" x14ac:dyDescent="0.2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>
        <v>1</v>
      </c>
      <c r="R44" s="73">
        <f ca="1">AD44+AD45</f>
        <v>2</v>
      </c>
      <c r="S44" s="73"/>
      <c r="T44" s="73">
        <v>1</v>
      </c>
      <c r="U44" s="73">
        <f ca="1">IF(U$43&lt;&gt;"",COUNTIF($B20:$S20,U$43),0)</f>
        <v>0</v>
      </c>
      <c r="V44" s="73">
        <f t="shared" ref="V44:AC44" ca="1" si="3">IF(V$43&lt;&gt;"",COUNTIF($B20:$S20,V$43),0)</f>
        <v>0</v>
      </c>
      <c r="W44" s="73">
        <f t="shared" ca="1" si="3"/>
        <v>0</v>
      </c>
      <c r="X44" s="73">
        <f t="shared" ca="1" si="3"/>
        <v>0</v>
      </c>
      <c r="Y44" s="73">
        <f t="shared" ca="1" si="3"/>
        <v>0</v>
      </c>
      <c r="Z44" s="73">
        <f t="shared" ca="1" si="3"/>
        <v>0</v>
      </c>
      <c r="AA44" s="73">
        <f t="shared" ca="1" si="3"/>
        <v>0</v>
      </c>
      <c r="AB44" s="73">
        <f t="shared" ca="1" si="3"/>
        <v>0</v>
      </c>
      <c r="AC44" s="73">
        <f t="shared" ca="1" si="3"/>
        <v>0</v>
      </c>
      <c r="AD44" s="73">
        <f ca="1">SUM(U44:AC44)</f>
        <v>0</v>
      </c>
      <c r="AE44" s="73"/>
      <c r="AF44" s="73" t="str">
        <f ca="1">IF(U44&gt;0,$T44&amp;" ","")</f>
        <v/>
      </c>
      <c r="AG44" s="73" t="str">
        <f t="shared" ref="AG44:AN53" ca="1" si="4">IF(V44&gt;0,$T44&amp;" ","")</f>
        <v/>
      </c>
      <c r="AH44" s="73" t="str">
        <f t="shared" ca="1" si="4"/>
        <v/>
      </c>
      <c r="AI44" s="73" t="str">
        <f t="shared" ca="1" si="4"/>
        <v/>
      </c>
      <c r="AJ44" s="73" t="str">
        <f t="shared" ca="1" si="4"/>
        <v/>
      </c>
      <c r="AK44" s="73" t="str">
        <f t="shared" ca="1" si="4"/>
        <v/>
      </c>
      <c r="AL44" s="73" t="str">
        <f t="shared" ca="1" si="4"/>
        <v/>
      </c>
      <c r="AM44" s="73" t="str">
        <f t="shared" ca="1" si="4"/>
        <v/>
      </c>
      <c r="AN44" s="73" t="str">
        <f t="shared" ca="1" si="4"/>
        <v/>
      </c>
      <c r="AO44" s="73"/>
      <c r="AP44" s="73" t="str">
        <f ca="1">AF44&amp;AF45&amp;AF46&amp;AF47&amp;AF48&amp;AF49&amp;AF50&amp;AF51&amp;AF52&amp;AF53</f>
        <v xml:space="preserve">2 </v>
      </c>
      <c r="AQ44" s="73" t="str">
        <f t="shared" ref="AQ44:AX44" ca="1" si="5">AG44&amp;AG45&amp;AG46&amp;AG47&amp;AG48&amp;AG49&amp;AG50&amp;AG51&amp;AG52&amp;AG53</f>
        <v/>
      </c>
      <c r="AR44" s="73" t="str">
        <f ca="1">AH44&amp;AH45&amp;AH46&amp;AH47&amp;AH48&amp;AH49&amp;AH50&amp;AH51&amp;AH52&amp;AH53</f>
        <v/>
      </c>
      <c r="AS44" s="73" t="str">
        <f t="shared" ca="1" si="5"/>
        <v/>
      </c>
      <c r="AT44" s="73" t="str">
        <f t="shared" ca="1" si="5"/>
        <v/>
      </c>
      <c r="AU44" s="73" t="str">
        <f t="shared" ca="1" si="5"/>
        <v/>
      </c>
      <c r="AV44" s="73" t="str">
        <f t="shared" ca="1" si="5"/>
        <v/>
      </c>
      <c r="AW44" s="73" t="str">
        <f t="shared" ca="1" si="5"/>
        <v/>
      </c>
      <c r="AX44" s="73" t="str">
        <f t="shared" ca="1" si="5"/>
        <v/>
      </c>
      <c r="AY44" s="73"/>
      <c r="AZ44" s="73"/>
      <c r="BA44" s="73"/>
      <c r="BB44" s="73"/>
    </row>
    <row r="45" spans="1:54" s="74" customFormat="1" ht="15.75" hidden="1" x14ac:dyDescent="0.2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>
        <v>2</v>
      </c>
      <c r="R45" s="73">
        <f ca="1">AD46+AD47</f>
        <v>0</v>
      </c>
      <c r="S45" s="73"/>
      <c r="T45" s="73">
        <v>2</v>
      </c>
      <c r="U45" s="73">
        <f ca="1">IF(U$43&lt;&gt;"",COUNTIF($B20:$BA20,U$43),0)-U44</f>
        <v>2</v>
      </c>
      <c r="V45" s="73">
        <f t="shared" ref="V45:AC45" ca="1" si="6">IF(V$43&lt;&gt;"",COUNTIF($B20:$BA20,V$43),0)-V44</f>
        <v>0</v>
      </c>
      <c r="W45" s="73">
        <f t="shared" ca="1" si="6"/>
        <v>0</v>
      </c>
      <c r="X45" s="73">
        <f t="shared" ca="1" si="6"/>
        <v>0</v>
      </c>
      <c r="Y45" s="73">
        <f t="shared" ca="1" si="6"/>
        <v>0</v>
      </c>
      <c r="Z45" s="73">
        <f t="shared" ca="1" si="6"/>
        <v>0</v>
      </c>
      <c r="AA45" s="73">
        <f t="shared" ca="1" si="6"/>
        <v>0</v>
      </c>
      <c r="AB45" s="73">
        <f t="shared" ca="1" si="6"/>
        <v>0</v>
      </c>
      <c r="AC45" s="73">
        <f t="shared" ca="1" si="6"/>
        <v>0</v>
      </c>
      <c r="AD45" s="73">
        <f t="shared" ref="AD45:AD53" ca="1" si="7">SUM(U45:AC45)</f>
        <v>2</v>
      </c>
      <c r="AE45" s="73"/>
      <c r="AF45" s="73" t="str">
        <f t="shared" ref="AF45:AF53" ca="1" si="8">IF(U45&gt;0,$T45&amp;" ","")</f>
        <v xml:space="preserve">2 </v>
      </c>
      <c r="AG45" s="73" t="str">
        <f t="shared" ca="1" si="4"/>
        <v/>
      </c>
      <c r="AH45" s="73" t="str">
        <f t="shared" ca="1" si="4"/>
        <v/>
      </c>
      <c r="AI45" s="73" t="str">
        <f t="shared" ca="1" si="4"/>
        <v/>
      </c>
      <c r="AJ45" s="73" t="str">
        <f t="shared" ca="1" si="4"/>
        <v/>
      </c>
      <c r="AK45" s="73" t="str">
        <f t="shared" ca="1" si="4"/>
        <v/>
      </c>
      <c r="AL45" s="73" t="str">
        <f t="shared" ca="1" si="4"/>
        <v/>
      </c>
      <c r="AM45" s="73" t="str">
        <f t="shared" ca="1" si="4"/>
        <v/>
      </c>
      <c r="AN45" s="73" t="str">
        <f t="shared" ca="1" si="4"/>
        <v/>
      </c>
      <c r="AO45" s="73"/>
      <c r="AP45" s="73" t="str">
        <f ca="1">TRIM(AP44)</f>
        <v>2</v>
      </c>
      <c r="AQ45" s="73" t="str">
        <f t="shared" ref="AQ45:AX45" ca="1" si="9">TRIM(AQ44)</f>
        <v/>
      </c>
      <c r="AR45" s="73" t="str">
        <f t="shared" ca="1" si="9"/>
        <v/>
      </c>
      <c r="AS45" s="73" t="str">
        <f t="shared" ca="1" si="9"/>
        <v/>
      </c>
      <c r="AT45" s="73" t="str">
        <f t="shared" ca="1" si="9"/>
        <v/>
      </c>
      <c r="AU45" s="73" t="str">
        <f t="shared" ca="1" si="9"/>
        <v/>
      </c>
      <c r="AV45" s="73" t="str">
        <f t="shared" ca="1" si="9"/>
        <v/>
      </c>
      <c r="AW45" s="73" t="str">
        <f t="shared" ca="1" si="9"/>
        <v/>
      </c>
      <c r="AX45" s="73" t="str">
        <f t="shared" ca="1" si="9"/>
        <v/>
      </c>
      <c r="AY45" s="73"/>
      <c r="AZ45" s="73"/>
      <c r="BA45" s="73"/>
      <c r="BB45" s="73"/>
    </row>
    <row r="46" spans="1:54" s="74" customFormat="1" ht="15.75" hidden="1" x14ac:dyDescent="0.2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>
        <v>3</v>
      </c>
      <c r="R46" s="73">
        <f ca="1">AD48+AD49</f>
        <v>0</v>
      </c>
      <c r="S46" s="73"/>
      <c r="T46" s="73">
        <v>3</v>
      </c>
      <c r="U46" s="73">
        <f ca="1">IF(U$43&lt;&gt;"",COUNTIF($B21:$S21,U$43),0)</f>
        <v>0</v>
      </c>
      <c r="V46" s="73">
        <f t="shared" ref="V46:AC46" ca="1" si="10">IF(V$43&lt;&gt;"",COUNTIF($B21:$S21,V$43),0)</f>
        <v>0</v>
      </c>
      <c r="W46" s="73">
        <f t="shared" ca="1" si="10"/>
        <v>0</v>
      </c>
      <c r="X46" s="73">
        <f t="shared" ca="1" si="10"/>
        <v>0</v>
      </c>
      <c r="Y46" s="73">
        <f t="shared" ca="1" si="10"/>
        <v>0</v>
      </c>
      <c r="Z46" s="73">
        <f t="shared" ca="1" si="10"/>
        <v>0</v>
      </c>
      <c r="AA46" s="73">
        <f t="shared" ca="1" si="10"/>
        <v>0</v>
      </c>
      <c r="AB46" s="73">
        <f t="shared" ca="1" si="10"/>
        <v>0</v>
      </c>
      <c r="AC46" s="73">
        <f t="shared" ca="1" si="10"/>
        <v>0</v>
      </c>
      <c r="AD46" s="73">
        <f t="shared" ca="1" si="7"/>
        <v>0</v>
      </c>
      <c r="AE46" s="73"/>
      <c r="AF46" s="73" t="str">
        <f t="shared" ca="1" si="8"/>
        <v/>
      </c>
      <c r="AG46" s="73" t="str">
        <f t="shared" ca="1" si="4"/>
        <v/>
      </c>
      <c r="AH46" s="73" t="str">
        <f t="shared" ca="1" si="4"/>
        <v/>
      </c>
      <c r="AI46" s="73" t="str">
        <f t="shared" ca="1" si="4"/>
        <v/>
      </c>
      <c r="AJ46" s="73" t="str">
        <f t="shared" ca="1" si="4"/>
        <v/>
      </c>
      <c r="AK46" s="73" t="str">
        <f t="shared" ca="1" si="4"/>
        <v/>
      </c>
      <c r="AL46" s="73" t="str">
        <f t="shared" ca="1" si="4"/>
        <v/>
      </c>
      <c r="AM46" s="73" t="str">
        <f t="shared" ca="1" si="4"/>
        <v/>
      </c>
      <c r="AN46" s="73" t="str">
        <f t="shared" ca="1" si="4"/>
        <v/>
      </c>
      <c r="AO46" s="73"/>
      <c r="AP46" s="73" t="str">
        <f ca="1">SUBSTITUTE(AP45," ",",")</f>
        <v>2</v>
      </c>
      <c r="AQ46" s="73" t="str">
        <f t="shared" ref="AQ46:AX46" ca="1" si="11">SUBSTITUTE(AQ45," ",",")</f>
        <v/>
      </c>
      <c r="AR46" s="73" t="str">
        <f t="shared" ca="1" si="11"/>
        <v/>
      </c>
      <c r="AS46" s="73" t="str">
        <f t="shared" ca="1" si="11"/>
        <v/>
      </c>
      <c r="AT46" s="73" t="str">
        <f t="shared" ca="1" si="11"/>
        <v/>
      </c>
      <c r="AU46" s="73" t="str">
        <f t="shared" ca="1" si="11"/>
        <v/>
      </c>
      <c r="AV46" s="73" t="str">
        <f t="shared" ca="1" si="11"/>
        <v/>
      </c>
      <c r="AW46" s="73" t="str">
        <f t="shared" ca="1" si="11"/>
        <v/>
      </c>
      <c r="AX46" s="73" t="str">
        <f t="shared" ca="1" si="11"/>
        <v/>
      </c>
      <c r="AY46" s="73"/>
      <c r="AZ46" s="73"/>
      <c r="BA46" s="73"/>
      <c r="BB46" s="73"/>
    </row>
    <row r="47" spans="1:54" s="74" customFormat="1" ht="15.75" hidden="1" x14ac:dyDescent="0.2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>
        <v>4</v>
      </c>
      <c r="R47" s="73">
        <f ca="1">AD50+AD51</f>
        <v>0</v>
      </c>
      <c r="S47" s="73"/>
      <c r="T47" s="73">
        <v>4</v>
      </c>
      <c r="U47" s="73">
        <f ca="1">IF(U$43&lt;&gt;"",COUNTIF($B21:$BA21,U$43),0)-U46</f>
        <v>0</v>
      </c>
      <c r="V47" s="73">
        <f t="shared" ref="V47:AC47" ca="1" si="12">IF(V$43&lt;&gt;"",COUNTIF($B21:$BA21,V$43),0)-V46</f>
        <v>0</v>
      </c>
      <c r="W47" s="73">
        <f t="shared" ca="1" si="12"/>
        <v>0</v>
      </c>
      <c r="X47" s="73">
        <f t="shared" ca="1" si="12"/>
        <v>0</v>
      </c>
      <c r="Y47" s="73">
        <f t="shared" ca="1" si="12"/>
        <v>0</v>
      </c>
      <c r="Z47" s="73">
        <f t="shared" ca="1" si="12"/>
        <v>0</v>
      </c>
      <c r="AA47" s="73">
        <f t="shared" ca="1" si="12"/>
        <v>0</v>
      </c>
      <c r="AB47" s="73">
        <f t="shared" ca="1" si="12"/>
        <v>0</v>
      </c>
      <c r="AC47" s="73">
        <f t="shared" ca="1" si="12"/>
        <v>0</v>
      </c>
      <c r="AD47" s="73">
        <f t="shared" ca="1" si="7"/>
        <v>0</v>
      </c>
      <c r="AE47" s="73"/>
      <c r="AF47" s="73" t="str">
        <f t="shared" ca="1" si="8"/>
        <v/>
      </c>
      <c r="AG47" s="73" t="str">
        <f t="shared" ca="1" si="4"/>
        <v/>
      </c>
      <c r="AH47" s="73" t="str">
        <f t="shared" ca="1" si="4"/>
        <v/>
      </c>
      <c r="AI47" s="73" t="str">
        <f t="shared" ca="1" si="4"/>
        <v/>
      </c>
      <c r="AJ47" s="73" t="str">
        <f t="shared" ca="1" si="4"/>
        <v/>
      </c>
      <c r="AK47" s="73" t="str">
        <f t="shared" ca="1" si="4"/>
        <v/>
      </c>
      <c r="AL47" s="73" t="str">
        <f t="shared" ca="1" si="4"/>
        <v/>
      </c>
      <c r="AM47" s="73" t="str">
        <f t="shared" ca="1" si="4"/>
        <v/>
      </c>
      <c r="AN47" s="73" t="str">
        <f t="shared" ca="1" si="4"/>
        <v/>
      </c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</row>
    <row r="48" spans="1:54" s="74" customFormat="1" ht="15.75" hidden="1" x14ac:dyDescent="0.25">
      <c r="A48" s="73"/>
      <c r="B48" s="73"/>
      <c r="C48" s="73"/>
      <c r="D48" s="73"/>
      <c r="E48" s="73"/>
      <c r="F48" s="73"/>
      <c r="G48" s="73"/>
      <c r="H48" s="73"/>
      <c r="I48" s="73" t="str">
        <f ca="1">R48-W51&amp;"+("&amp;W51&amp;")"</f>
        <v>0+(0)</v>
      </c>
      <c r="J48" s="73"/>
      <c r="K48" s="73"/>
      <c r="L48" s="73"/>
      <c r="M48" s="73"/>
      <c r="N48" s="73"/>
      <c r="O48" s="73"/>
      <c r="P48" s="73"/>
      <c r="Q48" s="73">
        <v>5</v>
      </c>
      <c r="R48" s="73">
        <f ca="1">AD52+AD53</f>
        <v>0</v>
      </c>
      <c r="S48" s="73"/>
      <c r="T48" s="73">
        <v>5</v>
      </c>
      <c r="U48" s="73">
        <f ca="1">IF(U$43&lt;&gt;"",COUNTIF($B22:$S22,U$43),0)</f>
        <v>0</v>
      </c>
      <c r="V48" s="73">
        <f t="shared" ref="V48:AC48" ca="1" si="13">IF(V$43&lt;&gt;"",COUNTIF($B22:$S22,V$43),0)</f>
        <v>0</v>
      </c>
      <c r="W48" s="73">
        <f t="shared" ca="1" si="13"/>
        <v>0</v>
      </c>
      <c r="X48" s="73">
        <f t="shared" ca="1" si="13"/>
        <v>0</v>
      </c>
      <c r="Y48" s="73">
        <f t="shared" ca="1" si="13"/>
        <v>0</v>
      </c>
      <c r="Z48" s="73">
        <f t="shared" ca="1" si="13"/>
        <v>0</v>
      </c>
      <c r="AA48" s="73">
        <f t="shared" ca="1" si="13"/>
        <v>0</v>
      </c>
      <c r="AB48" s="73">
        <f t="shared" ca="1" si="13"/>
        <v>0</v>
      </c>
      <c r="AC48" s="73">
        <f t="shared" ca="1" si="13"/>
        <v>0</v>
      </c>
      <c r="AD48" s="73">
        <f t="shared" ca="1" si="7"/>
        <v>0</v>
      </c>
      <c r="AE48" s="73"/>
      <c r="AF48" s="73" t="str">
        <f t="shared" ca="1" si="8"/>
        <v/>
      </c>
      <c r="AG48" s="73" t="str">
        <f t="shared" ca="1" si="4"/>
        <v/>
      </c>
      <c r="AH48" s="73" t="str">
        <f t="shared" ca="1" si="4"/>
        <v/>
      </c>
      <c r="AI48" s="73" t="str">
        <f t="shared" ca="1" si="4"/>
        <v/>
      </c>
      <c r="AJ48" s="73" t="str">
        <f t="shared" ca="1" si="4"/>
        <v/>
      </c>
      <c r="AK48" s="73" t="str">
        <f t="shared" ca="1" si="4"/>
        <v/>
      </c>
      <c r="AL48" s="73" t="str">
        <f t="shared" ca="1" si="4"/>
        <v/>
      </c>
      <c r="AM48" s="73" t="str">
        <f t="shared" ca="1" si="4"/>
        <v/>
      </c>
      <c r="AN48" s="73" t="str">
        <f t="shared" ca="1" si="4"/>
        <v/>
      </c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</row>
    <row r="49" spans="1:54" s="74" customFormat="1" ht="15.75" hidden="1" x14ac:dyDescent="0.25">
      <c r="A49" s="73"/>
      <c r="B49" s="73"/>
      <c r="C49" s="73"/>
      <c r="D49" s="73"/>
      <c r="E49" s="73"/>
      <c r="F49" s="73"/>
      <c r="G49" s="73"/>
      <c r="H49" s="73"/>
      <c r="I49" s="73" t="str">
        <f ca="1">AD54-W54&amp;"+("&amp;W54&amp;")"</f>
        <v>2+(0)</v>
      </c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>
        <v>6</v>
      </c>
      <c r="U49" s="73">
        <f ca="1">IF(U$43&lt;&gt;"",COUNTIF($B22:$BA22,U$43),0)-U48</f>
        <v>0</v>
      </c>
      <c r="V49" s="73">
        <f t="shared" ref="V49:AC49" ca="1" si="14">IF(V$43&lt;&gt;"",COUNTIF($B22:$BA22,V$43),0)-V48</f>
        <v>0</v>
      </c>
      <c r="W49" s="73">
        <f t="shared" ca="1" si="14"/>
        <v>0</v>
      </c>
      <c r="X49" s="73">
        <f t="shared" ca="1" si="14"/>
        <v>0</v>
      </c>
      <c r="Y49" s="73">
        <f t="shared" ca="1" si="14"/>
        <v>0</v>
      </c>
      <c r="Z49" s="73">
        <f t="shared" ca="1" si="14"/>
        <v>0</v>
      </c>
      <c r="AA49" s="73">
        <f t="shared" ca="1" si="14"/>
        <v>0</v>
      </c>
      <c r="AB49" s="73">
        <f t="shared" ca="1" si="14"/>
        <v>0</v>
      </c>
      <c r="AC49" s="73">
        <f t="shared" ca="1" si="14"/>
        <v>0</v>
      </c>
      <c r="AD49" s="73">
        <f t="shared" ca="1" si="7"/>
        <v>0</v>
      </c>
      <c r="AE49" s="73"/>
      <c r="AF49" s="73" t="str">
        <f t="shared" ca="1" si="8"/>
        <v/>
      </c>
      <c r="AG49" s="73" t="str">
        <f t="shared" ca="1" si="4"/>
        <v/>
      </c>
      <c r="AH49" s="73" t="str">
        <f t="shared" ca="1" si="4"/>
        <v/>
      </c>
      <c r="AI49" s="73" t="str">
        <f t="shared" ca="1" si="4"/>
        <v/>
      </c>
      <c r="AJ49" s="73" t="str">
        <f t="shared" ca="1" si="4"/>
        <v/>
      </c>
      <c r="AK49" s="73" t="str">
        <f t="shared" ca="1" si="4"/>
        <v/>
      </c>
      <c r="AL49" s="73" t="str">
        <f t="shared" ca="1" si="4"/>
        <v/>
      </c>
      <c r="AM49" s="73" t="str">
        <f t="shared" ca="1" si="4"/>
        <v/>
      </c>
      <c r="AN49" s="73" t="str">
        <f t="shared" ca="1" si="4"/>
        <v/>
      </c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</row>
    <row r="50" spans="1:54" s="74" customFormat="1" ht="15.75" hidden="1" x14ac:dyDescent="0.2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>
        <v>7</v>
      </c>
      <c r="U50" s="73">
        <f ca="1">IF(U$43&lt;&gt;"",COUNTIF($B23:$S23,U$43),0)</f>
        <v>0</v>
      </c>
      <c r="V50" s="73">
        <f t="shared" ref="V50:AC50" ca="1" si="15">IF(V$43&lt;&gt;"",COUNTIF($B23:$S23,V$43),0)</f>
        <v>0</v>
      </c>
      <c r="W50" s="73">
        <f t="shared" ca="1" si="15"/>
        <v>0</v>
      </c>
      <c r="X50" s="73">
        <f t="shared" ca="1" si="15"/>
        <v>0</v>
      </c>
      <c r="Y50" s="73">
        <f t="shared" ca="1" si="15"/>
        <v>0</v>
      </c>
      <c r="Z50" s="73">
        <f t="shared" ca="1" si="15"/>
        <v>0</v>
      </c>
      <c r="AA50" s="73">
        <f t="shared" ca="1" si="15"/>
        <v>0</v>
      </c>
      <c r="AB50" s="73">
        <f t="shared" ca="1" si="15"/>
        <v>0</v>
      </c>
      <c r="AC50" s="73">
        <f t="shared" ca="1" si="15"/>
        <v>0</v>
      </c>
      <c r="AD50" s="73">
        <f t="shared" ca="1" si="7"/>
        <v>0</v>
      </c>
      <c r="AE50" s="73"/>
      <c r="AF50" s="73" t="str">
        <f t="shared" ca="1" si="8"/>
        <v/>
      </c>
      <c r="AG50" s="73" t="str">
        <f t="shared" ca="1" si="4"/>
        <v/>
      </c>
      <c r="AH50" s="73" t="str">
        <f t="shared" ca="1" si="4"/>
        <v/>
      </c>
      <c r="AI50" s="73" t="str">
        <f t="shared" ca="1" si="4"/>
        <v/>
      </c>
      <c r="AJ50" s="73" t="str">
        <f t="shared" ca="1" si="4"/>
        <v/>
      </c>
      <c r="AK50" s="73" t="str">
        <f t="shared" ca="1" si="4"/>
        <v/>
      </c>
      <c r="AL50" s="73" t="str">
        <f t="shared" ca="1" si="4"/>
        <v/>
      </c>
      <c r="AM50" s="73" t="str">
        <f t="shared" ca="1" si="4"/>
        <v/>
      </c>
      <c r="AN50" s="73" t="str">
        <f t="shared" ca="1" si="4"/>
        <v/>
      </c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</row>
    <row r="51" spans="1:54" s="74" customFormat="1" ht="15.75" hidden="1" x14ac:dyDescent="0.2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>
        <v>8</v>
      </c>
      <c r="U51" s="73">
        <f ca="1">IF(U$43&lt;&gt;"",COUNTIF($B23:$BA23,U$43),0)-U50</f>
        <v>0</v>
      </c>
      <c r="V51" s="73">
        <f t="shared" ref="V51:AC51" ca="1" si="16">IF(V$43&lt;&gt;"",COUNTIF($B23:$BA23,V$43),0)-V50</f>
        <v>0</v>
      </c>
      <c r="W51" s="73">
        <f t="shared" ca="1" si="16"/>
        <v>0</v>
      </c>
      <c r="X51" s="73">
        <f t="shared" ca="1" si="16"/>
        <v>0</v>
      </c>
      <c r="Y51" s="73">
        <f t="shared" ca="1" si="16"/>
        <v>0</v>
      </c>
      <c r="Z51" s="73">
        <f t="shared" ca="1" si="16"/>
        <v>0</v>
      </c>
      <c r="AA51" s="73">
        <f t="shared" ca="1" si="16"/>
        <v>0</v>
      </c>
      <c r="AB51" s="73">
        <f t="shared" ca="1" si="16"/>
        <v>0</v>
      </c>
      <c r="AC51" s="73">
        <f t="shared" ca="1" si="16"/>
        <v>0</v>
      </c>
      <c r="AD51" s="73">
        <f t="shared" ca="1" si="7"/>
        <v>0</v>
      </c>
      <c r="AE51" s="73"/>
      <c r="AF51" s="73" t="str">
        <f t="shared" ca="1" si="8"/>
        <v/>
      </c>
      <c r="AG51" s="73" t="str">
        <f t="shared" ca="1" si="4"/>
        <v/>
      </c>
      <c r="AH51" s="73" t="str">
        <f t="shared" ca="1" si="4"/>
        <v/>
      </c>
      <c r="AI51" s="73" t="str">
        <f t="shared" ca="1" si="4"/>
        <v/>
      </c>
      <c r="AJ51" s="73" t="str">
        <f t="shared" ca="1" si="4"/>
        <v/>
      </c>
      <c r="AK51" s="73" t="str">
        <f t="shared" ca="1" si="4"/>
        <v/>
      </c>
      <c r="AL51" s="73" t="str">
        <f t="shared" ca="1" si="4"/>
        <v/>
      </c>
      <c r="AM51" s="73" t="str">
        <f t="shared" ca="1" si="4"/>
        <v/>
      </c>
      <c r="AN51" s="73" t="str">
        <f t="shared" ca="1" si="4"/>
        <v/>
      </c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</row>
    <row r="52" spans="1:54" ht="18" hidden="1" customHeight="1" x14ac:dyDescent="0.35">
      <c r="T52" s="73">
        <v>9</v>
      </c>
      <c r="U52" s="73">
        <f ca="1">IF(U$43&lt;&gt;"",COUNTIF($B24:$S24,U$43),0)</f>
        <v>0</v>
      </c>
      <c r="V52" s="73">
        <f t="shared" ref="V52:AC52" ca="1" si="17">IF(V$43&lt;&gt;"",COUNTIF($B24:$S24,V$43),0)</f>
        <v>0</v>
      </c>
      <c r="W52" s="73">
        <f t="shared" ca="1" si="17"/>
        <v>0</v>
      </c>
      <c r="X52" s="73">
        <f t="shared" ca="1" si="17"/>
        <v>0</v>
      </c>
      <c r="Y52" s="73">
        <f t="shared" ca="1" si="17"/>
        <v>0</v>
      </c>
      <c r="Z52" s="73">
        <f t="shared" ca="1" si="17"/>
        <v>0</v>
      </c>
      <c r="AA52" s="73">
        <f t="shared" ca="1" si="17"/>
        <v>0</v>
      </c>
      <c r="AB52" s="73">
        <f t="shared" ca="1" si="17"/>
        <v>0</v>
      </c>
      <c r="AC52" s="73">
        <f t="shared" ca="1" si="17"/>
        <v>0</v>
      </c>
      <c r="AD52" s="73">
        <f t="shared" ca="1" si="7"/>
        <v>0</v>
      </c>
      <c r="AF52" s="73" t="str">
        <f t="shared" ca="1" si="8"/>
        <v/>
      </c>
      <c r="AG52" s="73" t="str">
        <f t="shared" ca="1" si="4"/>
        <v/>
      </c>
      <c r="AH52" s="73" t="str">
        <f t="shared" ca="1" si="4"/>
        <v/>
      </c>
      <c r="AI52" s="73" t="str">
        <f t="shared" ca="1" si="4"/>
        <v/>
      </c>
      <c r="AJ52" s="73" t="str">
        <f t="shared" ca="1" si="4"/>
        <v/>
      </c>
      <c r="AK52" s="73" t="str">
        <f t="shared" ca="1" si="4"/>
        <v/>
      </c>
      <c r="AL52" s="73" t="str">
        <f t="shared" ca="1" si="4"/>
        <v/>
      </c>
      <c r="AM52" s="73" t="str">
        <f t="shared" ca="1" si="4"/>
        <v/>
      </c>
      <c r="AN52" s="73" t="str">
        <f t="shared" ca="1" si="4"/>
        <v/>
      </c>
    </row>
    <row r="53" spans="1:54" ht="18" hidden="1" customHeight="1" x14ac:dyDescent="0.35">
      <c r="T53" s="73">
        <v>10</v>
      </c>
      <c r="U53" s="73">
        <f ca="1">IF(U$43&lt;&gt;"",COUNTIF($B24:$BA24,U$43),0)-U52</f>
        <v>0</v>
      </c>
      <c r="V53" s="73">
        <f t="shared" ref="V53:AC53" ca="1" si="18">IF(V$43&lt;&gt;"",COUNTIF($B24:$BA24,V$43),0)-V52</f>
        <v>0</v>
      </c>
      <c r="W53" s="73">
        <f t="shared" ca="1" si="18"/>
        <v>0</v>
      </c>
      <c r="X53" s="73">
        <f t="shared" ca="1" si="18"/>
        <v>0</v>
      </c>
      <c r="Y53" s="73">
        <f t="shared" ca="1" si="18"/>
        <v>0</v>
      </c>
      <c r="Z53" s="73">
        <f t="shared" ca="1" si="18"/>
        <v>0</v>
      </c>
      <c r="AA53" s="73">
        <f t="shared" ca="1" si="18"/>
        <v>0</v>
      </c>
      <c r="AB53" s="73">
        <f t="shared" ca="1" si="18"/>
        <v>0</v>
      </c>
      <c r="AC53" s="73">
        <f t="shared" ca="1" si="18"/>
        <v>0</v>
      </c>
      <c r="AD53" s="73">
        <f t="shared" ca="1" si="7"/>
        <v>0</v>
      </c>
      <c r="AF53" s="73" t="str">
        <f t="shared" ca="1" si="8"/>
        <v/>
      </c>
      <c r="AG53" s="73" t="str">
        <f t="shared" ca="1" si="4"/>
        <v/>
      </c>
      <c r="AH53" s="73" t="str">
        <f t="shared" ca="1" si="4"/>
        <v/>
      </c>
      <c r="AI53" s="73" t="str">
        <f t="shared" ca="1" si="4"/>
        <v/>
      </c>
      <c r="AJ53" s="73" t="str">
        <f t="shared" ca="1" si="4"/>
        <v/>
      </c>
      <c r="AK53" s="73" t="str">
        <f t="shared" ca="1" si="4"/>
        <v/>
      </c>
      <c r="AL53" s="73" t="str">
        <f t="shared" ca="1" si="4"/>
        <v/>
      </c>
      <c r="AM53" s="73" t="str">
        <f t="shared" ca="1" si="4"/>
        <v/>
      </c>
      <c r="AN53" s="73" t="str">
        <f t="shared" ca="1" si="4"/>
        <v/>
      </c>
    </row>
    <row r="54" spans="1:54" hidden="1" x14ac:dyDescent="0.35">
      <c r="U54" s="73">
        <f t="shared" ref="U54:AC54" ca="1" si="19">SUM(U44:U53)</f>
        <v>2</v>
      </c>
      <c r="V54" s="73">
        <f t="shared" ca="1" si="19"/>
        <v>0</v>
      </c>
      <c r="W54" s="73">
        <f t="shared" ca="1" si="19"/>
        <v>0</v>
      </c>
      <c r="X54" s="73">
        <f t="shared" ca="1" si="19"/>
        <v>0</v>
      </c>
      <c r="Y54" s="73">
        <f t="shared" ca="1" si="19"/>
        <v>0</v>
      </c>
      <c r="Z54" s="73">
        <f t="shared" ca="1" si="19"/>
        <v>0</v>
      </c>
      <c r="AA54" s="73">
        <f t="shared" ca="1" si="19"/>
        <v>0</v>
      </c>
      <c r="AB54" s="73">
        <f t="shared" ca="1" si="19"/>
        <v>0</v>
      </c>
      <c r="AC54" s="73">
        <f t="shared" ca="1" si="19"/>
        <v>0</v>
      </c>
      <c r="AD54" s="73">
        <f ca="1">SUM(AD44:AD53)</f>
        <v>2</v>
      </c>
    </row>
  </sheetData>
  <sheetProtection algorithmName="SHA-512" hashValue="H91G8g6s4eAOemFPpWI4s3xfv8jxI44LywbwhED9M63/MBaLMDoBfPnZJlNphtYQxGnl9MjLdEhF5hlTlSWdow==" saltValue="+9JuQ40YrEFfmRvt7nx1QQ==" spinCount="100000" sheet="1" formatCells="0" formatRows="0" selectLockedCells="1"/>
  <mergeCells count="118">
    <mergeCell ref="W40:AI40"/>
    <mergeCell ref="AK40:AL40"/>
    <mergeCell ref="Q38:R38"/>
    <mergeCell ref="S38:T38"/>
    <mergeCell ref="W38:AI38"/>
    <mergeCell ref="AK38:AL38"/>
    <mergeCell ref="W39:AI39"/>
    <mergeCell ref="AK39:AL39"/>
    <mergeCell ref="Q37:R37"/>
    <mergeCell ref="S37:T37"/>
    <mergeCell ref="W37:AI37"/>
    <mergeCell ref="AK37:AL37"/>
    <mergeCell ref="A38:B38"/>
    <mergeCell ref="C38:E38"/>
    <mergeCell ref="F38:H38"/>
    <mergeCell ref="I38:J38"/>
    <mergeCell ref="K38:M38"/>
    <mergeCell ref="N38:P38"/>
    <mergeCell ref="Q36:R36"/>
    <mergeCell ref="S36:T36"/>
    <mergeCell ref="W36:AI36"/>
    <mergeCell ref="AK36:AL36"/>
    <mergeCell ref="A37:B37"/>
    <mergeCell ref="C37:E37"/>
    <mergeCell ref="F37:H37"/>
    <mergeCell ref="I37:J37"/>
    <mergeCell ref="K37:M37"/>
    <mergeCell ref="N37:P37"/>
    <mergeCell ref="Q35:R35"/>
    <mergeCell ref="S35:T35"/>
    <mergeCell ref="W35:AI35"/>
    <mergeCell ref="AK35:AL35"/>
    <mergeCell ref="A36:B36"/>
    <mergeCell ref="C36:E36"/>
    <mergeCell ref="F36:H36"/>
    <mergeCell ref="I36:J36"/>
    <mergeCell ref="K36:M36"/>
    <mergeCell ref="N36:P36"/>
    <mergeCell ref="A35:B35"/>
    <mergeCell ref="C35:E35"/>
    <mergeCell ref="F35:H35"/>
    <mergeCell ref="I35:J35"/>
    <mergeCell ref="K35:M35"/>
    <mergeCell ref="N35:P35"/>
    <mergeCell ref="A33:B33"/>
    <mergeCell ref="C33:E33"/>
    <mergeCell ref="F33:H33"/>
    <mergeCell ref="I33:J33"/>
    <mergeCell ref="K33:M33"/>
    <mergeCell ref="N33:P33"/>
    <mergeCell ref="BA33:BA34"/>
    <mergeCell ref="A34:B34"/>
    <mergeCell ref="C34:E34"/>
    <mergeCell ref="F34:H34"/>
    <mergeCell ref="I34:J34"/>
    <mergeCell ref="K34:M34"/>
    <mergeCell ref="N34:P34"/>
    <mergeCell ref="Q34:R34"/>
    <mergeCell ref="S34:T34"/>
    <mergeCell ref="W34:AI34"/>
    <mergeCell ref="Q33:R33"/>
    <mergeCell ref="S33:T33"/>
    <mergeCell ref="W33:AI33"/>
    <mergeCell ref="AK33:AL33"/>
    <mergeCell ref="AO33:AU34"/>
    <mergeCell ref="AV33:AZ34"/>
    <mergeCell ref="AK34:AL34"/>
    <mergeCell ref="W30:AI31"/>
    <mergeCell ref="AJ30:AJ31"/>
    <mergeCell ref="AK30:AL31"/>
    <mergeCell ref="AO30:AU31"/>
    <mergeCell ref="AV30:AZ31"/>
    <mergeCell ref="BA30:BA31"/>
    <mergeCell ref="A29:T29"/>
    <mergeCell ref="W29:AK29"/>
    <mergeCell ref="A30:B32"/>
    <mergeCell ref="C30:E32"/>
    <mergeCell ref="F30:H32"/>
    <mergeCell ref="I30:J32"/>
    <mergeCell ref="K30:M32"/>
    <mergeCell ref="N30:P32"/>
    <mergeCell ref="Q30:R32"/>
    <mergeCell ref="S30:T32"/>
    <mergeCell ref="W32:AI32"/>
    <mergeCell ref="AK32:AL32"/>
    <mergeCell ref="AO32:AU32"/>
    <mergeCell ref="AV32:AZ32"/>
    <mergeCell ref="AC25:AL25"/>
    <mergeCell ref="AN25:AT25"/>
    <mergeCell ref="R26:AA26"/>
    <mergeCell ref="AC26:AL26"/>
    <mergeCell ref="AN26:AT28"/>
    <mergeCell ref="R27:AA27"/>
    <mergeCell ref="AC27:AL27"/>
    <mergeCell ref="R28:AA28"/>
    <mergeCell ref="AC28:AL28"/>
    <mergeCell ref="AN17:AR17"/>
    <mergeCell ref="AS17:AV17"/>
    <mergeCell ref="AW17:BA17"/>
    <mergeCell ref="A8:J8"/>
    <mergeCell ref="A13:G13"/>
    <mergeCell ref="A15:BA15"/>
    <mergeCell ref="A17:A19"/>
    <mergeCell ref="B17:F17"/>
    <mergeCell ref="G17:J17"/>
    <mergeCell ref="K17:N17"/>
    <mergeCell ref="O17:R17"/>
    <mergeCell ref="S17:W17"/>
    <mergeCell ref="X17:AA17"/>
    <mergeCell ref="L1:AL1"/>
    <mergeCell ref="L2:AL2"/>
    <mergeCell ref="L3:AL3"/>
    <mergeCell ref="L4:AL4"/>
    <mergeCell ref="A5:J5"/>
    <mergeCell ref="A6:J6"/>
    <mergeCell ref="AB17:AE17"/>
    <mergeCell ref="AF17:AI17"/>
    <mergeCell ref="AJ17:AM17"/>
  </mergeCells>
  <conditionalFormatting sqref="AK32:AL40">
    <cfRule type="cellIs" dxfId="537" priority="296" operator="equal">
      <formula>0</formula>
    </cfRule>
  </conditionalFormatting>
  <conditionalFormatting sqref="AJ32:AJ40">
    <cfRule type="expression" dxfId="536" priority="295">
      <formula>$AK32=0</formula>
    </cfRule>
  </conditionalFormatting>
  <conditionalFormatting sqref="W32:AI32">
    <cfRule type="expression" dxfId="535" priority="294">
      <formula>$AK32=0</formula>
    </cfRule>
  </conditionalFormatting>
  <conditionalFormatting sqref="V32">
    <cfRule type="expression" dxfId="534" priority="293">
      <formula>$AK32=0</formula>
    </cfRule>
  </conditionalFormatting>
  <conditionalFormatting sqref="V33">
    <cfRule type="expression" dxfId="533" priority="292">
      <formula>$AK33=0</formula>
    </cfRule>
  </conditionalFormatting>
  <conditionalFormatting sqref="V34">
    <cfRule type="expression" dxfId="532" priority="291">
      <formula>$AK34=0</formula>
    </cfRule>
  </conditionalFormatting>
  <conditionalFormatting sqref="V35">
    <cfRule type="expression" dxfId="531" priority="290">
      <formula>$AK35=0</formula>
    </cfRule>
  </conditionalFormatting>
  <conditionalFormatting sqref="V36">
    <cfRule type="expression" dxfId="530" priority="289">
      <formula>$AK36=0</formula>
    </cfRule>
  </conditionalFormatting>
  <conditionalFormatting sqref="V37">
    <cfRule type="expression" dxfId="529" priority="288">
      <formula>$AK37=0</formula>
    </cfRule>
  </conditionalFormatting>
  <conditionalFormatting sqref="V38">
    <cfRule type="expression" dxfId="528" priority="287">
      <formula>$AK38=0</formula>
    </cfRule>
  </conditionalFormatting>
  <conditionalFormatting sqref="V39">
    <cfRule type="expression" dxfId="527" priority="286">
      <formula>$AK39=0</formula>
    </cfRule>
  </conditionalFormatting>
  <conditionalFormatting sqref="V40">
    <cfRule type="expression" dxfId="526" priority="285">
      <formula>$AK40=0</formula>
    </cfRule>
  </conditionalFormatting>
  <conditionalFormatting sqref="W33:AI33">
    <cfRule type="expression" dxfId="525" priority="284">
      <formula>$AK33=0</formula>
    </cfRule>
  </conditionalFormatting>
  <conditionalFormatting sqref="W34:AI34">
    <cfRule type="expression" dxfId="524" priority="283">
      <formula>$AK34=0</formula>
    </cfRule>
  </conditionalFormatting>
  <conditionalFormatting sqref="W35:AI35">
    <cfRule type="expression" dxfId="523" priority="282">
      <formula>$AK35=0</formula>
    </cfRule>
  </conditionalFormatting>
  <conditionalFormatting sqref="W36:AI36">
    <cfRule type="expression" dxfId="522" priority="281">
      <formula>$AK36=0</formula>
    </cfRule>
  </conditionalFormatting>
  <conditionalFormatting sqref="W37:AI37">
    <cfRule type="expression" dxfId="521" priority="280">
      <formula>$AK37=0</formula>
    </cfRule>
  </conditionalFormatting>
  <conditionalFormatting sqref="W38:AI38">
    <cfRule type="expression" dxfId="520" priority="279">
      <formula>$AK38=0</formula>
    </cfRule>
  </conditionalFormatting>
  <conditionalFormatting sqref="W39:AI39">
    <cfRule type="expression" dxfId="519" priority="278">
      <formula>$AK39=0</formula>
    </cfRule>
  </conditionalFormatting>
  <conditionalFormatting sqref="W40:AI40">
    <cfRule type="expression" dxfId="518" priority="277">
      <formula>$AK40=0</formula>
    </cfRule>
  </conditionalFormatting>
  <conditionalFormatting sqref="Q26:Q27">
    <cfRule type="expression" dxfId="517" priority="276">
      <formula>Q26&gt;0</formula>
    </cfRule>
  </conditionalFormatting>
  <conditionalFormatting sqref="B20">
    <cfRule type="expression" dxfId="516" priority="275">
      <formula>B20&lt;&gt;""</formula>
    </cfRule>
  </conditionalFormatting>
  <conditionalFormatting sqref="C20">
    <cfRule type="expression" dxfId="515" priority="274">
      <formula>C20&lt;&gt;""</formula>
    </cfRule>
  </conditionalFormatting>
  <conditionalFormatting sqref="D20">
    <cfRule type="expression" dxfId="514" priority="273">
      <formula>D20&lt;&gt;""</formula>
    </cfRule>
  </conditionalFormatting>
  <conditionalFormatting sqref="E20">
    <cfRule type="expression" dxfId="513" priority="272">
      <formula>E20&lt;&gt;""</formula>
    </cfRule>
  </conditionalFormatting>
  <conditionalFormatting sqref="F20">
    <cfRule type="expression" dxfId="512" priority="271">
      <formula>F20&lt;&gt;""</formula>
    </cfRule>
  </conditionalFormatting>
  <conditionalFormatting sqref="G20">
    <cfRule type="expression" dxfId="511" priority="270">
      <formula>G20&lt;&gt;""</formula>
    </cfRule>
  </conditionalFormatting>
  <conditionalFormatting sqref="H20">
    <cfRule type="expression" dxfId="510" priority="269">
      <formula>H20&lt;&gt;""</formula>
    </cfRule>
  </conditionalFormatting>
  <conditionalFormatting sqref="I20">
    <cfRule type="expression" dxfId="509" priority="268">
      <formula>I20&lt;&gt;""</formula>
    </cfRule>
  </conditionalFormatting>
  <conditionalFormatting sqref="J20">
    <cfRule type="expression" dxfId="508" priority="267">
      <formula>J20&lt;&gt;""</formula>
    </cfRule>
  </conditionalFormatting>
  <conditionalFormatting sqref="K20">
    <cfRule type="expression" dxfId="507" priority="266">
      <formula>K20&lt;&gt;""</formula>
    </cfRule>
  </conditionalFormatting>
  <conditionalFormatting sqref="L20">
    <cfRule type="expression" dxfId="506" priority="265">
      <formula>L20&lt;&gt;""</formula>
    </cfRule>
  </conditionalFormatting>
  <conditionalFormatting sqref="M20">
    <cfRule type="expression" dxfId="505" priority="264">
      <formula>M20&lt;&gt;""</formula>
    </cfRule>
  </conditionalFormatting>
  <conditionalFormatting sqref="N20">
    <cfRule type="expression" dxfId="504" priority="263">
      <formula>N20&lt;&gt;""</formula>
    </cfRule>
  </conditionalFormatting>
  <conditionalFormatting sqref="O20">
    <cfRule type="expression" dxfId="503" priority="262">
      <formula>O20&lt;&gt;""</formula>
    </cfRule>
  </conditionalFormatting>
  <conditionalFormatting sqref="P20">
    <cfRule type="expression" dxfId="502" priority="261">
      <formula>P20&lt;&gt;""</formula>
    </cfRule>
  </conditionalFormatting>
  <conditionalFormatting sqref="Q20">
    <cfRule type="expression" dxfId="501" priority="260">
      <formula>Q20&lt;&gt;""</formula>
    </cfRule>
  </conditionalFormatting>
  <conditionalFormatting sqref="R20">
    <cfRule type="expression" dxfId="500" priority="259">
      <formula>R20&lt;&gt;""</formula>
    </cfRule>
  </conditionalFormatting>
  <conditionalFormatting sqref="S20">
    <cfRule type="expression" dxfId="499" priority="258">
      <formula>S20&lt;&gt;""</formula>
    </cfRule>
  </conditionalFormatting>
  <conditionalFormatting sqref="T20">
    <cfRule type="expression" dxfId="498" priority="257">
      <formula>T20&lt;&gt;""</formula>
    </cfRule>
  </conditionalFormatting>
  <conditionalFormatting sqref="U20">
    <cfRule type="expression" dxfId="497" priority="256">
      <formula>U20&lt;&gt;""</formula>
    </cfRule>
  </conditionalFormatting>
  <conditionalFormatting sqref="V20">
    <cfRule type="expression" dxfId="496" priority="255">
      <formula>V20&lt;&gt;""</formula>
    </cfRule>
  </conditionalFormatting>
  <conditionalFormatting sqref="W20">
    <cfRule type="expression" dxfId="495" priority="254">
      <formula>W20&lt;&gt;""</formula>
    </cfRule>
  </conditionalFormatting>
  <conditionalFormatting sqref="X20">
    <cfRule type="expression" dxfId="494" priority="253">
      <formula>X20&lt;&gt;""</formula>
    </cfRule>
  </conditionalFormatting>
  <conditionalFormatting sqref="Y20">
    <cfRule type="expression" dxfId="493" priority="252">
      <formula>Y20&lt;&gt;""</formula>
    </cfRule>
  </conditionalFormatting>
  <conditionalFormatting sqref="Z20">
    <cfRule type="expression" dxfId="492" priority="251">
      <formula>Z20&lt;&gt;""</formula>
    </cfRule>
  </conditionalFormatting>
  <conditionalFormatting sqref="AA20">
    <cfRule type="expression" dxfId="491" priority="250">
      <formula>AA20&lt;&gt;""</formula>
    </cfRule>
  </conditionalFormatting>
  <conditionalFormatting sqref="AB20">
    <cfRule type="expression" dxfId="490" priority="249">
      <formula>AB20&lt;&gt;""</formula>
    </cfRule>
  </conditionalFormatting>
  <conditionalFormatting sqref="AC20">
    <cfRule type="expression" dxfId="489" priority="248">
      <formula>AC20&lt;&gt;""</formula>
    </cfRule>
  </conditionalFormatting>
  <conditionalFormatting sqref="AD20">
    <cfRule type="expression" dxfId="488" priority="247">
      <formula>AD20&lt;&gt;""</formula>
    </cfRule>
  </conditionalFormatting>
  <conditionalFormatting sqref="AE20">
    <cfRule type="expression" dxfId="487" priority="246">
      <formula>AE20&lt;&gt;""</formula>
    </cfRule>
  </conditionalFormatting>
  <conditionalFormatting sqref="AF20">
    <cfRule type="expression" dxfId="486" priority="245">
      <formula>AF20&lt;&gt;""</formula>
    </cfRule>
  </conditionalFormatting>
  <conditionalFormatting sqref="AG20">
    <cfRule type="expression" dxfId="485" priority="244">
      <formula>AG20&lt;&gt;""</formula>
    </cfRule>
  </conditionalFormatting>
  <conditionalFormatting sqref="AH20">
    <cfRule type="expression" dxfId="484" priority="243">
      <formula>AH20&lt;&gt;""</formula>
    </cfRule>
  </conditionalFormatting>
  <conditionalFormatting sqref="AI20">
    <cfRule type="expression" dxfId="483" priority="242">
      <formula>AI20&lt;&gt;""</formula>
    </cfRule>
  </conditionalFormatting>
  <conditionalFormatting sqref="AJ20">
    <cfRule type="expression" dxfId="482" priority="241">
      <formula>AJ20&lt;&gt;""</formula>
    </cfRule>
  </conditionalFormatting>
  <conditionalFormatting sqref="AK20">
    <cfRule type="expression" dxfId="481" priority="240">
      <formula>AK20&lt;&gt;""</formula>
    </cfRule>
  </conditionalFormatting>
  <conditionalFormatting sqref="AL20">
    <cfRule type="expression" dxfId="480" priority="239">
      <formula>AL20&lt;&gt;""</formula>
    </cfRule>
  </conditionalFormatting>
  <conditionalFormatting sqref="AM20">
    <cfRule type="expression" dxfId="479" priority="238">
      <formula>AM20&lt;&gt;""</formula>
    </cfRule>
  </conditionalFormatting>
  <conditionalFormatting sqref="AN20">
    <cfRule type="expression" dxfId="478" priority="237">
      <formula>AN20&lt;&gt;""</formula>
    </cfRule>
  </conditionalFormatting>
  <conditionalFormatting sqref="AO20">
    <cfRule type="expression" dxfId="477" priority="236">
      <formula>AO20&lt;&gt;""</formula>
    </cfRule>
  </conditionalFormatting>
  <conditionalFormatting sqref="AP20">
    <cfRule type="expression" dxfId="476" priority="235">
      <formula>AP20&lt;&gt;""</formula>
    </cfRule>
  </conditionalFormatting>
  <conditionalFormatting sqref="AQ20">
    <cfRule type="expression" dxfId="475" priority="234">
      <formula>AQ20&lt;&gt;""</formula>
    </cfRule>
  </conditionalFormatting>
  <conditionalFormatting sqref="AR20">
    <cfRule type="expression" dxfId="474" priority="233">
      <formula>AR20&lt;&gt;""</formula>
    </cfRule>
  </conditionalFormatting>
  <conditionalFormatting sqref="AS20">
    <cfRule type="expression" dxfId="473" priority="232">
      <formula>AS20&lt;&gt;""</formula>
    </cfRule>
  </conditionalFormatting>
  <conditionalFormatting sqref="AT20">
    <cfRule type="expression" dxfId="472" priority="231">
      <formula>AT20&lt;&gt;""</formula>
    </cfRule>
  </conditionalFormatting>
  <conditionalFormatting sqref="AU20">
    <cfRule type="expression" dxfId="471" priority="230">
      <formula>AU20&lt;&gt;""</formula>
    </cfRule>
  </conditionalFormatting>
  <conditionalFormatting sqref="AV20">
    <cfRule type="expression" dxfId="470" priority="229">
      <formula>AV20&lt;&gt;""</formula>
    </cfRule>
  </conditionalFormatting>
  <conditionalFormatting sqref="AW20">
    <cfRule type="expression" dxfId="469" priority="228">
      <formula>AW20&lt;&gt;""</formula>
    </cfRule>
  </conditionalFormatting>
  <conditionalFormatting sqref="AX20">
    <cfRule type="expression" dxfId="468" priority="227">
      <formula>AX20&lt;&gt;""</formula>
    </cfRule>
  </conditionalFormatting>
  <conditionalFormatting sqref="AY20">
    <cfRule type="expression" dxfId="467" priority="226">
      <formula>AY20&lt;&gt;""</formula>
    </cfRule>
  </conditionalFormatting>
  <conditionalFormatting sqref="AZ20">
    <cfRule type="expression" dxfId="466" priority="225">
      <formula>AZ20&lt;&gt;""</formula>
    </cfRule>
  </conditionalFormatting>
  <conditionalFormatting sqref="BA20">
    <cfRule type="expression" dxfId="465" priority="224">
      <formula>BA20&lt;&gt;""</formula>
    </cfRule>
  </conditionalFormatting>
  <conditionalFormatting sqref="AG23">
    <cfRule type="expression" dxfId="464" priority="196">
      <formula>AG23&lt;&gt;""</formula>
    </cfRule>
  </conditionalFormatting>
  <conditionalFormatting sqref="AH23">
    <cfRule type="expression" dxfId="463" priority="195">
      <formula>AH23&lt;&gt;""</formula>
    </cfRule>
  </conditionalFormatting>
  <conditionalFormatting sqref="AI23">
    <cfRule type="expression" dxfId="462" priority="194">
      <formula>AI23&lt;&gt;""</formula>
    </cfRule>
  </conditionalFormatting>
  <conditionalFormatting sqref="AJ23">
    <cfRule type="expression" dxfId="461" priority="193">
      <formula>AJ23&lt;&gt;""</formula>
    </cfRule>
  </conditionalFormatting>
  <conditionalFormatting sqref="AK23">
    <cfRule type="expression" dxfId="460" priority="192">
      <formula>AK23&lt;&gt;""</formula>
    </cfRule>
  </conditionalFormatting>
  <conditionalFormatting sqref="AL23">
    <cfRule type="expression" dxfId="459" priority="191">
      <formula>AL23&lt;&gt;""</formula>
    </cfRule>
  </conditionalFormatting>
  <conditionalFormatting sqref="AM23">
    <cfRule type="expression" dxfId="458" priority="190">
      <formula>AM23&lt;&gt;""</formula>
    </cfRule>
  </conditionalFormatting>
  <conditionalFormatting sqref="AN23">
    <cfRule type="expression" dxfId="457" priority="189">
      <formula>AN23&lt;&gt;""</formula>
    </cfRule>
  </conditionalFormatting>
  <conditionalFormatting sqref="AO23">
    <cfRule type="expression" dxfId="456" priority="188">
      <formula>AO23&lt;&gt;""</formula>
    </cfRule>
  </conditionalFormatting>
  <conditionalFormatting sqref="AP23">
    <cfRule type="expression" dxfId="455" priority="187">
      <formula>AP23&lt;&gt;""</formula>
    </cfRule>
  </conditionalFormatting>
  <conditionalFormatting sqref="AQ23">
    <cfRule type="expression" dxfId="454" priority="186">
      <formula>AQ23&lt;&gt;""</formula>
    </cfRule>
  </conditionalFormatting>
  <conditionalFormatting sqref="AR23">
    <cfRule type="expression" dxfId="453" priority="185">
      <formula>AR23&lt;&gt;""</formula>
    </cfRule>
  </conditionalFormatting>
  <conditionalFormatting sqref="AS23">
    <cfRule type="expression" dxfId="452" priority="184">
      <formula>AS23&lt;&gt;""</formula>
    </cfRule>
  </conditionalFormatting>
  <conditionalFormatting sqref="AT23">
    <cfRule type="expression" dxfId="451" priority="183">
      <formula>AT23&lt;&gt;""</formula>
    </cfRule>
  </conditionalFormatting>
  <conditionalFormatting sqref="AU23">
    <cfRule type="expression" dxfId="450" priority="182">
      <formula>AU23&lt;&gt;""</formula>
    </cfRule>
  </conditionalFormatting>
  <conditionalFormatting sqref="AV23">
    <cfRule type="expression" dxfId="449" priority="181">
      <formula>AV23&lt;&gt;""</formula>
    </cfRule>
  </conditionalFormatting>
  <conditionalFormatting sqref="AW23">
    <cfRule type="expression" dxfId="448" priority="180">
      <formula>AW23&lt;&gt;""</formula>
    </cfRule>
  </conditionalFormatting>
  <conditionalFormatting sqref="AX23">
    <cfRule type="expression" dxfId="447" priority="179">
      <formula>AX23&lt;&gt;""</formula>
    </cfRule>
  </conditionalFormatting>
  <conditionalFormatting sqref="AY23">
    <cfRule type="expression" dxfId="446" priority="178">
      <formula>AY23&lt;&gt;""</formula>
    </cfRule>
  </conditionalFormatting>
  <conditionalFormatting sqref="AZ23">
    <cfRule type="expression" dxfId="445" priority="177">
      <formula>AZ23&lt;&gt;""</formula>
    </cfRule>
  </conditionalFormatting>
  <conditionalFormatting sqref="BA23">
    <cfRule type="expression" dxfId="444" priority="176">
      <formula>BA23&lt;&gt;""</formula>
    </cfRule>
  </conditionalFormatting>
  <conditionalFormatting sqref="B24">
    <cfRule type="expression" dxfId="443" priority="175">
      <formula>B24&lt;&gt;""</formula>
    </cfRule>
  </conditionalFormatting>
  <conditionalFormatting sqref="C24">
    <cfRule type="expression" dxfId="442" priority="174">
      <formula>C24&lt;&gt;""</formula>
    </cfRule>
  </conditionalFormatting>
  <conditionalFormatting sqref="D24">
    <cfRule type="expression" dxfId="441" priority="173">
      <formula>D24&lt;&gt;""</formula>
    </cfRule>
  </conditionalFormatting>
  <conditionalFormatting sqref="E24">
    <cfRule type="expression" dxfId="440" priority="172">
      <formula>E24&lt;&gt;""</formula>
    </cfRule>
  </conditionalFormatting>
  <conditionalFormatting sqref="AE22">
    <cfRule type="expression" dxfId="439" priority="223">
      <formula>AE22&lt;&gt;""</formula>
    </cfRule>
  </conditionalFormatting>
  <conditionalFormatting sqref="AF22">
    <cfRule type="expression" dxfId="438" priority="222">
      <formula>AF22&lt;&gt;""</formula>
    </cfRule>
  </conditionalFormatting>
  <conditionalFormatting sqref="AG22">
    <cfRule type="expression" dxfId="437" priority="221">
      <formula>AG22&lt;&gt;""</formula>
    </cfRule>
  </conditionalFormatting>
  <conditionalFormatting sqref="AH22">
    <cfRule type="expression" dxfId="436" priority="220">
      <formula>AH22&lt;&gt;""</formula>
    </cfRule>
  </conditionalFormatting>
  <conditionalFormatting sqref="AI22">
    <cfRule type="expression" dxfId="435" priority="219">
      <formula>AI22&lt;&gt;""</formula>
    </cfRule>
  </conditionalFormatting>
  <conditionalFormatting sqref="AJ22">
    <cfRule type="expression" dxfId="434" priority="218">
      <formula>AJ22&lt;&gt;""</formula>
    </cfRule>
  </conditionalFormatting>
  <conditionalFormatting sqref="AK22">
    <cfRule type="expression" dxfId="433" priority="217">
      <formula>AK22&lt;&gt;""</formula>
    </cfRule>
  </conditionalFormatting>
  <conditionalFormatting sqref="AL22">
    <cfRule type="expression" dxfId="432" priority="216">
      <formula>AL22&lt;&gt;""</formula>
    </cfRule>
  </conditionalFormatting>
  <conditionalFormatting sqref="AM22">
    <cfRule type="expression" dxfId="431" priority="215">
      <formula>AM22&lt;&gt;""</formula>
    </cfRule>
  </conditionalFormatting>
  <conditionalFormatting sqref="AN22">
    <cfRule type="expression" dxfId="430" priority="214">
      <formula>AN22&lt;&gt;""</formula>
    </cfRule>
  </conditionalFormatting>
  <conditionalFormatting sqref="AO22">
    <cfRule type="expression" dxfId="429" priority="213">
      <formula>AO22&lt;&gt;""</formula>
    </cfRule>
  </conditionalFormatting>
  <conditionalFormatting sqref="AP22">
    <cfRule type="expression" dxfId="428" priority="212">
      <formula>AP22&lt;&gt;""</formula>
    </cfRule>
  </conditionalFormatting>
  <conditionalFormatting sqref="AQ22">
    <cfRule type="expression" dxfId="427" priority="211">
      <formula>AQ22&lt;&gt;""</formula>
    </cfRule>
  </conditionalFormatting>
  <conditionalFormatting sqref="AR22">
    <cfRule type="expression" dxfId="426" priority="210">
      <formula>AR22&lt;&gt;""</formula>
    </cfRule>
  </conditionalFormatting>
  <conditionalFormatting sqref="AS22">
    <cfRule type="expression" dxfId="425" priority="209">
      <formula>AS22&lt;&gt;""</formula>
    </cfRule>
  </conditionalFormatting>
  <conditionalFormatting sqref="AT22">
    <cfRule type="expression" dxfId="424" priority="208">
      <formula>AT22&lt;&gt;""</formula>
    </cfRule>
  </conditionalFormatting>
  <conditionalFormatting sqref="AU22">
    <cfRule type="expression" dxfId="423" priority="207">
      <formula>AU22&lt;&gt;""</formula>
    </cfRule>
  </conditionalFormatting>
  <conditionalFormatting sqref="AV22">
    <cfRule type="expression" dxfId="422" priority="206">
      <formula>AV22&lt;&gt;""</formula>
    </cfRule>
  </conditionalFormatting>
  <conditionalFormatting sqref="AW22">
    <cfRule type="expression" dxfId="421" priority="205">
      <formula>AW22&lt;&gt;""</formula>
    </cfRule>
  </conditionalFormatting>
  <conditionalFormatting sqref="AX22">
    <cfRule type="expression" dxfId="420" priority="204">
      <formula>AX22&lt;&gt;""</formula>
    </cfRule>
  </conditionalFormatting>
  <conditionalFormatting sqref="AY22">
    <cfRule type="expression" dxfId="419" priority="203">
      <formula>AY22&lt;&gt;""</formula>
    </cfRule>
  </conditionalFormatting>
  <conditionalFormatting sqref="AZ22">
    <cfRule type="expression" dxfId="418" priority="202">
      <formula>AZ22&lt;&gt;""</formula>
    </cfRule>
  </conditionalFormatting>
  <conditionalFormatting sqref="BA22">
    <cfRule type="expression" dxfId="417" priority="201">
      <formula>BA22&lt;&gt;""</formula>
    </cfRule>
  </conditionalFormatting>
  <conditionalFormatting sqref="B23">
    <cfRule type="expression" dxfId="416" priority="200">
      <formula>B23&lt;&gt;""</formula>
    </cfRule>
  </conditionalFormatting>
  <conditionalFormatting sqref="C23">
    <cfRule type="expression" dxfId="415" priority="199">
      <formula>C23&lt;&gt;""</formula>
    </cfRule>
  </conditionalFormatting>
  <conditionalFormatting sqref="D23">
    <cfRule type="expression" dxfId="414" priority="198">
      <formula>D23&lt;&gt;""</formula>
    </cfRule>
  </conditionalFormatting>
  <conditionalFormatting sqref="E23">
    <cfRule type="expression" dxfId="413" priority="197">
      <formula>E23&lt;&gt;""</formula>
    </cfRule>
  </conditionalFormatting>
  <conditionalFormatting sqref="F24">
    <cfRule type="expression" dxfId="412" priority="171">
      <formula>F24&lt;&gt;""</formula>
    </cfRule>
  </conditionalFormatting>
  <conditionalFormatting sqref="G24">
    <cfRule type="expression" dxfId="411" priority="170">
      <formula>G24&lt;&gt;""</formula>
    </cfRule>
  </conditionalFormatting>
  <conditionalFormatting sqref="H24">
    <cfRule type="expression" dxfId="410" priority="169">
      <formula>H24&lt;&gt;""</formula>
    </cfRule>
  </conditionalFormatting>
  <conditionalFormatting sqref="I24">
    <cfRule type="expression" dxfId="409" priority="168">
      <formula>I24&lt;&gt;""</formula>
    </cfRule>
  </conditionalFormatting>
  <conditionalFormatting sqref="J24">
    <cfRule type="expression" dxfId="408" priority="167">
      <formula>J24&lt;&gt;""</formula>
    </cfRule>
  </conditionalFormatting>
  <conditionalFormatting sqref="K24">
    <cfRule type="expression" dxfId="407" priority="166">
      <formula>K24&lt;&gt;""</formula>
    </cfRule>
  </conditionalFormatting>
  <conditionalFormatting sqref="L24">
    <cfRule type="expression" dxfId="406" priority="165">
      <formula>L24&lt;&gt;""</formula>
    </cfRule>
  </conditionalFormatting>
  <conditionalFormatting sqref="M24">
    <cfRule type="expression" dxfId="405" priority="164">
      <formula>M24&lt;&gt;""</formula>
    </cfRule>
  </conditionalFormatting>
  <conditionalFormatting sqref="N24">
    <cfRule type="expression" dxfId="404" priority="163">
      <formula>N24&lt;&gt;""</formula>
    </cfRule>
  </conditionalFormatting>
  <conditionalFormatting sqref="O24">
    <cfRule type="expression" dxfId="403" priority="162">
      <formula>O24&lt;&gt;""</formula>
    </cfRule>
  </conditionalFormatting>
  <conditionalFormatting sqref="P24">
    <cfRule type="expression" dxfId="402" priority="161">
      <formula>P24&lt;&gt;""</formula>
    </cfRule>
  </conditionalFormatting>
  <conditionalFormatting sqref="Q24">
    <cfRule type="expression" dxfId="401" priority="160">
      <formula>Q24&lt;&gt;""</formula>
    </cfRule>
  </conditionalFormatting>
  <conditionalFormatting sqref="R24">
    <cfRule type="expression" dxfId="400" priority="159">
      <formula>R24&lt;&gt;""</formula>
    </cfRule>
  </conditionalFormatting>
  <conditionalFormatting sqref="S24">
    <cfRule type="expression" dxfId="399" priority="158">
      <formula>S24&lt;&gt;""</formula>
    </cfRule>
  </conditionalFormatting>
  <conditionalFormatting sqref="T24">
    <cfRule type="expression" dxfId="398" priority="157">
      <formula>T24&lt;&gt;""</formula>
    </cfRule>
  </conditionalFormatting>
  <conditionalFormatting sqref="U24">
    <cfRule type="expression" dxfId="397" priority="156">
      <formula>U24&lt;&gt;""</formula>
    </cfRule>
  </conditionalFormatting>
  <conditionalFormatting sqref="V24">
    <cfRule type="expression" dxfId="396" priority="155">
      <formula>V24&lt;&gt;""</formula>
    </cfRule>
  </conditionalFormatting>
  <conditionalFormatting sqref="W24">
    <cfRule type="expression" dxfId="395" priority="154">
      <formula>W24&lt;&gt;""</formula>
    </cfRule>
  </conditionalFormatting>
  <conditionalFormatting sqref="X24">
    <cfRule type="expression" dxfId="394" priority="153">
      <formula>X24&lt;&gt;""</formula>
    </cfRule>
  </conditionalFormatting>
  <conditionalFormatting sqref="Y24">
    <cfRule type="expression" dxfId="393" priority="152">
      <formula>Y24&lt;&gt;""</formula>
    </cfRule>
  </conditionalFormatting>
  <conditionalFormatting sqref="Z24">
    <cfRule type="expression" dxfId="392" priority="151">
      <formula>Z24&lt;&gt;""</formula>
    </cfRule>
  </conditionalFormatting>
  <conditionalFormatting sqref="AA24">
    <cfRule type="expression" dxfId="391" priority="150">
      <formula>AA24&lt;&gt;""</formula>
    </cfRule>
  </conditionalFormatting>
  <conditionalFormatting sqref="AB24">
    <cfRule type="expression" dxfId="390" priority="149">
      <formula>AB24&lt;&gt;""</formula>
    </cfRule>
  </conditionalFormatting>
  <conditionalFormatting sqref="AC24">
    <cfRule type="expression" dxfId="389" priority="148">
      <formula>AC24&lt;&gt;""</formula>
    </cfRule>
  </conditionalFormatting>
  <conditionalFormatting sqref="AD24">
    <cfRule type="expression" dxfId="388" priority="147">
      <formula>AD24&lt;&gt;""</formula>
    </cfRule>
  </conditionalFormatting>
  <conditionalFormatting sqref="AE24">
    <cfRule type="expression" dxfId="387" priority="146">
      <formula>AE24&lt;&gt;""</formula>
    </cfRule>
  </conditionalFormatting>
  <conditionalFormatting sqref="AF24">
    <cfRule type="expression" dxfId="386" priority="145">
      <formula>AF24&lt;&gt;""</formula>
    </cfRule>
  </conditionalFormatting>
  <conditionalFormatting sqref="AG24">
    <cfRule type="expression" dxfId="385" priority="144">
      <formula>AG24&lt;&gt;""</formula>
    </cfRule>
  </conditionalFormatting>
  <conditionalFormatting sqref="AH24">
    <cfRule type="expression" dxfId="384" priority="143">
      <formula>AH24&lt;&gt;""</formula>
    </cfRule>
  </conditionalFormatting>
  <conditionalFormatting sqref="AI24">
    <cfRule type="expression" dxfId="383" priority="142">
      <formula>AI24&lt;&gt;""</formula>
    </cfRule>
  </conditionalFormatting>
  <conditionalFormatting sqref="AJ24">
    <cfRule type="expression" dxfId="382" priority="141">
      <formula>AJ24&lt;&gt;""</formula>
    </cfRule>
  </conditionalFormatting>
  <conditionalFormatting sqref="AK24">
    <cfRule type="expression" dxfId="381" priority="140">
      <formula>AK24&lt;&gt;""</formula>
    </cfRule>
  </conditionalFormatting>
  <conditionalFormatting sqref="AL24">
    <cfRule type="expression" dxfId="380" priority="139">
      <formula>AL24&lt;&gt;""</formula>
    </cfRule>
  </conditionalFormatting>
  <conditionalFormatting sqref="AM24">
    <cfRule type="expression" dxfId="379" priority="138">
      <formula>AM24&lt;&gt;""</formula>
    </cfRule>
  </conditionalFormatting>
  <conditionalFormatting sqref="AW24">
    <cfRule type="expression" dxfId="378" priority="128">
      <formula>AW24&lt;&gt;""</formula>
    </cfRule>
  </conditionalFormatting>
  <conditionalFormatting sqref="AX24">
    <cfRule type="expression" dxfId="377" priority="127">
      <formula>AX24&lt;&gt;""</formula>
    </cfRule>
  </conditionalFormatting>
  <conditionalFormatting sqref="AY24">
    <cfRule type="expression" dxfId="376" priority="126">
      <formula>AY24&lt;&gt;""</formula>
    </cfRule>
  </conditionalFormatting>
  <conditionalFormatting sqref="AZ24">
    <cfRule type="expression" dxfId="375" priority="125">
      <formula>AZ24&lt;&gt;""</formula>
    </cfRule>
  </conditionalFormatting>
  <conditionalFormatting sqref="BA24">
    <cfRule type="expression" dxfId="374" priority="124">
      <formula>BA24&lt;&gt;""</formula>
    </cfRule>
  </conditionalFormatting>
  <conditionalFormatting sqref="Q27">
    <cfRule type="cellIs" dxfId="373" priority="123" operator="equal">
      <formula>0</formula>
    </cfRule>
  </conditionalFormatting>
  <conditionalFormatting sqref="Q28">
    <cfRule type="expression" dxfId="372" priority="122">
      <formula>Q28&gt;0</formula>
    </cfRule>
  </conditionalFormatting>
  <conditionalFormatting sqref="Q28">
    <cfRule type="cellIs" dxfId="371" priority="121" operator="equal">
      <formula>0</formula>
    </cfRule>
  </conditionalFormatting>
  <conditionalFormatting sqref="Q26">
    <cfRule type="cellIs" dxfId="370" priority="120" operator="equal">
      <formula>0</formula>
    </cfRule>
  </conditionalFormatting>
  <conditionalFormatting sqref="AB25:AB28">
    <cfRule type="expression" dxfId="369" priority="119">
      <formula>AB25&gt;0</formula>
    </cfRule>
  </conditionalFormatting>
  <conditionalFormatting sqref="AB25:AB28">
    <cfRule type="cellIs" dxfId="368" priority="118" operator="equal">
      <formula>0</formula>
    </cfRule>
  </conditionalFormatting>
  <conditionalFormatting sqref="AM26">
    <cfRule type="expression" dxfId="367" priority="117">
      <formula>AM26&gt;0</formula>
    </cfRule>
  </conditionalFormatting>
  <conditionalFormatting sqref="AM26">
    <cfRule type="cellIs" dxfId="366" priority="116" operator="equal">
      <formula>0</formula>
    </cfRule>
  </conditionalFormatting>
  <conditionalFormatting sqref="AM25">
    <cfRule type="expression" dxfId="365" priority="115">
      <formula>AM25&gt;0</formula>
    </cfRule>
  </conditionalFormatting>
  <conditionalFormatting sqref="AM25">
    <cfRule type="cellIs" dxfId="364" priority="114" operator="equal">
      <formula>0</formula>
    </cfRule>
  </conditionalFormatting>
  <conditionalFormatting sqref="B21">
    <cfRule type="expression" dxfId="363" priority="113">
      <formula>B21&lt;&gt;""</formula>
    </cfRule>
  </conditionalFormatting>
  <conditionalFormatting sqref="C21">
    <cfRule type="expression" dxfId="362" priority="112">
      <formula>C21&lt;&gt;""</formula>
    </cfRule>
  </conditionalFormatting>
  <conditionalFormatting sqref="D21">
    <cfRule type="expression" dxfId="361" priority="111">
      <formula>D21&lt;&gt;""</formula>
    </cfRule>
  </conditionalFormatting>
  <conditionalFormatting sqref="E21">
    <cfRule type="expression" dxfId="360" priority="110">
      <formula>E21&lt;&gt;""</formula>
    </cfRule>
  </conditionalFormatting>
  <conditionalFormatting sqref="F21">
    <cfRule type="expression" dxfId="359" priority="109">
      <formula>F21&lt;&gt;""</formula>
    </cfRule>
  </conditionalFormatting>
  <conditionalFormatting sqref="G21">
    <cfRule type="expression" dxfId="358" priority="108">
      <formula>G21&lt;&gt;""</formula>
    </cfRule>
  </conditionalFormatting>
  <conditionalFormatting sqref="H21">
    <cfRule type="expression" dxfId="357" priority="107">
      <formula>H21&lt;&gt;""</formula>
    </cfRule>
  </conditionalFormatting>
  <conditionalFormatting sqref="I21">
    <cfRule type="expression" dxfId="356" priority="106">
      <formula>I21&lt;&gt;""</formula>
    </cfRule>
  </conditionalFormatting>
  <conditionalFormatting sqref="J21">
    <cfRule type="expression" dxfId="355" priority="105">
      <formula>J21&lt;&gt;""</formula>
    </cfRule>
  </conditionalFormatting>
  <conditionalFormatting sqref="K21">
    <cfRule type="expression" dxfId="354" priority="104">
      <formula>K21&lt;&gt;""</formula>
    </cfRule>
  </conditionalFormatting>
  <conditionalFormatting sqref="L21">
    <cfRule type="expression" dxfId="353" priority="103">
      <formula>L21&lt;&gt;""</formula>
    </cfRule>
  </conditionalFormatting>
  <conditionalFormatting sqref="M21">
    <cfRule type="expression" dxfId="352" priority="102">
      <formula>M21&lt;&gt;""</formula>
    </cfRule>
  </conditionalFormatting>
  <conditionalFormatting sqref="N21">
    <cfRule type="expression" dxfId="351" priority="101">
      <formula>N21&lt;&gt;""</formula>
    </cfRule>
  </conditionalFormatting>
  <conditionalFormatting sqref="O21">
    <cfRule type="expression" dxfId="350" priority="100">
      <formula>O21&lt;&gt;""</formula>
    </cfRule>
  </conditionalFormatting>
  <conditionalFormatting sqref="P21">
    <cfRule type="expression" dxfId="349" priority="99">
      <formula>P21&lt;&gt;""</formula>
    </cfRule>
  </conditionalFormatting>
  <conditionalFormatting sqref="Q21">
    <cfRule type="expression" dxfId="348" priority="98">
      <formula>Q21&lt;&gt;""</formula>
    </cfRule>
  </conditionalFormatting>
  <conditionalFormatting sqref="R21">
    <cfRule type="expression" dxfId="347" priority="97">
      <formula>R21&lt;&gt;""</formula>
    </cfRule>
  </conditionalFormatting>
  <conditionalFormatting sqref="S21">
    <cfRule type="expression" dxfId="346" priority="96">
      <formula>S21&lt;&gt;""</formula>
    </cfRule>
  </conditionalFormatting>
  <conditionalFormatting sqref="T21">
    <cfRule type="expression" dxfId="345" priority="95">
      <formula>T21&lt;&gt;""</formula>
    </cfRule>
  </conditionalFormatting>
  <conditionalFormatting sqref="U21">
    <cfRule type="expression" dxfId="344" priority="94">
      <formula>U21&lt;&gt;""</formula>
    </cfRule>
  </conditionalFormatting>
  <conditionalFormatting sqref="V21">
    <cfRule type="expression" dxfId="343" priority="93">
      <formula>V21&lt;&gt;""</formula>
    </cfRule>
  </conditionalFormatting>
  <conditionalFormatting sqref="W21">
    <cfRule type="expression" dxfId="342" priority="92">
      <formula>W21&lt;&gt;""</formula>
    </cfRule>
  </conditionalFormatting>
  <conditionalFormatting sqref="X21">
    <cfRule type="expression" dxfId="341" priority="91">
      <formula>X21&lt;&gt;""</formula>
    </cfRule>
  </conditionalFormatting>
  <conditionalFormatting sqref="Y21">
    <cfRule type="expression" dxfId="340" priority="90">
      <formula>Y21&lt;&gt;""</formula>
    </cfRule>
  </conditionalFormatting>
  <conditionalFormatting sqref="Z21">
    <cfRule type="expression" dxfId="339" priority="89">
      <formula>Z21&lt;&gt;""</formula>
    </cfRule>
  </conditionalFormatting>
  <conditionalFormatting sqref="AA21">
    <cfRule type="expression" dxfId="338" priority="88">
      <formula>AA21&lt;&gt;""</formula>
    </cfRule>
  </conditionalFormatting>
  <conditionalFormatting sqref="AB21">
    <cfRule type="expression" dxfId="337" priority="87">
      <formula>AB21&lt;&gt;""</formula>
    </cfRule>
  </conditionalFormatting>
  <conditionalFormatting sqref="AC21">
    <cfRule type="expression" dxfId="336" priority="86">
      <formula>AC21&lt;&gt;""</formula>
    </cfRule>
  </conditionalFormatting>
  <conditionalFormatting sqref="AD21">
    <cfRule type="expression" dxfId="335" priority="85">
      <formula>AD21&lt;&gt;""</formula>
    </cfRule>
  </conditionalFormatting>
  <conditionalFormatting sqref="AE21">
    <cfRule type="expression" dxfId="334" priority="84">
      <formula>AE21&lt;&gt;""</formula>
    </cfRule>
  </conditionalFormatting>
  <conditionalFormatting sqref="AF21">
    <cfRule type="expression" dxfId="333" priority="83">
      <formula>AF21&lt;&gt;""</formula>
    </cfRule>
  </conditionalFormatting>
  <conditionalFormatting sqref="AG21">
    <cfRule type="expression" dxfId="332" priority="82">
      <formula>AG21&lt;&gt;""</formula>
    </cfRule>
  </conditionalFormatting>
  <conditionalFormatting sqref="AH21">
    <cfRule type="expression" dxfId="331" priority="81">
      <formula>AH21&lt;&gt;""</formula>
    </cfRule>
  </conditionalFormatting>
  <conditionalFormatting sqref="AI21">
    <cfRule type="expression" dxfId="330" priority="80">
      <formula>AI21&lt;&gt;""</formula>
    </cfRule>
  </conditionalFormatting>
  <conditionalFormatting sqref="AJ21">
    <cfRule type="expression" dxfId="329" priority="79">
      <formula>AJ21&lt;&gt;""</formula>
    </cfRule>
  </conditionalFormatting>
  <conditionalFormatting sqref="AK21">
    <cfRule type="expression" dxfId="328" priority="78">
      <formula>AK21&lt;&gt;""</formula>
    </cfRule>
  </conditionalFormatting>
  <conditionalFormatting sqref="AL21">
    <cfRule type="expression" dxfId="327" priority="77">
      <formula>AL21&lt;&gt;""</formula>
    </cfRule>
  </conditionalFormatting>
  <conditionalFormatting sqref="AM21">
    <cfRule type="expression" dxfId="326" priority="76">
      <formula>AM21&lt;&gt;""</formula>
    </cfRule>
  </conditionalFormatting>
  <conditionalFormatting sqref="AN21">
    <cfRule type="expression" dxfId="325" priority="75">
      <formula>AN21&lt;&gt;""</formula>
    </cfRule>
  </conditionalFormatting>
  <conditionalFormatting sqref="AO21">
    <cfRule type="expression" dxfId="324" priority="74">
      <formula>AO21&lt;&gt;""</formula>
    </cfRule>
  </conditionalFormatting>
  <conditionalFormatting sqref="AP21">
    <cfRule type="expression" dxfId="323" priority="73">
      <formula>AP21&lt;&gt;""</formula>
    </cfRule>
  </conditionalFormatting>
  <conditionalFormatting sqref="AQ21">
    <cfRule type="expression" dxfId="322" priority="72">
      <formula>AQ21&lt;&gt;""</formula>
    </cfRule>
  </conditionalFormatting>
  <conditionalFormatting sqref="AR21">
    <cfRule type="expression" dxfId="321" priority="71">
      <formula>AR21&lt;&gt;""</formula>
    </cfRule>
  </conditionalFormatting>
  <conditionalFormatting sqref="AS21">
    <cfRule type="expression" dxfId="320" priority="70">
      <formula>AS21&lt;&gt;""</formula>
    </cfRule>
  </conditionalFormatting>
  <conditionalFormatting sqref="AT21">
    <cfRule type="expression" dxfId="319" priority="69">
      <formula>AT21&lt;&gt;""</formula>
    </cfRule>
  </conditionalFormatting>
  <conditionalFormatting sqref="AU21">
    <cfRule type="expression" dxfId="318" priority="68">
      <formula>AU21&lt;&gt;""</formula>
    </cfRule>
  </conditionalFormatting>
  <conditionalFormatting sqref="AV21">
    <cfRule type="expression" dxfId="317" priority="67">
      <formula>AV21&lt;&gt;""</formula>
    </cfRule>
  </conditionalFormatting>
  <conditionalFormatting sqref="AW21">
    <cfRule type="expression" dxfId="316" priority="66">
      <formula>AW21&lt;&gt;""</formula>
    </cfRule>
  </conditionalFormatting>
  <conditionalFormatting sqref="AX21">
    <cfRule type="expression" dxfId="315" priority="65">
      <formula>AX21&lt;&gt;""</formula>
    </cfRule>
  </conditionalFormatting>
  <conditionalFormatting sqref="AY21">
    <cfRule type="expression" dxfId="314" priority="64">
      <formula>AY21&lt;&gt;""</formula>
    </cfRule>
  </conditionalFormatting>
  <conditionalFormatting sqref="AZ21">
    <cfRule type="expression" dxfId="313" priority="63">
      <formula>AZ21&lt;&gt;""</formula>
    </cfRule>
  </conditionalFormatting>
  <conditionalFormatting sqref="BA21">
    <cfRule type="expression" dxfId="312" priority="62">
      <formula>BA21&lt;&gt;""</formula>
    </cfRule>
  </conditionalFormatting>
  <conditionalFormatting sqref="B22">
    <cfRule type="expression" dxfId="311" priority="61">
      <formula>B22&lt;&gt;""</formula>
    </cfRule>
  </conditionalFormatting>
  <conditionalFormatting sqref="C22">
    <cfRule type="expression" dxfId="310" priority="60">
      <formula>C22&lt;&gt;""</formula>
    </cfRule>
  </conditionalFormatting>
  <conditionalFormatting sqref="D22">
    <cfRule type="expression" dxfId="309" priority="59">
      <formula>D22&lt;&gt;""</formula>
    </cfRule>
  </conditionalFormatting>
  <conditionalFormatting sqref="E22">
    <cfRule type="expression" dxfId="308" priority="58">
      <formula>E22&lt;&gt;""</formula>
    </cfRule>
  </conditionalFormatting>
  <conditionalFormatting sqref="F22">
    <cfRule type="expression" dxfId="307" priority="57">
      <formula>F22&lt;&gt;""</formula>
    </cfRule>
  </conditionalFormatting>
  <conditionalFormatting sqref="G22">
    <cfRule type="expression" dxfId="306" priority="56">
      <formula>G22&lt;&gt;""</formula>
    </cfRule>
  </conditionalFormatting>
  <conditionalFormatting sqref="H22">
    <cfRule type="expression" dxfId="305" priority="55">
      <formula>H22&lt;&gt;""</formula>
    </cfRule>
  </conditionalFormatting>
  <conditionalFormatting sqref="I22">
    <cfRule type="expression" dxfId="304" priority="54">
      <formula>I22&lt;&gt;""</formula>
    </cfRule>
  </conditionalFormatting>
  <conditionalFormatting sqref="J22">
    <cfRule type="expression" dxfId="303" priority="53">
      <formula>J22&lt;&gt;""</formula>
    </cfRule>
  </conditionalFormatting>
  <conditionalFormatting sqref="K22">
    <cfRule type="expression" dxfId="302" priority="52">
      <formula>K22&lt;&gt;""</formula>
    </cfRule>
  </conditionalFormatting>
  <conditionalFormatting sqref="L22">
    <cfRule type="expression" dxfId="301" priority="51">
      <formula>L22&lt;&gt;""</formula>
    </cfRule>
  </conditionalFormatting>
  <conditionalFormatting sqref="M22">
    <cfRule type="expression" dxfId="300" priority="50">
      <formula>M22&lt;&gt;""</formula>
    </cfRule>
  </conditionalFormatting>
  <conditionalFormatting sqref="N22">
    <cfRule type="expression" dxfId="299" priority="49">
      <formula>N22&lt;&gt;""</formula>
    </cfRule>
  </conditionalFormatting>
  <conditionalFormatting sqref="O22">
    <cfRule type="expression" dxfId="298" priority="48">
      <formula>O22&lt;&gt;""</formula>
    </cfRule>
  </conditionalFormatting>
  <conditionalFormatting sqref="P22">
    <cfRule type="expression" dxfId="297" priority="47">
      <formula>P22&lt;&gt;""</formula>
    </cfRule>
  </conditionalFormatting>
  <conditionalFormatting sqref="Q22">
    <cfRule type="expression" dxfId="296" priority="46">
      <formula>Q22&lt;&gt;""</formula>
    </cfRule>
  </conditionalFormatting>
  <conditionalFormatting sqref="R22">
    <cfRule type="expression" dxfId="295" priority="45">
      <formula>R22&lt;&gt;""</formula>
    </cfRule>
  </conditionalFormatting>
  <conditionalFormatting sqref="S22">
    <cfRule type="expression" dxfId="294" priority="44">
      <formula>S22&lt;&gt;""</formula>
    </cfRule>
  </conditionalFormatting>
  <conditionalFormatting sqref="T22">
    <cfRule type="expression" dxfId="293" priority="43">
      <formula>T22&lt;&gt;""</formula>
    </cfRule>
  </conditionalFormatting>
  <conditionalFormatting sqref="U22">
    <cfRule type="expression" dxfId="292" priority="42">
      <formula>U22&lt;&gt;""</formula>
    </cfRule>
  </conditionalFormatting>
  <conditionalFormatting sqref="V22">
    <cfRule type="expression" dxfId="291" priority="41">
      <formula>V22&lt;&gt;""</formula>
    </cfRule>
  </conditionalFormatting>
  <conditionalFormatting sqref="W22">
    <cfRule type="expression" dxfId="290" priority="40">
      <formula>W22&lt;&gt;""</formula>
    </cfRule>
  </conditionalFormatting>
  <conditionalFormatting sqref="X22">
    <cfRule type="expression" dxfId="289" priority="39">
      <formula>X22&lt;&gt;""</formula>
    </cfRule>
  </conditionalFormatting>
  <conditionalFormatting sqref="Y22">
    <cfRule type="expression" dxfId="288" priority="38">
      <formula>Y22&lt;&gt;""</formula>
    </cfRule>
  </conditionalFormatting>
  <conditionalFormatting sqref="Z22">
    <cfRule type="expression" dxfId="287" priority="37">
      <formula>Z22&lt;&gt;""</formula>
    </cfRule>
  </conditionalFormatting>
  <conditionalFormatting sqref="AA22">
    <cfRule type="expression" dxfId="286" priority="36">
      <formula>AA22&lt;&gt;""</formula>
    </cfRule>
  </conditionalFormatting>
  <conditionalFormatting sqref="AB22">
    <cfRule type="expression" dxfId="285" priority="35">
      <formula>AB22&lt;&gt;""</formula>
    </cfRule>
  </conditionalFormatting>
  <conditionalFormatting sqref="AC22">
    <cfRule type="expression" dxfId="284" priority="34">
      <formula>AC22&lt;&gt;""</formula>
    </cfRule>
  </conditionalFormatting>
  <conditionalFormatting sqref="AD22">
    <cfRule type="expression" dxfId="283" priority="33">
      <formula>AD22&lt;&gt;""</formula>
    </cfRule>
  </conditionalFormatting>
  <conditionalFormatting sqref="AE23">
    <cfRule type="expression" dxfId="282" priority="32">
      <formula>AE23&lt;&gt;""</formula>
    </cfRule>
  </conditionalFormatting>
  <conditionalFormatting sqref="AF23">
    <cfRule type="expression" dxfId="281" priority="31">
      <formula>AF23&lt;&gt;""</formula>
    </cfRule>
  </conditionalFormatting>
  <conditionalFormatting sqref="F23">
    <cfRule type="expression" dxfId="280" priority="30">
      <formula>F23&lt;&gt;""</formula>
    </cfRule>
  </conditionalFormatting>
  <conditionalFormatting sqref="G23">
    <cfRule type="expression" dxfId="279" priority="29">
      <formula>G23&lt;&gt;""</formula>
    </cfRule>
  </conditionalFormatting>
  <conditionalFormatting sqref="H23">
    <cfRule type="expression" dxfId="278" priority="28">
      <formula>H23&lt;&gt;""</formula>
    </cfRule>
  </conditionalFormatting>
  <conditionalFormatting sqref="I23">
    <cfRule type="expression" dxfId="277" priority="27">
      <formula>I23&lt;&gt;""</formula>
    </cfRule>
  </conditionalFormatting>
  <conditionalFormatting sqref="J23">
    <cfRule type="expression" dxfId="276" priority="26">
      <formula>J23&lt;&gt;""</formula>
    </cfRule>
  </conditionalFormatting>
  <conditionalFormatting sqref="K23">
    <cfRule type="expression" dxfId="275" priority="25">
      <formula>K23&lt;&gt;""</formula>
    </cfRule>
  </conditionalFormatting>
  <conditionalFormatting sqref="L23">
    <cfRule type="expression" dxfId="274" priority="24">
      <formula>L23&lt;&gt;""</formula>
    </cfRule>
  </conditionalFormatting>
  <conditionalFormatting sqref="M23">
    <cfRule type="expression" dxfId="273" priority="23">
      <formula>M23&lt;&gt;""</formula>
    </cfRule>
  </conditionalFormatting>
  <conditionalFormatting sqref="N23">
    <cfRule type="expression" dxfId="272" priority="22">
      <formula>N23&lt;&gt;""</formula>
    </cfRule>
  </conditionalFormatting>
  <conditionalFormatting sqref="O23">
    <cfRule type="expression" dxfId="271" priority="21">
      <formula>O23&lt;&gt;""</formula>
    </cfRule>
  </conditionalFormatting>
  <conditionalFormatting sqref="P23">
    <cfRule type="expression" dxfId="270" priority="20">
      <formula>P23&lt;&gt;""</formula>
    </cfRule>
  </conditionalFormatting>
  <conditionalFormatting sqref="Q23">
    <cfRule type="expression" dxfId="269" priority="19">
      <formula>Q23&lt;&gt;""</formula>
    </cfRule>
  </conditionalFormatting>
  <conditionalFormatting sqref="R23">
    <cfRule type="expression" dxfId="268" priority="18">
      <formula>R23&lt;&gt;""</formula>
    </cfRule>
  </conditionalFormatting>
  <conditionalFormatting sqref="S23">
    <cfRule type="expression" dxfId="267" priority="17">
      <formula>S23&lt;&gt;""</formula>
    </cfRule>
  </conditionalFormatting>
  <conditionalFormatting sqref="T23">
    <cfRule type="expression" dxfId="266" priority="16">
      <formula>T23&lt;&gt;""</formula>
    </cfRule>
  </conditionalFormatting>
  <conditionalFormatting sqref="U23">
    <cfRule type="expression" dxfId="265" priority="15">
      <formula>U23&lt;&gt;""</formula>
    </cfRule>
  </conditionalFormatting>
  <conditionalFormatting sqref="V23">
    <cfRule type="expression" dxfId="264" priority="14">
      <formula>V23&lt;&gt;""</formula>
    </cfRule>
  </conditionalFormatting>
  <conditionalFormatting sqref="W23">
    <cfRule type="expression" dxfId="263" priority="13">
      <formula>W23&lt;&gt;""</formula>
    </cfRule>
  </conditionalFormatting>
  <conditionalFormatting sqref="X23">
    <cfRule type="expression" dxfId="262" priority="12">
      <formula>X23&lt;&gt;""</formula>
    </cfRule>
  </conditionalFormatting>
  <conditionalFormatting sqref="Y23">
    <cfRule type="expression" dxfId="261" priority="11">
      <formula>Y23&lt;&gt;""</formula>
    </cfRule>
  </conditionalFormatting>
  <conditionalFormatting sqref="Z23">
    <cfRule type="expression" dxfId="260" priority="10">
      <formula>Z23&lt;&gt;""</formula>
    </cfRule>
  </conditionalFormatting>
  <conditionalFormatting sqref="AA23">
    <cfRule type="expression" dxfId="259" priority="9">
      <formula>AA23&lt;&gt;""</formula>
    </cfRule>
  </conditionalFormatting>
  <conditionalFormatting sqref="AB23">
    <cfRule type="expression" dxfId="258" priority="8">
      <formula>AB23&lt;&gt;""</formula>
    </cfRule>
  </conditionalFormatting>
  <conditionalFormatting sqref="AC23">
    <cfRule type="expression" dxfId="257" priority="7">
      <formula>AC23&lt;&gt;""</formula>
    </cfRule>
  </conditionalFormatting>
  <conditionalFormatting sqref="AD23">
    <cfRule type="expression" dxfId="256" priority="6">
      <formula>AD23&lt;&gt;""</formula>
    </cfRule>
  </conditionalFormatting>
  <conditionalFormatting sqref="A28">
    <cfRule type="cellIs" dxfId="255" priority="5" operator="equal">
      <formula>0</formula>
    </cfRule>
  </conditionalFormatting>
  <conditionalFormatting sqref="B28">
    <cfRule type="cellIs" dxfId="254" priority="4" operator="equal">
      <formula>0</formula>
    </cfRule>
  </conditionalFormatting>
  <conditionalFormatting sqref="AN24:AV24">
    <cfRule type="expression" dxfId="253" priority="1">
      <formula>AN24&lt;&gt;""</formula>
    </cfRule>
  </conditionalFormatting>
  <pageMargins left="0.23622047244094488" right="0.23622047244094488" top="0.74803149606299213" bottom="0.3543307086614173" header="0.31496062992125984" footer="0.31496062992125984"/>
  <pageSetup paperSize="9" scale="53" orientation="landscape" r:id="rId1"/>
  <headerFooter>
    <oddFooter>&amp;L&amp;F; &amp;D&amp;C&amp;A&amp;R&amp;P из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295"/>
  <sheetViews>
    <sheetView zoomScale="80" zoomScaleNormal="80" workbookViewId="0">
      <pane xSplit="3" ySplit="4" topLeftCell="L5" activePane="bottomRight" state="frozen"/>
      <selection pane="topRight" activeCell="C1" sqref="C1"/>
      <selection pane="bottomLeft" activeCell="A5" sqref="A5"/>
      <selection pane="bottomRight" activeCell="BL9" sqref="BL9"/>
    </sheetView>
  </sheetViews>
  <sheetFormatPr defaultRowHeight="15" x14ac:dyDescent="0.25"/>
  <cols>
    <col min="1" max="1" width="3.7109375" style="163" customWidth="1"/>
    <col min="2" max="2" width="9" style="170" customWidth="1"/>
    <col min="3" max="3" width="30.7109375" style="170" customWidth="1"/>
    <col min="4" max="4" width="6.28515625" style="170" customWidth="1"/>
    <col min="5" max="5" width="6.85546875" style="170" customWidth="1"/>
    <col min="6" max="6" width="6.140625" style="170" customWidth="1"/>
    <col min="7" max="19" width="5.140625" style="170" customWidth="1"/>
    <col min="20" max="20" width="4.42578125" style="170" customWidth="1"/>
    <col min="21" max="23" width="3.5703125" style="194" customWidth="1"/>
    <col min="24" max="24" width="4.42578125" style="194" customWidth="1"/>
    <col min="25" max="27" width="3.5703125" style="194" customWidth="1"/>
    <col min="28" max="28" width="4.42578125" style="170" customWidth="1"/>
    <col min="29" max="31" width="3.5703125" style="194" customWidth="1"/>
    <col min="32" max="32" width="4.42578125" style="194" customWidth="1"/>
    <col min="33" max="35" width="3.5703125" style="194" customWidth="1"/>
    <col min="36" max="36" width="4.42578125" style="170" customWidth="1"/>
    <col min="37" max="39" width="3.5703125" style="194" customWidth="1"/>
    <col min="40" max="40" width="4.42578125" style="194" customWidth="1"/>
    <col min="41" max="43" width="3.5703125" style="194" customWidth="1"/>
    <col min="44" max="44" width="4.42578125" style="170" customWidth="1"/>
    <col min="45" max="47" width="3.5703125" style="194" customWidth="1"/>
    <col min="48" max="48" width="4.42578125" style="194" customWidth="1"/>
    <col min="49" max="51" width="3.5703125" style="194" customWidth="1"/>
    <col min="52" max="52" width="4.42578125" style="170" customWidth="1"/>
    <col min="53" max="55" width="3.5703125" style="194" customWidth="1"/>
    <col min="56" max="56" width="4.42578125" style="194" customWidth="1"/>
    <col min="57" max="60" width="3.5703125" style="194" customWidth="1"/>
    <col min="61" max="61" width="9.140625" style="191" customWidth="1"/>
    <col min="62" max="62" width="5.140625" style="170" customWidth="1"/>
    <col min="63" max="63" width="6.5703125" style="171" customWidth="1"/>
    <col min="64" max="64" width="7.85546875" style="171" customWidth="1"/>
    <col min="65" max="65" width="5.28515625" style="171" customWidth="1"/>
    <col min="66" max="66" width="5.5703125" style="170" bestFit="1" customWidth="1"/>
    <col min="67" max="67" width="4.42578125" style="170" bestFit="1" customWidth="1"/>
    <col min="68" max="70" width="4.7109375" style="170" customWidth="1"/>
    <col min="71" max="16384" width="9.140625" style="170"/>
  </cols>
  <sheetData>
    <row r="1" spans="1:65" ht="23.25" customHeight="1" x14ac:dyDescent="0.25">
      <c r="A1" s="426" t="str">
        <f>ПланСокрОО!A1</f>
        <v>Статус: ОИ / АР</v>
      </c>
      <c r="B1" s="426" t="s">
        <v>95</v>
      </c>
      <c r="C1" s="429" t="s">
        <v>94</v>
      </c>
      <c r="D1" s="429" t="s">
        <v>186</v>
      </c>
      <c r="E1" s="429"/>
      <c r="F1" s="429"/>
      <c r="G1" s="426" t="s">
        <v>92</v>
      </c>
      <c r="H1" s="429" t="s">
        <v>351</v>
      </c>
      <c r="I1" s="429"/>
      <c r="J1" s="429"/>
      <c r="K1" s="429"/>
      <c r="L1" s="429"/>
      <c r="M1" s="429"/>
      <c r="N1" s="429" t="s">
        <v>555</v>
      </c>
      <c r="O1" s="429"/>
      <c r="P1" s="429"/>
      <c r="Q1" s="429"/>
      <c r="R1" s="429"/>
      <c r="S1" s="429"/>
      <c r="T1" s="429" t="str">
        <f>ПланОЗО!W1</f>
        <v>Распределение часов по семестрам</v>
      </c>
      <c r="U1" s="429"/>
      <c r="V1" s="429"/>
      <c r="W1" s="429"/>
      <c r="X1" s="429"/>
      <c r="Y1" s="429"/>
      <c r="Z1" s="429"/>
      <c r="AA1" s="429"/>
      <c r="AB1" s="429" t="str">
        <f>ПланОЗО!AE1</f>
        <v>Распределение часов по семестрам</v>
      </c>
      <c r="AC1" s="429"/>
      <c r="AD1" s="429"/>
      <c r="AE1" s="429"/>
      <c r="AF1" s="429"/>
      <c r="AG1" s="429"/>
      <c r="AH1" s="429"/>
      <c r="AI1" s="429"/>
      <c r="AJ1" s="429" t="str">
        <f>ПланОЗО!AM1</f>
        <v>Распределение часов по семестрам</v>
      </c>
      <c r="AK1" s="429"/>
      <c r="AL1" s="429"/>
      <c r="AM1" s="429"/>
      <c r="AN1" s="429"/>
      <c r="AO1" s="429"/>
      <c r="AP1" s="429"/>
      <c r="AQ1" s="429"/>
      <c r="AR1" s="429" t="str">
        <f>ПланОЗО!AU1</f>
        <v>Распределение часов по семестрам</v>
      </c>
      <c r="AS1" s="429"/>
      <c r="AT1" s="429"/>
      <c r="AU1" s="429"/>
      <c r="AV1" s="429"/>
      <c r="AW1" s="429"/>
      <c r="AX1" s="429"/>
      <c r="AY1" s="429"/>
      <c r="AZ1" s="429" t="str">
        <f>ПланОЗО!BC1</f>
        <v>Распределение часов по семестрам</v>
      </c>
      <c r="BA1" s="429"/>
      <c r="BB1" s="429"/>
      <c r="BC1" s="429"/>
      <c r="BD1" s="429"/>
      <c r="BE1" s="429"/>
      <c r="BF1" s="429"/>
      <c r="BG1" s="429"/>
      <c r="BH1" s="168"/>
      <c r="BI1" s="431" t="str">
        <f>ПланОО!BG1</f>
        <v>Кафедра  (-ы), читающая дисциплину</v>
      </c>
      <c r="BJ1" s="163"/>
      <c r="BK1" s="428" t="s">
        <v>319</v>
      </c>
      <c r="BL1" s="428"/>
      <c r="BM1" s="428"/>
    </row>
    <row r="2" spans="1:65" ht="15" customHeight="1" x14ac:dyDescent="0.25">
      <c r="A2" s="426"/>
      <c r="B2" s="426"/>
      <c r="C2" s="429"/>
      <c r="D2" s="429"/>
      <c r="E2" s="429"/>
      <c r="F2" s="429"/>
      <c r="G2" s="426"/>
      <c r="H2" s="430" t="s">
        <v>88</v>
      </c>
      <c r="I2" s="429" t="s">
        <v>187</v>
      </c>
      <c r="J2" s="429"/>
      <c r="K2" s="429"/>
      <c r="L2" s="429"/>
      <c r="M2" s="426" t="s">
        <v>86</v>
      </c>
      <c r="N2" s="430" t="s">
        <v>88</v>
      </c>
      <c r="O2" s="429" t="s">
        <v>188</v>
      </c>
      <c r="P2" s="429"/>
      <c r="Q2" s="429"/>
      <c r="R2" s="429"/>
      <c r="S2" s="426" t="s">
        <v>86</v>
      </c>
      <c r="T2" s="429" t="str">
        <f>ПланОЗО!W2</f>
        <v>1 курс</v>
      </c>
      <c r="U2" s="429"/>
      <c r="V2" s="429"/>
      <c r="W2" s="429"/>
      <c r="X2" s="429"/>
      <c r="Y2" s="429"/>
      <c r="Z2" s="429"/>
      <c r="AA2" s="429"/>
      <c r="AB2" s="429" t="str">
        <f>ПланОЗО!AE2</f>
        <v>2 курс</v>
      </c>
      <c r="AC2" s="429"/>
      <c r="AD2" s="429"/>
      <c r="AE2" s="429"/>
      <c r="AF2" s="429"/>
      <c r="AG2" s="429"/>
      <c r="AH2" s="429"/>
      <c r="AI2" s="429"/>
      <c r="AJ2" s="429" t="str">
        <f>ПланОЗО!AM2</f>
        <v>3 курс</v>
      </c>
      <c r="AK2" s="429"/>
      <c r="AL2" s="429"/>
      <c r="AM2" s="429"/>
      <c r="AN2" s="429"/>
      <c r="AO2" s="429"/>
      <c r="AP2" s="429"/>
      <c r="AQ2" s="429"/>
      <c r="AR2" s="429" t="str">
        <f>ПланОЗО!AU2</f>
        <v>4 курс</v>
      </c>
      <c r="AS2" s="429"/>
      <c r="AT2" s="429"/>
      <c r="AU2" s="429"/>
      <c r="AV2" s="429"/>
      <c r="AW2" s="429"/>
      <c r="AX2" s="429"/>
      <c r="AY2" s="429"/>
      <c r="AZ2" s="429" t="str">
        <f>ПланОЗО!BC2</f>
        <v>5 курс</v>
      </c>
      <c r="BA2" s="429"/>
      <c r="BB2" s="429"/>
      <c r="BC2" s="429"/>
      <c r="BD2" s="429"/>
      <c r="BE2" s="429"/>
      <c r="BF2" s="429"/>
      <c r="BG2" s="429"/>
      <c r="BH2" s="168"/>
      <c r="BI2" s="431"/>
      <c r="BJ2" s="163"/>
      <c r="BK2" s="171" t="s">
        <v>317</v>
      </c>
      <c r="BL2" s="171" t="s">
        <v>316</v>
      </c>
      <c r="BM2" s="172">
        <v>0.2</v>
      </c>
    </row>
    <row r="3" spans="1:65" ht="32.25" customHeight="1" x14ac:dyDescent="0.25">
      <c r="A3" s="426"/>
      <c r="B3" s="426"/>
      <c r="C3" s="429"/>
      <c r="D3" s="429"/>
      <c r="E3" s="429"/>
      <c r="F3" s="429"/>
      <c r="G3" s="426"/>
      <c r="H3" s="430"/>
      <c r="I3" s="429"/>
      <c r="J3" s="429"/>
      <c r="K3" s="429"/>
      <c r="L3" s="429"/>
      <c r="M3" s="426"/>
      <c r="N3" s="430"/>
      <c r="O3" s="429"/>
      <c r="P3" s="429"/>
      <c r="Q3" s="429"/>
      <c r="R3" s="429"/>
      <c r="S3" s="426"/>
      <c r="T3" s="323">
        <f>ПланОЗО!W3</f>
        <v>1</v>
      </c>
      <c r="U3" s="429" t="str">
        <f>ПланОЗО!X3</f>
        <v>семестр</v>
      </c>
      <c r="V3" s="429"/>
      <c r="W3" s="429"/>
      <c r="X3" s="323">
        <f>T3+1</f>
        <v>2</v>
      </c>
      <c r="Y3" s="429" t="str">
        <f>U3</f>
        <v>семестр</v>
      </c>
      <c r="Z3" s="429"/>
      <c r="AA3" s="429"/>
      <c r="AB3" s="323">
        <f>X3+1</f>
        <v>3</v>
      </c>
      <c r="AC3" s="429" t="str">
        <f>Y3</f>
        <v>семестр</v>
      </c>
      <c r="AD3" s="429"/>
      <c r="AE3" s="429"/>
      <c r="AF3" s="323">
        <f>AB3+1</f>
        <v>4</v>
      </c>
      <c r="AG3" s="429" t="str">
        <f>AC3</f>
        <v>семестр</v>
      </c>
      <c r="AH3" s="429"/>
      <c r="AI3" s="429"/>
      <c r="AJ3" s="323">
        <f>AF3+1</f>
        <v>5</v>
      </c>
      <c r="AK3" s="429" t="str">
        <f>AG3</f>
        <v>семестр</v>
      </c>
      <c r="AL3" s="429"/>
      <c r="AM3" s="429"/>
      <c r="AN3" s="323">
        <f>AJ3+1</f>
        <v>6</v>
      </c>
      <c r="AO3" s="429" t="str">
        <f>AK3</f>
        <v>семестр</v>
      </c>
      <c r="AP3" s="429"/>
      <c r="AQ3" s="429"/>
      <c r="AR3" s="323">
        <f>AN3+1</f>
        <v>7</v>
      </c>
      <c r="AS3" s="429" t="str">
        <f>AO3</f>
        <v>семестр</v>
      </c>
      <c r="AT3" s="429"/>
      <c r="AU3" s="429"/>
      <c r="AV3" s="323">
        <f>AR3+1</f>
        <v>8</v>
      </c>
      <c r="AW3" s="429" t="str">
        <f>AS3</f>
        <v>семестр</v>
      </c>
      <c r="AX3" s="429"/>
      <c r="AY3" s="429"/>
      <c r="AZ3" s="323">
        <f>AV3+1</f>
        <v>9</v>
      </c>
      <c r="BA3" s="429" t="str">
        <f>AW3</f>
        <v>семестр</v>
      </c>
      <c r="BB3" s="429"/>
      <c r="BC3" s="429"/>
      <c r="BD3" s="323">
        <f>AZ3+1</f>
        <v>10</v>
      </c>
      <c r="BE3" s="429" t="str">
        <f>BA3</f>
        <v>семестр</v>
      </c>
      <c r="BF3" s="429"/>
      <c r="BG3" s="429"/>
      <c r="BH3" s="168"/>
      <c r="BI3" s="431"/>
      <c r="BJ3" s="163"/>
      <c r="BM3" s="173"/>
    </row>
    <row r="4" spans="1:65" ht="64.5" customHeight="1" x14ac:dyDescent="0.25">
      <c r="A4" s="426"/>
      <c r="B4" s="426"/>
      <c r="C4" s="429"/>
      <c r="D4" s="321" t="s">
        <v>84</v>
      </c>
      <c r="E4" s="321" t="s">
        <v>83</v>
      </c>
      <c r="F4" s="321" t="s">
        <v>82</v>
      </c>
      <c r="G4" s="426"/>
      <c r="H4" s="430"/>
      <c r="I4" s="324" t="s">
        <v>80</v>
      </c>
      <c r="J4" s="321" t="s">
        <v>79</v>
      </c>
      <c r="K4" s="321" t="s">
        <v>78</v>
      </c>
      <c r="L4" s="321" t="s">
        <v>77</v>
      </c>
      <c r="M4" s="426"/>
      <c r="N4" s="430"/>
      <c r="O4" s="324" t="s">
        <v>80</v>
      </c>
      <c r="P4" s="321" t="s">
        <v>79</v>
      </c>
      <c r="Q4" s="321" t="s">
        <v>78</v>
      </c>
      <c r="R4" s="321" t="s">
        <v>77</v>
      </c>
      <c r="S4" s="426"/>
      <c r="T4" s="176" t="s">
        <v>195</v>
      </c>
      <c r="U4" s="176" t="s">
        <v>79</v>
      </c>
      <c r="V4" s="176" t="s">
        <v>78</v>
      </c>
      <c r="W4" s="176" t="s">
        <v>77</v>
      </c>
      <c r="X4" s="176" t="str">
        <f>T4</f>
        <v>ЗЕ</v>
      </c>
      <c r="Y4" s="176" t="str">
        <f t="shared" ref="Y4:AA4" si="0">U4</f>
        <v>Лекции</v>
      </c>
      <c r="Z4" s="176" t="str">
        <f t="shared" si="0"/>
        <v>Практические</v>
      </c>
      <c r="AA4" s="176" t="str">
        <f t="shared" si="0"/>
        <v>Лабораторные</v>
      </c>
      <c r="AB4" s="176" t="s">
        <v>195</v>
      </c>
      <c r="AC4" s="176" t="s">
        <v>79</v>
      </c>
      <c r="AD4" s="176" t="s">
        <v>78</v>
      </c>
      <c r="AE4" s="176" t="s">
        <v>77</v>
      </c>
      <c r="AF4" s="176" t="str">
        <f>AB4</f>
        <v>ЗЕ</v>
      </c>
      <c r="AG4" s="176" t="str">
        <f t="shared" ref="AG4" si="1">AC4</f>
        <v>Лекции</v>
      </c>
      <c r="AH4" s="176" t="str">
        <f t="shared" ref="AH4" si="2">AD4</f>
        <v>Практические</v>
      </c>
      <c r="AI4" s="176" t="str">
        <f t="shared" ref="AI4" si="3">AE4</f>
        <v>Лабораторные</v>
      </c>
      <c r="AJ4" s="176" t="s">
        <v>195</v>
      </c>
      <c r="AK4" s="176" t="s">
        <v>79</v>
      </c>
      <c r="AL4" s="176" t="s">
        <v>78</v>
      </c>
      <c r="AM4" s="176" t="s">
        <v>77</v>
      </c>
      <c r="AN4" s="176" t="str">
        <f>AJ4</f>
        <v>ЗЕ</v>
      </c>
      <c r="AO4" s="176" t="str">
        <f t="shared" ref="AO4" si="4">AK4</f>
        <v>Лекции</v>
      </c>
      <c r="AP4" s="176" t="str">
        <f t="shared" ref="AP4" si="5">AL4</f>
        <v>Практические</v>
      </c>
      <c r="AQ4" s="176" t="str">
        <f t="shared" ref="AQ4" si="6">AM4</f>
        <v>Лабораторные</v>
      </c>
      <c r="AR4" s="176" t="s">
        <v>195</v>
      </c>
      <c r="AS4" s="176" t="s">
        <v>79</v>
      </c>
      <c r="AT4" s="176" t="s">
        <v>78</v>
      </c>
      <c r="AU4" s="176" t="s">
        <v>77</v>
      </c>
      <c r="AV4" s="176" t="str">
        <f>AR4</f>
        <v>ЗЕ</v>
      </c>
      <c r="AW4" s="176" t="str">
        <f t="shared" ref="AW4" si="7">AS4</f>
        <v>Лекции</v>
      </c>
      <c r="AX4" s="176" t="str">
        <f t="shared" ref="AX4" si="8">AT4</f>
        <v>Практические</v>
      </c>
      <c r="AY4" s="176" t="str">
        <f t="shared" ref="AY4" si="9">AU4</f>
        <v>Лабораторные</v>
      </c>
      <c r="AZ4" s="176" t="s">
        <v>195</v>
      </c>
      <c r="BA4" s="176" t="s">
        <v>79</v>
      </c>
      <c r="BB4" s="176" t="s">
        <v>78</v>
      </c>
      <c r="BC4" s="176" t="s">
        <v>77</v>
      </c>
      <c r="BD4" s="176" t="str">
        <f>AZ4</f>
        <v>ЗЕ</v>
      </c>
      <c r="BE4" s="176" t="str">
        <f t="shared" ref="BE4" si="10">BA4</f>
        <v>Лекции</v>
      </c>
      <c r="BF4" s="176" t="str">
        <f t="shared" ref="BF4" si="11">BB4</f>
        <v>Практические</v>
      </c>
      <c r="BG4" s="176" t="str">
        <f t="shared" ref="BG4" si="12">BC4</f>
        <v>Лабораторные</v>
      </c>
      <c r="BH4" s="168"/>
      <c r="BI4" s="431"/>
      <c r="BJ4" s="163"/>
      <c r="BK4" s="171" t="s">
        <v>315</v>
      </c>
      <c r="BL4" s="171" t="s">
        <v>318</v>
      </c>
      <c r="BM4" s="171" t="s">
        <v>302</v>
      </c>
    </row>
    <row r="5" spans="1:65" x14ac:dyDescent="0.25">
      <c r="A5" s="425" t="str">
        <f>Base!A5</f>
        <v>БЛОК ДИСЦИПЛИНЫ (МОДУЛИ) (при наличии)</v>
      </c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  <c r="AH5" s="425"/>
      <c r="AI5" s="425"/>
      <c r="AJ5" s="425"/>
      <c r="AK5" s="425"/>
      <c r="AL5" s="425"/>
      <c r="AM5" s="425"/>
      <c r="AN5" s="425"/>
      <c r="AO5" s="425"/>
      <c r="AP5" s="425"/>
      <c r="AQ5" s="425"/>
      <c r="AR5" s="320"/>
      <c r="AS5" s="320"/>
      <c r="AT5" s="320"/>
      <c r="AU5" s="320"/>
      <c r="AV5" s="320"/>
      <c r="AW5" s="320"/>
      <c r="AX5" s="320"/>
      <c r="AY5" s="320"/>
      <c r="AZ5" s="320"/>
      <c r="BA5" s="320"/>
      <c r="BB5" s="320"/>
      <c r="BC5" s="320"/>
      <c r="BD5" s="320"/>
      <c r="BE5" s="320"/>
      <c r="BF5" s="320"/>
      <c r="BG5" s="320"/>
      <c r="BH5" s="168"/>
      <c r="BI5" s="177"/>
      <c r="BJ5" s="163"/>
    </row>
    <row r="6" spans="1:65" x14ac:dyDescent="0.25">
      <c r="B6" s="425" t="str">
        <f>Base!A6</f>
        <v>ОБЩЕНАУЧНЫЙ БЛОК</v>
      </c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5"/>
      <c r="AH6" s="425"/>
      <c r="AI6" s="425"/>
      <c r="AJ6" s="425"/>
      <c r="AK6" s="425"/>
      <c r="AL6" s="425"/>
      <c r="AM6" s="425"/>
      <c r="AN6" s="425"/>
      <c r="AO6" s="425"/>
      <c r="AP6" s="425"/>
      <c r="AQ6" s="425"/>
      <c r="AR6" s="320"/>
      <c r="AS6" s="320"/>
      <c r="AT6" s="320"/>
      <c r="AU6" s="320"/>
      <c r="AV6" s="320"/>
      <c r="AW6" s="320"/>
      <c r="AX6" s="320"/>
      <c r="AY6" s="320"/>
      <c r="AZ6" s="320"/>
      <c r="BA6" s="320"/>
      <c r="BB6" s="320"/>
      <c r="BC6" s="320"/>
      <c r="BD6" s="320"/>
      <c r="BE6" s="320"/>
      <c r="BF6" s="320"/>
      <c r="BG6" s="320"/>
      <c r="BH6" s="168"/>
      <c r="BI6" s="169"/>
      <c r="BJ6" s="163"/>
    </row>
    <row r="7" spans="1:65" x14ac:dyDescent="0.25">
      <c r="B7" s="414" t="str">
        <f>Base!A7</f>
        <v>1.1. Базовая часть ОНБ</v>
      </c>
      <c r="C7" s="414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78"/>
      <c r="BI7" s="169"/>
      <c r="BJ7" s="163"/>
    </row>
    <row r="8" spans="1:65" x14ac:dyDescent="0.25">
      <c r="A8" s="163">
        <f>ПланСокрОО!A8</f>
        <v>0</v>
      </c>
      <c r="B8" s="179" t="str">
        <f>ПланСокрОО!B8</f>
        <v>ОНБ.Б.1</v>
      </c>
      <c r="C8" s="180" t="str">
        <f>ПланСокрОО!C8</f>
        <v>Дисциплина</v>
      </c>
      <c r="D8" s="106"/>
      <c r="E8" s="106"/>
      <c r="F8" s="106"/>
      <c r="G8" s="319">
        <f>T8+X8+AB8+AF8+AJ8+AN8+AR8+AV8+AZ8+BD8</f>
        <v>5</v>
      </c>
      <c r="H8" s="179">
        <f>ПланСокрОО!I8</f>
        <v>0</v>
      </c>
      <c r="I8" s="179">
        <f>ПланСокрОО!J8</f>
        <v>0</v>
      </c>
      <c r="J8" s="179">
        <f>ПланСокрОО!K8</f>
        <v>0</v>
      </c>
      <c r="K8" s="179">
        <f>ПланСокрОО!L8</f>
        <v>0</v>
      </c>
      <c r="L8" s="179">
        <f>ПланСокрОО!M8</f>
        <v>0</v>
      </c>
      <c r="M8" s="179">
        <f>ПланСокрОО!N8</f>
        <v>0</v>
      </c>
      <c r="N8" s="179">
        <f>H8</f>
        <v>0</v>
      </c>
      <c r="O8" s="179">
        <f>SUM(P8:R8)</f>
        <v>10</v>
      </c>
      <c r="P8" s="179">
        <f>U8+Y8+AC8+AG8+AK8+AO8+AS8+AW8+BA8+BE8</f>
        <v>4</v>
      </c>
      <c r="Q8" s="179">
        <f t="shared" ref="Q8" si="13">V8+Z8+AD8+AH8+AL8+AP8+AT8+AX8+BB8+BF8</f>
        <v>6</v>
      </c>
      <c r="R8" s="179">
        <f>W8+AA8+AE8+AI8+AM8+AQ8+AU8+AY8+BC8+BG8</f>
        <v>0</v>
      </c>
      <c r="S8" s="179">
        <f>N8-O8</f>
        <v>-10</v>
      </c>
      <c r="T8" s="106">
        <v>5</v>
      </c>
      <c r="U8" s="106">
        <v>4</v>
      </c>
      <c r="V8" s="106">
        <v>6</v>
      </c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79"/>
      <c r="BI8" s="228" t="str">
        <f>ПланСокрОО!AZ8</f>
        <v/>
      </c>
      <c r="BJ8" s="163"/>
      <c r="BK8" s="179">
        <f t="shared" ref="BK8:BK71" si="14">J8*$BM$2</f>
        <v>0</v>
      </c>
      <c r="BL8" s="179">
        <f t="shared" ref="BL8:BL71" si="15">(K8+L8)*$BM$2</f>
        <v>0</v>
      </c>
      <c r="BM8" s="179">
        <f t="shared" ref="BM8:BM71" si="16">I8*$BM$2</f>
        <v>0</v>
      </c>
    </row>
    <row r="9" spans="1:65" x14ac:dyDescent="0.25">
      <c r="A9" s="163">
        <f>ПланСокрОО!A9</f>
        <v>0</v>
      </c>
      <c r="B9" s="179" t="str">
        <f>ПланСокрОО!B9</f>
        <v>ОНБ.Б.2</v>
      </c>
      <c r="C9" s="180">
        <f>ПланСокрОО!C9</f>
        <v>0</v>
      </c>
      <c r="D9" s="106"/>
      <c r="E9" s="106"/>
      <c r="F9" s="106"/>
      <c r="G9" s="331">
        <f t="shared" ref="G9:G22" si="17">T9+X9+AB9+AF9+AJ9+AN9+AR9+AV9+AZ9+BD9</f>
        <v>0</v>
      </c>
      <c r="H9" s="179">
        <f>ПланСокрОО!I9</f>
        <v>0</v>
      </c>
      <c r="I9" s="179">
        <f>ПланСокрОО!J9</f>
        <v>0</v>
      </c>
      <c r="J9" s="179">
        <f>ПланСокрОО!K9</f>
        <v>0</v>
      </c>
      <c r="K9" s="179">
        <f>ПланСокрОО!L9</f>
        <v>0</v>
      </c>
      <c r="L9" s="179">
        <f>ПланСокрОО!M9</f>
        <v>0</v>
      </c>
      <c r="M9" s="179">
        <f>ПланСокрОО!N9</f>
        <v>0</v>
      </c>
      <c r="N9" s="179">
        <f t="shared" ref="N9:N22" si="18">H9</f>
        <v>0</v>
      </c>
      <c r="O9" s="179">
        <f t="shared" ref="O9:O22" si="19">SUM(P9:R9)</f>
        <v>0</v>
      </c>
      <c r="P9" s="179">
        <f t="shared" ref="P9:P22" si="20">U9+Y9+AC9+AG9+AK9+AO9+AS9+AW9+BA9+BE9</f>
        <v>0</v>
      </c>
      <c r="Q9" s="179">
        <f t="shared" ref="Q9:Q22" si="21">V9+Z9+AD9+AH9+AL9+AP9+AT9+AX9+BB9+BF9</f>
        <v>0</v>
      </c>
      <c r="R9" s="179">
        <f t="shared" ref="R9:R22" si="22">W9+AA9+AE9+AI9+AM9+AQ9+AU9+AY9+BC9+BG9</f>
        <v>0</v>
      </c>
      <c r="S9" s="179">
        <f t="shared" ref="S9:S22" si="23">N9-O9</f>
        <v>0</v>
      </c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79"/>
      <c r="BI9" s="228" t="str">
        <f>ПланСокрОО!AZ9</f>
        <v/>
      </c>
      <c r="BJ9" s="163"/>
      <c r="BK9" s="179">
        <f t="shared" si="14"/>
        <v>0</v>
      </c>
      <c r="BL9" s="179">
        <f t="shared" si="15"/>
        <v>0</v>
      </c>
      <c r="BM9" s="179">
        <f t="shared" si="16"/>
        <v>0</v>
      </c>
    </row>
    <row r="10" spans="1:65" x14ac:dyDescent="0.25">
      <c r="A10" s="163">
        <f>ПланСокрОО!A10</f>
        <v>0</v>
      </c>
      <c r="B10" s="179" t="str">
        <f>ПланСокрОО!B10</f>
        <v>ОНБ.Б.3</v>
      </c>
      <c r="C10" s="180">
        <f>ПланСокрОО!C10</f>
        <v>0</v>
      </c>
      <c r="D10" s="106"/>
      <c r="E10" s="106"/>
      <c r="F10" s="106"/>
      <c r="G10" s="331">
        <f t="shared" si="17"/>
        <v>0</v>
      </c>
      <c r="H10" s="179">
        <f>ПланСокрОО!I10</f>
        <v>0</v>
      </c>
      <c r="I10" s="179">
        <f>ПланСокрОО!J10</f>
        <v>0</v>
      </c>
      <c r="J10" s="179">
        <f>ПланСокрОО!K10</f>
        <v>0</v>
      </c>
      <c r="K10" s="179">
        <f>ПланСокрОО!L10</f>
        <v>0</v>
      </c>
      <c r="L10" s="179">
        <f>ПланСокрОО!M10</f>
        <v>0</v>
      </c>
      <c r="M10" s="179">
        <f>ПланСокрОО!N10</f>
        <v>0</v>
      </c>
      <c r="N10" s="179">
        <f t="shared" si="18"/>
        <v>0</v>
      </c>
      <c r="O10" s="179">
        <f t="shared" si="19"/>
        <v>0</v>
      </c>
      <c r="P10" s="179">
        <f t="shared" si="20"/>
        <v>0</v>
      </c>
      <c r="Q10" s="179">
        <f t="shared" si="21"/>
        <v>0</v>
      </c>
      <c r="R10" s="179">
        <f t="shared" si="22"/>
        <v>0</v>
      </c>
      <c r="S10" s="179">
        <f t="shared" si="23"/>
        <v>0</v>
      </c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79"/>
      <c r="BI10" s="228" t="str">
        <f>ПланСокрОО!AZ10</f>
        <v/>
      </c>
      <c r="BJ10" s="163"/>
      <c r="BK10" s="179">
        <f t="shared" si="14"/>
        <v>0</v>
      </c>
      <c r="BL10" s="179">
        <f t="shared" si="15"/>
        <v>0</v>
      </c>
      <c r="BM10" s="179">
        <f t="shared" si="16"/>
        <v>0</v>
      </c>
    </row>
    <row r="11" spans="1:65" x14ac:dyDescent="0.25">
      <c r="A11" s="163">
        <f>ПланСокрОО!A11</f>
        <v>0</v>
      </c>
      <c r="B11" s="179" t="str">
        <f>ПланСокрОО!B11</f>
        <v>ОНБ.Б.4</v>
      </c>
      <c r="C11" s="180">
        <f>ПланСокрОО!C11</f>
        <v>0</v>
      </c>
      <c r="D11" s="106"/>
      <c r="E11" s="106"/>
      <c r="F11" s="106"/>
      <c r="G11" s="331">
        <f t="shared" si="17"/>
        <v>0</v>
      </c>
      <c r="H11" s="179">
        <f>ПланСокрОО!I11</f>
        <v>0</v>
      </c>
      <c r="I11" s="179">
        <f>ПланСокрОО!J11</f>
        <v>0</v>
      </c>
      <c r="J11" s="179">
        <f>ПланСокрОО!K11</f>
        <v>0</v>
      </c>
      <c r="K11" s="179">
        <f>ПланСокрОО!L11</f>
        <v>0</v>
      </c>
      <c r="L11" s="179">
        <f>ПланСокрОО!M11</f>
        <v>0</v>
      </c>
      <c r="M11" s="179">
        <f>ПланСокрОО!N11</f>
        <v>0</v>
      </c>
      <c r="N11" s="179">
        <f t="shared" si="18"/>
        <v>0</v>
      </c>
      <c r="O11" s="179">
        <f t="shared" si="19"/>
        <v>0</v>
      </c>
      <c r="P11" s="179">
        <f t="shared" si="20"/>
        <v>0</v>
      </c>
      <c r="Q11" s="179">
        <f t="shared" si="21"/>
        <v>0</v>
      </c>
      <c r="R11" s="179">
        <f t="shared" si="22"/>
        <v>0</v>
      </c>
      <c r="S11" s="179">
        <f t="shared" si="23"/>
        <v>0</v>
      </c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79"/>
      <c r="BI11" s="228" t="str">
        <f>ПланСокрОО!AZ11</f>
        <v/>
      </c>
      <c r="BJ11" s="163"/>
      <c r="BK11" s="179">
        <f t="shared" si="14"/>
        <v>0</v>
      </c>
      <c r="BL11" s="179">
        <f t="shared" si="15"/>
        <v>0</v>
      </c>
      <c r="BM11" s="179">
        <f t="shared" si="16"/>
        <v>0</v>
      </c>
    </row>
    <row r="12" spans="1:65" x14ac:dyDescent="0.25">
      <c r="A12" s="163">
        <f>ПланСокрОО!A12</f>
        <v>0</v>
      </c>
      <c r="B12" s="179" t="str">
        <f>ПланСокрОО!B12</f>
        <v>ОНБ.Б.5</v>
      </c>
      <c r="C12" s="180">
        <f>ПланСокрОО!C12</f>
        <v>0</v>
      </c>
      <c r="D12" s="106"/>
      <c r="E12" s="106"/>
      <c r="F12" s="106"/>
      <c r="G12" s="331">
        <f t="shared" si="17"/>
        <v>0</v>
      </c>
      <c r="H12" s="179">
        <f>ПланСокрОО!I12</f>
        <v>0</v>
      </c>
      <c r="I12" s="179">
        <f>ПланСокрОО!J12</f>
        <v>0</v>
      </c>
      <c r="J12" s="179">
        <f>ПланСокрОО!K12</f>
        <v>0</v>
      </c>
      <c r="K12" s="179">
        <f>ПланСокрОО!L12</f>
        <v>0</v>
      </c>
      <c r="L12" s="179">
        <f>ПланСокрОО!M12</f>
        <v>0</v>
      </c>
      <c r="M12" s="179">
        <f>ПланСокрОО!N12</f>
        <v>0</v>
      </c>
      <c r="N12" s="179">
        <f t="shared" si="18"/>
        <v>0</v>
      </c>
      <c r="O12" s="179">
        <f t="shared" si="19"/>
        <v>0</v>
      </c>
      <c r="P12" s="179">
        <f t="shared" si="20"/>
        <v>0</v>
      </c>
      <c r="Q12" s="179">
        <f t="shared" si="21"/>
        <v>0</v>
      </c>
      <c r="R12" s="179">
        <f t="shared" si="22"/>
        <v>0</v>
      </c>
      <c r="S12" s="179">
        <f t="shared" si="23"/>
        <v>0</v>
      </c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79"/>
      <c r="BI12" s="228" t="str">
        <f>ПланСокрОО!AZ12</f>
        <v/>
      </c>
      <c r="BJ12" s="163"/>
      <c r="BK12" s="179">
        <f t="shared" si="14"/>
        <v>0</v>
      </c>
      <c r="BL12" s="179">
        <f t="shared" si="15"/>
        <v>0</v>
      </c>
      <c r="BM12" s="179">
        <f t="shared" si="16"/>
        <v>0</v>
      </c>
    </row>
    <row r="13" spans="1:65" x14ac:dyDescent="0.25">
      <c r="A13" s="163">
        <f>ПланСокрОО!A13</f>
        <v>0</v>
      </c>
      <c r="B13" s="179" t="str">
        <f>ПланСокрОО!B13</f>
        <v>ОНБ.Б.6</v>
      </c>
      <c r="C13" s="180">
        <f>ПланСокрОО!C13</f>
        <v>0</v>
      </c>
      <c r="D13" s="106"/>
      <c r="E13" s="106"/>
      <c r="F13" s="106"/>
      <c r="G13" s="331">
        <f t="shared" si="17"/>
        <v>0</v>
      </c>
      <c r="H13" s="179">
        <f>ПланСокрОО!I13</f>
        <v>0</v>
      </c>
      <c r="I13" s="179">
        <f>ПланСокрОО!J13</f>
        <v>0</v>
      </c>
      <c r="J13" s="179">
        <f>ПланСокрОО!K13</f>
        <v>0</v>
      </c>
      <c r="K13" s="179">
        <f>ПланСокрОО!L13</f>
        <v>0</v>
      </c>
      <c r="L13" s="179">
        <f>ПланСокрОО!M13</f>
        <v>0</v>
      </c>
      <c r="M13" s="179">
        <f>ПланСокрОО!N13</f>
        <v>0</v>
      </c>
      <c r="N13" s="179">
        <f t="shared" si="18"/>
        <v>0</v>
      </c>
      <c r="O13" s="179">
        <f t="shared" si="19"/>
        <v>0</v>
      </c>
      <c r="P13" s="179">
        <f t="shared" si="20"/>
        <v>0</v>
      </c>
      <c r="Q13" s="179">
        <f t="shared" si="21"/>
        <v>0</v>
      </c>
      <c r="R13" s="179">
        <f t="shared" si="22"/>
        <v>0</v>
      </c>
      <c r="S13" s="179">
        <f t="shared" si="23"/>
        <v>0</v>
      </c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79"/>
      <c r="BI13" s="228" t="str">
        <f>ПланСокрОО!AZ13</f>
        <v/>
      </c>
      <c r="BJ13" s="163"/>
      <c r="BK13" s="179">
        <f t="shared" si="14"/>
        <v>0</v>
      </c>
      <c r="BL13" s="179">
        <f t="shared" si="15"/>
        <v>0</v>
      </c>
      <c r="BM13" s="179">
        <f t="shared" si="16"/>
        <v>0</v>
      </c>
    </row>
    <row r="14" spans="1:65" x14ac:dyDescent="0.25">
      <c r="A14" s="163">
        <f>ПланСокрОО!A14</f>
        <v>0</v>
      </c>
      <c r="B14" s="179" t="str">
        <f>ПланСокрОО!B14</f>
        <v>ОНБ.Б.7</v>
      </c>
      <c r="C14" s="180">
        <f>ПланСокрОО!C14</f>
        <v>0</v>
      </c>
      <c r="D14" s="106"/>
      <c r="E14" s="106"/>
      <c r="F14" s="106"/>
      <c r="G14" s="331">
        <f t="shared" si="17"/>
        <v>0</v>
      </c>
      <c r="H14" s="179">
        <f>ПланСокрОО!I14</f>
        <v>0</v>
      </c>
      <c r="I14" s="179">
        <f>ПланСокрОО!J14</f>
        <v>0</v>
      </c>
      <c r="J14" s="179">
        <f>ПланСокрОО!K14</f>
        <v>0</v>
      </c>
      <c r="K14" s="179">
        <f>ПланСокрОО!L14</f>
        <v>0</v>
      </c>
      <c r="L14" s="179">
        <f>ПланСокрОО!M14</f>
        <v>0</v>
      </c>
      <c r="M14" s="179">
        <f>ПланСокрОО!N14</f>
        <v>0</v>
      </c>
      <c r="N14" s="179">
        <f t="shared" si="18"/>
        <v>0</v>
      </c>
      <c r="O14" s="179">
        <f t="shared" si="19"/>
        <v>0</v>
      </c>
      <c r="P14" s="179">
        <f t="shared" si="20"/>
        <v>0</v>
      </c>
      <c r="Q14" s="179">
        <f t="shared" si="21"/>
        <v>0</v>
      </c>
      <c r="R14" s="179">
        <f t="shared" si="22"/>
        <v>0</v>
      </c>
      <c r="S14" s="179">
        <f t="shared" si="23"/>
        <v>0</v>
      </c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79"/>
      <c r="BI14" s="228" t="str">
        <f>ПланСокрОО!AZ14</f>
        <v/>
      </c>
      <c r="BJ14" s="163"/>
      <c r="BK14" s="179">
        <f t="shared" si="14"/>
        <v>0</v>
      </c>
      <c r="BL14" s="179">
        <f t="shared" si="15"/>
        <v>0</v>
      </c>
      <c r="BM14" s="179">
        <f t="shared" si="16"/>
        <v>0</v>
      </c>
    </row>
    <row r="15" spans="1:65" x14ac:dyDescent="0.25">
      <c r="A15" s="163">
        <f>ПланСокрОО!A15</f>
        <v>0</v>
      </c>
      <c r="B15" s="179" t="str">
        <f>ПланСокрОО!B15</f>
        <v>ОНБ.Б.8</v>
      </c>
      <c r="C15" s="180">
        <f>ПланСокрОО!C15</f>
        <v>0</v>
      </c>
      <c r="D15" s="106"/>
      <c r="E15" s="106"/>
      <c r="F15" s="106"/>
      <c r="G15" s="331">
        <f t="shared" si="17"/>
        <v>0</v>
      </c>
      <c r="H15" s="179">
        <f>ПланСокрОО!I15</f>
        <v>0</v>
      </c>
      <c r="I15" s="179">
        <f>ПланСокрОО!J15</f>
        <v>0</v>
      </c>
      <c r="J15" s="179">
        <f>ПланСокрОО!K15</f>
        <v>0</v>
      </c>
      <c r="K15" s="179">
        <f>ПланСокрОО!L15</f>
        <v>0</v>
      </c>
      <c r="L15" s="179">
        <f>ПланСокрОО!M15</f>
        <v>0</v>
      </c>
      <c r="M15" s="179">
        <f>ПланСокрОО!N15</f>
        <v>0</v>
      </c>
      <c r="N15" s="179">
        <f t="shared" si="18"/>
        <v>0</v>
      </c>
      <c r="O15" s="179">
        <f t="shared" si="19"/>
        <v>0</v>
      </c>
      <c r="P15" s="179">
        <f t="shared" si="20"/>
        <v>0</v>
      </c>
      <c r="Q15" s="179">
        <f t="shared" si="21"/>
        <v>0</v>
      </c>
      <c r="R15" s="179">
        <f t="shared" si="22"/>
        <v>0</v>
      </c>
      <c r="S15" s="179">
        <f t="shared" si="23"/>
        <v>0</v>
      </c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79"/>
      <c r="BI15" s="228" t="str">
        <f>ПланСокрОО!AZ15</f>
        <v/>
      </c>
      <c r="BJ15" s="163"/>
      <c r="BK15" s="179">
        <f t="shared" si="14"/>
        <v>0</v>
      </c>
      <c r="BL15" s="179">
        <f t="shared" si="15"/>
        <v>0</v>
      </c>
      <c r="BM15" s="179">
        <f t="shared" si="16"/>
        <v>0</v>
      </c>
    </row>
    <row r="16" spans="1:65" x14ac:dyDescent="0.25">
      <c r="A16" s="163">
        <f>ПланСокрОО!A16</f>
        <v>0</v>
      </c>
      <c r="B16" s="179" t="str">
        <f>ПланСокрОО!B16</f>
        <v>ОНБ.Б.9</v>
      </c>
      <c r="C16" s="180">
        <f>ПланСокрОО!C16</f>
        <v>0</v>
      </c>
      <c r="D16" s="106"/>
      <c r="E16" s="106"/>
      <c r="F16" s="106"/>
      <c r="G16" s="331">
        <f t="shared" si="17"/>
        <v>0</v>
      </c>
      <c r="H16" s="179">
        <f>ПланСокрОО!I16</f>
        <v>0</v>
      </c>
      <c r="I16" s="179">
        <f>ПланСокрОО!J16</f>
        <v>0</v>
      </c>
      <c r="J16" s="179">
        <f>ПланСокрОО!K16</f>
        <v>0</v>
      </c>
      <c r="K16" s="179">
        <f>ПланСокрОО!L16</f>
        <v>0</v>
      </c>
      <c r="L16" s="179">
        <f>ПланСокрОО!M16</f>
        <v>0</v>
      </c>
      <c r="M16" s="179">
        <f>ПланСокрОО!N16</f>
        <v>0</v>
      </c>
      <c r="N16" s="179">
        <f t="shared" si="18"/>
        <v>0</v>
      </c>
      <c r="O16" s="179">
        <f t="shared" si="19"/>
        <v>0</v>
      </c>
      <c r="P16" s="179">
        <f t="shared" si="20"/>
        <v>0</v>
      </c>
      <c r="Q16" s="179">
        <f t="shared" si="21"/>
        <v>0</v>
      </c>
      <c r="R16" s="179">
        <f t="shared" si="22"/>
        <v>0</v>
      </c>
      <c r="S16" s="179">
        <f t="shared" si="23"/>
        <v>0</v>
      </c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79"/>
      <c r="BI16" s="228" t="str">
        <f>ПланСокрОО!AZ16</f>
        <v/>
      </c>
      <c r="BJ16" s="163"/>
      <c r="BK16" s="179">
        <f t="shared" si="14"/>
        <v>0</v>
      </c>
      <c r="BL16" s="179">
        <f t="shared" si="15"/>
        <v>0</v>
      </c>
      <c r="BM16" s="179">
        <f t="shared" si="16"/>
        <v>0</v>
      </c>
    </row>
    <row r="17" spans="1:72" x14ac:dyDescent="0.25">
      <c r="A17" s="163">
        <f>ПланСокрОО!A17</f>
        <v>0</v>
      </c>
      <c r="B17" s="179" t="str">
        <f>ПланСокрОО!B17</f>
        <v>ОНБ.Б.10</v>
      </c>
      <c r="C17" s="180">
        <f>ПланСокрОО!C17</f>
        <v>0</v>
      </c>
      <c r="D17" s="106"/>
      <c r="E17" s="106"/>
      <c r="F17" s="106"/>
      <c r="G17" s="331">
        <f t="shared" si="17"/>
        <v>0</v>
      </c>
      <c r="H17" s="179">
        <f>ПланСокрОО!I17</f>
        <v>0</v>
      </c>
      <c r="I17" s="179">
        <f>ПланСокрОО!J17</f>
        <v>0</v>
      </c>
      <c r="J17" s="179">
        <f>ПланСокрОО!K17</f>
        <v>0</v>
      </c>
      <c r="K17" s="179">
        <f>ПланСокрОО!L17</f>
        <v>0</v>
      </c>
      <c r="L17" s="179">
        <f>ПланСокрОО!M17</f>
        <v>0</v>
      </c>
      <c r="M17" s="179">
        <f>ПланСокрОО!N17</f>
        <v>0</v>
      </c>
      <c r="N17" s="179">
        <f t="shared" si="18"/>
        <v>0</v>
      </c>
      <c r="O17" s="179">
        <f t="shared" si="19"/>
        <v>0</v>
      </c>
      <c r="P17" s="179">
        <f t="shared" si="20"/>
        <v>0</v>
      </c>
      <c r="Q17" s="179">
        <f t="shared" si="21"/>
        <v>0</v>
      </c>
      <c r="R17" s="179">
        <f t="shared" si="22"/>
        <v>0</v>
      </c>
      <c r="S17" s="179">
        <f t="shared" si="23"/>
        <v>0</v>
      </c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79"/>
      <c r="BI17" s="228" t="str">
        <f>ПланСокрОО!AZ17</f>
        <v/>
      </c>
      <c r="BJ17" s="163"/>
      <c r="BK17" s="179">
        <f t="shared" si="14"/>
        <v>0</v>
      </c>
      <c r="BL17" s="179">
        <f t="shared" si="15"/>
        <v>0</v>
      </c>
      <c r="BM17" s="179">
        <f t="shared" si="16"/>
        <v>0</v>
      </c>
    </row>
    <row r="18" spans="1:72" x14ac:dyDescent="0.25">
      <c r="A18" s="163">
        <f>ПланСокрОО!A18</f>
        <v>0</v>
      </c>
      <c r="B18" s="179" t="str">
        <f>ПланСокрОО!B18</f>
        <v>ОНБ.Б.11</v>
      </c>
      <c r="C18" s="180">
        <f>ПланСокрОО!C18</f>
        <v>0</v>
      </c>
      <c r="D18" s="106"/>
      <c r="E18" s="106"/>
      <c r="F18" s="106"/>
      <c r="G18" s="331">
        <f t="shared" si="17"/>
        <v>0</v>
      </c>
      <c r="H18" s="179">
        <f>ПланСокрОО!I18</f>
        <v>0</v>
      </c>
      <c r="I18" s="179">
        <f>ПланСокрОО!J18</f>
        <v>0</v>
      </c>
      <c r="J18" s="179">
        <f>ПланСокрОО!K18</f>
        <v>0</v>
      </c>
      <c r="K18" s="179">
        <f>ПланСокрОО!L18</f>
        <v>0</v>
      </c>
      <c r="L18" s="179">
        <f>ПланСокрОО!M18</f>
        <v>0</v>
      </c>
      <c r="M18" s="179">
        <f>ПланСокрОО!N18</f>
        <v>0</v>
      </c>
      <c r="N18" s="179">
        <f t="shared" si="18"/>
        <v>0</v>
      </c>
      <c r="O18" s="179">
        <f t="shared" si="19"/>
        <v>0</v>
      </c>
      <c r="P18" s="179">
        <f t="shared" si="20"/>
        <v>0</v>
      </c>
      <c r="Q18" s="179">
        <f t="shared" si="21"/>
        <v>0</v>
      </c>
      <c r="R18" s="179">
        <f t="shared" si="22"/>
        <v>0</v>
      </c>
      <c r="S18" s="179">
        <f t="shared" si="23"/>
        <v>0</v>
      </c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79"/>
      <c r="BI18" s="228" t="str">
        <f>ПланСокрОО!AZ18</f>
        <v/>
      </c>
      <c r="BJ18" s="163"/>
      <c r="BK18" s="179">
        <f t="shared" si="14"/>
        <v>0</v>
      </c>
      <c r="BL18" s="179">
        <f t="shared" si="15"/>
        <v>0</v>
      </c>
      <c r="BM18" s="179">
        <f t="shared" si="16"/>
        <v>0</v>
      </c>
    </row>
    <row r="19" spans="1:72" x14ac:dyDescent="0.25">
      <c r="A19" s="163">
        <f>ПланСокрОО!A19</f>
        <v>0</v>
      </c>
      <c r="B19" s="179" t="str">
        <f>ПланСокрОО!B19</f>
        <v>ОНБ.Б.12</v>
      </c>
      <c r="C19" s="180">
        <f>ПланСокрОО!C19</f>
        <v>0</v>
      </c>
      <c r="D19" s="106"/>
      <c r="E19" s="106"/>
      <c r="F19" s="106"/>
      <c r="G19" s="331">
        <f t="shared" si="17"/>
        <v>0</v>
      </c>
      <c r="H19" s="179">
        <f>ПланСокрОО!I19</f>
        <v>0</v>
      </c>
      <c r="I19" s="179">
        <f>ПланСокрОО!J19</f>
        <v>0</v>
      </c>
      <c r="J19" s="179">
        <f>ПланСокрОО!K19</f>
        <v>0</v>
      </c>
      <c r="K19" s="179">
        <f>ПланСокрОО!L19</f>
        <v>0</v>
      </c>
      <c r="L19" s="179">
        <f>ПланСокрОО!M19</f>
        <v>0</v>
      </c>
      <c r="M19" s="179">
        <f>ПланСокрОО!N19</f>
        <v>0</v>
      </c>
      <c r="N19" s="179">
        <f t="shared" si="18"/>
        <v>0</v>
      </c>
      <c r="O19" s="179">
        <f t="shared" si="19"/>
        <v>0</v>
      </c>
      <c r="P19" s="179">
        <f t="shared" si="20"/>
        <v>0</v>
      </c>
      <c r="Q19" s="179">
        <f t="shared" si="21"/>
        <v>0</v>
      </c>
      <c r="R19" s="179">
        <f t="shared" si="22"/>
        <v>0</v>
      </c>
      <c r="S19" s="179">
        <f t="shared" si="23"/>
        <v>0</v>
      </c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79"/>
      <c r="BI19" s="228" t="str">
        <f>ПланСокрОО!AZ19</f>
        <v/>
      </c>
      <c r="BJ19" s="163"/>
      <c r="BK19" s="179">
        <f t="shared" si="14"/>
        <v>0</v>
      </c>
      <c r="BL19" s="179">
        <f t="shared" si="15"/>
        <v>0</v>
      </c>
      <c r="BM19" s="179">
        <f t="shared" si="16"/>
        <v>0</v>
      </c>
    </row>
    <row r="20" spans="1:72" x14ac:dyDescent="0.25">
      <c r="A20" s="163">
        <f>ПланСокрОО!A20</f>
        <v>0</v>
      </c>
      <c r="B20" s="179" t="str">
        <f>ПланСокрОО!B20</f>
        <v>ОНБ.Б.13</v>
      </c>
      <c r="C20" s="180">
        <f>ПланСокрОО!C20</f>
        <v>0</v>
      </c>
      <c r="D20" s="106"/>
      <c r="E20" s="106"/>
      <c r="F20" s="106"/>
      <c r="G20" s="331">
        <f t="shared" si="17"/>
        <v>0</v>
      </c>
      <c r="H20" s="179">
        <f>ПланСокрОО!I20</f>
        <v>0</v>
      </c>
      <c r="I20" s="179">
        <f>ПланСокрОО!J20</f>
        <v>0</v>
      </c>
      <c r="J20" s="179">
        <f>ПланСокрОО!K20</f>
        <v>0</v>
      </c>
      <c r="K20" s="179">
        <f>ПланСокрОО!L20</f>
        <v>0</v>
      </c>
      <c r="L20" s="179">
        <f>ПланСокрОО!M20</f>
        <v>0</v>
      </c>
      <c r="M20" s="179">
        <f>ПланСокрОО!N20</f>
        <v>0</v>
      </c>
      <c r="N20" s="179">
        <f t="shared" si="18"/>
        <v>0</v>
      </c>
      <c r="O20" s="179">
        <f t="shared" si="19"/>
        <v>0</v>
      </c>
      <c r="P20" s="179">
        <f t="shared" si="20"/>
        <v>0</v>
      </c>
      <c r="Q20" s="179">
        <f t="shared" si="21"/>
        <v>0</v>
      </c>
      <c r="R20" s="179">
        <f t="shared" si="22"/>
        <v>0</v>
      </c>
      <c r="S20" s="179">
        <f t="shared" si="23"/>
        <v>0</v>
      </c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79"/>
      <c r="BI20" s="228" t="str">
        <f>ПланСокрОО!AZ20</f>
        <v/>
      </c>
      <c r="BJ20" s="163"/>
      <c r="BK20" s="179">
        <f t="shared" si="14"/>
        <v>0</v>
      </c>
      <c r="BL20" s="179">
        <f t="shared" si="15"/>
        <v>0</v>
      </c>
      <c r="BM20" s="179">
        <f t="shared" si="16"/>
        <v>0</v>
      </c>
    </row>
    <row r="21" spans="1:72" x14ac:dyDescent="0.25">
      <c r="A21" s="163">
        <f>ПланСокрОО!A21</f>
        <v>0</v>
      </c>
      <c r="B21" s="179" t="str">
        <f>ПланСокрОО!B21</f>
        <v>ОНБ.Б.14</v>
      </c>
      <c r="C21" s="180">
        <f>ПланСокрОО!C21</f>
        <v>0</v>
      </c>
      <c r="D21" s="106"/>
      <c r="E21" s="106"/>
      <c r="F21" s="106"/>
      <c r="G21" s="331">
        <f t="shared" si="17"/>
        <v>0</v>
      </c>
      <c r="H21" s="179">
        <f>ПланСокрОО!I21</f>
        <v>0</v>
      </c>
      <c r="I21" s="179">
        <f>ПланСокрОО!J21</f>
        <v>0</v>
      </c>
      <c r="J21" s="179">
        <f>ПланСокрОО!K21</f>
        <v>0</v>
      </c>
      <c r="K21" s="179">
        <f>ПланСокрОО!L21</f>
        <v>0</v>
      </c>
      <c r="L21" s="179">
        <f>ПланСокрОО!M21</f>
        <v>0</v>
      </c>
      <c r="M21" s="179">
        <f>ПланСокрОО!N21</f>
        <v>0</v>
      </c>
      <c r="N21" s="179">
        <f t="shared" si="18"/>
        <v>0</v>
      </c>
      <c r="O21" s="179">
        <f t="shared" si="19"/>
        <v>0</v>
      </c>
      <c r="P21" s="179">
        <f t="shared" si="20"/>
        <v>0</v>
      </c>
      <c r="Q21" s="179">
        <f t="shared" si="21"/>
        <v>0</v>
      </c>
      <c r="R21" s="179">
        <f t="shared" si="22"/>
        <v>0</v>
      </c>
      <c r="S21" s="179">
        <f t="shared" si="23"/>
        <v>0</v>
      </c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79"/>
      <c r="BI21" s="228" t="str">
        <f>ПланСокрОО!AZ21</f>
        <v/>
      </c>
      <c r="BJ21" s="163"/>
      <c r="BK21" s="179">
        <f t="shared" si="14"/>
        <v>0</v>
      </c>
      <c r="BL21" s="179">
        <f t="shared" si="15"/>
        <v>0</v>
      </c>
      <c r="BM21" s="179">
        <f t="shared" si="16"/>
        <v>0</v>
      </c>
    </row>
    <row r="22" spans="1:72" x14ac:dyDescent="0.25">
      <c r="A22" s="163">
        <f>ПланСокрОО!A22</f>
        <v>0</v>
      </c>
      <c r="B22" s="179" t="str">
        <f>ПланСокрОО!B22</f>
        <v>ОНБ.Б.15</v>
      </c>
      <c r="C22" s="180">
        <f>ПланСокрОО!C22</f>
        <v>0</v>
      </c>
      <c r="D22" s="106"/>
      <c r="E22" s="106"/>
      <c r="F22" s="106"/>
      <c r="G22" s="331">
        <f t="shared" si="17"/>
        <v>0</v>
      </c>
      <c r="H22" s="179">
        <f>ПланСокрОО!I22</f>
        <v>0</v>
      </c>
      <c r="I22" s="179">
        <f>ПланСокрОО!J22</f>
        <v>0</v>
      </c>
      <c r="J22" s="179">
        <f>ПланСокрОО!K22</f>
        <v>0</v>
      </c>
      <c r="K22" s="179">
        <f>ПланСокрОО!L22</f>
        <v>0</v>
      </c>
      <c r="L22" s="179">
        <f>ПланСокрОО!M22</f>
        <v>0</v>
      </c>
      <c r="M22" s="179">
        <f>ПланСокрОО!N22</f>
        <v>0</v>
      </c>
      <c r="N22" s="179">
        <f t="shared" si="18"/>
        <v>0</v>
      </c>
      <c r="O22" s="179">
        <f t="shared" si="19"/>
        <v>0</v>
      </c>
      <c r="P22" s="179">
        <f t="shared" si="20"/>
        <v>0</v>
      </c>
      <c r="Q22" s="179">
        <f t="shared" si="21"/>
        <v>0</v>
      </c>
      <c r="R22" s="179">
        <f t="shared" si="22"/>
        <v>0</v>
      </c>
      <c r="S22" s="179">
        <f t="shared" si="23"/>
        <v>0</v>
      </c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79"/>
      <c r="BI22" s="228" t="str">
        <f>ПланСокрОО!AZ22</f>
        <v/>
      </c>
      <c r="BJ22" s="163"/>
      <c r="BK22" s="179">
        <f t="shared" si="14"/>
        <v>0</v>
      </c>
      <c r="BL22" s="179">
        <f t="shared" si="15"/>
        <v>0</v>
      </c>
      <c r="BM22" s="179">
        <f t="shared" si="16"/>
        <v>0</v>
      </c>
    </row>
    <row r="23" spans="1:72" x14ac:dyDescent="0.25">
      <c r="A23" s="163" t="s">
        <v>346</v>
      </c>
      <c r="B23" s="425" t="str">
        <f>B25</f>
        <v>Итого по базовой части ОНБ</v>
      </c>
      <c r="C23" s="425"/>
      <c r="D23" s="317"/>
      <c r="E23" s="317"/>
      <c r="F23" s="317"/>
      <c r="G23" s="320">
        <f>SUMIF($A$8:$A$22,$A23,G$8:G$22)</f>
        <v>0</v>
      </c>
      <c r="H23" s="320">
        <f>SUMIF($A$8:$A$22,$A23,H$8:H$22)</f>
        <v>0</v>
      </c>
      <c r="I23" s="320">
        <f t="shared" ref="I23:BG24" si="24">SUMIF($A$8:$A$22,$A23,I$8:I$22)</f>
        <v>0</v>
      </c>
      <c r="J23" s="320">
        <f t="shared" si="24"/>
        <v>0</v>
      </c>
      <c r="K23" s="320">
        <f t="shared" si="24"/>
        <v>0</v>
      </c>
      <c r="L23" s="320">
        <f t="shared" si="24"/>
        <v>0</v>
      </c>
      <c r="M23" s="320">
        <f t="shared" si="24"/>
        <v>0</v>
      </c>
      <c r="N23" s="320">
        <f t="shared" si="24"/>
        <v>0</v>
      </c>
      <c r="O23" s="320">
        <f t="shared" si="24"/>
        <v>0</v>
      </c>
      <c r="P23" s="320">
        <f t="shared" si="24"/>
        <v>0</v>
      </c>
      <c r="Q23" s="320">
        <f t="shared" si="24"/>
        <v>0</v>
      </c>
      <c r="R23" s="320">
        <f t="shared" si="24"/>
        <v>0</v>
      </c>
      <c r="S23" s="320">
        <f t="shared" si="24"/>
        <v>0</v>
      </c>
      <c r="T23" s="320">
        <f t="shared" si="24"/>
        <v>0</v>
      </c>
      <c r="U23" s="320">
        <f t="shared" si="24"/>
        <v>0</v>
      </c>
      <c r="V23" s="320">
        <f t="shared" si="24"/>
        <v>0</v>
      </c>
      <c r="W23" s="320">
        <f t="shared" si="24"/>
        <v>0</v>
      </c>
      <c r="X23" s="320">
        <f t="shared" si="24"/>
        <v>0</v>
      </c>
      <c r="Y23" s="320">
        <f t="shared" si="24"/>
        <v>0</v>
      </c>
      <c r="Z23" s="320">
        <f t="shared" si="24"/>
        <v>0</v>
      </c>
      <c r="AA23" s="320">
        <f t="shared" si="24"/>
        <v>0</v>
      </c>
      <c r="AB23" s="320">
        <f t="shared" si="24"/>
        <v>0</v>
      </c>
      <c r="AC23" s="320">
        <f t="shared" si="24"/>
        <v>0</v>
      </c>
      <c r="AD23" s="320">
        <f t="shared" si="24"/>
        <v>0</v>
      </c>
      <c r="AE23" s="320">
        <f t="shared" si="24"/>
        <v>0</v>
      </c>
      <c r="AF23" s="320">
        <f t="shared" si="24"/>
        <v>0</v>
      </c>
      <c r="AG23" s="320">
        <f t="shared" si="24"/>
        <v>0</v>
      </c>
      <c r="AH23" s="320">
        <f t="shared" si="24"/>
        <v>0</v>
      </c>
      <c r="AI23" s="320">
        <f t="shared" si="24"/>
        <v>0</v>
      </c>
      <c r="AJ23" s="320">
        <f t="shared" si="24"/>
        <v>0</v>
      </c>
      <c r="AK23" s="320">
        <f t="shared" si="24"/>
        <v>0</v>
      </c>
      <c r="AL23" s="320">
        <f t="shared" si="24"/>
        <v>0</v>
      </c>
      <c r="AM23" s="320">
        <f t="shared" si="24"/>
        <v>0</v>
      </c>
      <c r="AN23" s="320">
        <f t="shared" si="24"/>
        <v>0</v>
      </c>
      <c r="AO23" s="320">
        <f t="shared" si="24"/>
        <v>0</v>
      </c>
      <c r="AP23" s="320">
        <f t="shared" si="24"/>
        <v>0</v>
      </c>
      <c r="AQ23" s="320">
        <f t="shared" si="24"/>
        <v>0</v>
      </c>
      <c r="AR23" s="320">
        <f t="shared" si="24"/>
        <v>0</v>
      </c>
      <c r="AS23" s="320">
        <f t="shared" si="24"/>
        <v>0</v>
      </c>
      <c r="AT23" s="320">
        <f t="shared" si="24"/>
        <v>0</v>
      </c>
      <c r="AU23" s="320">
        <f t="shared" si="24"/>
        <v>0</v>
      </c>
      <c r="AV23" s="320">
        <f t="shared" si="24"/>
        <v>0</v>
      </c>
      <c r="AW23" s="320">
        <f t="shared" si="24"/>
        <v>0</v>
      </c>
      <c r="AX23" s="320">
        <f t="shared" si="24"/>
        <v>0</v>
      </c>
      <c r="AY23" s="320">
        <f t="shared" si="24"/>
        <v>0</v>
      </c>
      <c r="AZ23" s="320">
        <f t="shared" si="24"/>
        <v>0</v>
      </c>
      <c r="BA23" s="320">
        <f t="shared" si="24"/>
        <v>0</v>
      </c>
      <c r="BB23" s="320">
        <f t="shared" si="24"/>
        <v>0</v>
      </c>
      <c r="BC23" s="320">
        <f t="shared" si="24"/>
        <v>0</v>
      </c>
      <c r="BD23" s="320">
        <f t="shared" si="24"/>
        <v>0</v>
      </c>
      <c r="BE23" s="320">
        <f t="shared" si="24"/>
        <v>0</v>
      </c>
      <c r="BF23" s="320">
        <f t="shared" si="24"/>
        <v>0</v>
      </c>
      <c r="BG23" s="320">
        <f t="shared" si="24"/>
        <v>0</v>
      </c>
      <c r="BH23" s="320"/>
      <c r="BI23" s="228"/>
      <c r="BJ23" s="320"/>
      <c r="BK23" s="179">
        <f t="shared" si="14"/>
        <v>0</v>
      </c>
      <c r="BL23" s="179">
        <f t="shared" si="15"/>
        <v>0</v>
      </c>
      <c r="BM23" s="179">
        <f t="shared" si="16"/>
        <v>0</v>
      </c>
      <c r="BN23" s="320"/>
      <c r="BO23" s="320"/>
      <c r="BP23" s="320"/>
      <c r="BQ23" s="320"/>
      <c r="BR23" s="320"/>
      <c r="BS23" s="320"/>
      <c r="BT23" s="322"/>
    </row>
    <row r="24" spans="1:72" x14ac:dyDescent="0.25">
      <c r="A24" s="163" t="s">
        <v>347</v>
      </c>
      <c r="B24" s="425" t="str">
        <f>B25</f>
        <v>Итого по базовой части ОНБ</v>
      </c>
      <c r="C24" s="425"/>
      <c r="D24" s="317"/>
      <c r="E24" s="317"/>
      <c r="F24" s="317"/>
      <c r="G24" s="320">
        <f>SUMIF($A$8:$A$22,$A24,G$8:G$22)</f>
        <v>0</v>
      </c>
      <c r="H24" s="320">
        <f>SUMIF($A$8:$A$22,$A24,H$8:H$22)</f>
        <v>0</v>
      </c>
      <c r="I24" s="320">
        <f t="shared" si="24"/>
        <v>0</v>
      </c>
      <c r="J24" s="320">
        <f t="shared" si="24"/>
        <v>0</v>
      </c>
      <c r="K24" s="320">
        <f t="shared" si="24"/>
        <v>0</v>
      </c>
      <c r="L24" s="320">
        <f t="shared" si="24"/>
        <v>0</v>
      </c>
      <c r="M24" s="320">
        <f t="shared" si="24"/>
        <v>0</v>
      </c>
      <c r="N24" s="320">
        <f t="shared" si="24"/>
        <v>0</v>
      </c>
      <c r="O24" s="320">
        <f t="shared" si="24"/>
        <v>0</v>
      </c>
      <c r="P24" s="320">
        <f t="shared" si="24"/>
        <v>0</v>
      </c>
      <c r="Q24" s="320">
        <f t="shared" si="24"/>
        <v>0</v>
      </c>
      <c r="R24" s="320">
        <f t="shared" si="24"/>
        <v>0</v>
      </c>
      <c r="S24" s="320">
        <f t="shared" si="24"/>
        <v>0</v>
      </c>
      <c r="T24" s="320">
        <f t="shared" si="24"/>
        <v>0</v>
      </c>
      <c r="U24" s="320">
        <f t="shared" si="24"/>
        <v>0</v>
      </c>
      <c r="V24" s="320">
        <f t="shared" si="24"/>
        <v>0</v>
      </c>
      <c r="W24" s="320">
        <f t="shared" si="24"/>
        <v>0</v>
      </c>
      <c r="X24" s="320">
        <f t="shared" si="24"/>
        <v>0</v>
      </c>
      <c r="Y24" s="320">
        <f t="shared" si="24"/>
        <v>0</v>
      </c>
      <c r="Z24" s="320">
        <f t="shared" si="24"/>
        <v>0</v>
      </c>
      <c r="AA24" s="320">
        <f t="shared" si="24"/>
        <v>0</v>
      </c>
      <c r="AB24" s="320">
        <f t="shared" si="24"/>
        <v>0</v>
      </c>
      <c r="AC24" s="320">
        <f t="shared" si="24"/>
        <v>0</v>
      </c>
      <c r="AD24" s="320">
        <f t="shared" si="24"/>
        <v>0</v>
      </c>
      <c r="AE24" s="320">
        <f t="shared" si="24"/>
        <v>0</v>
      </c>
      <c r="AF24" s="320">
        <f t="shared" si="24"/>
        <v>0</v>
      </c>
      <c r="AG24" s="320">
        <f t="shared" si="24"/>
        <v>0</v>
      </c>
      <c r="AH24" s="320">
        <f t="shared" si="24"/>
        <v>0</v>
      </c>
      <c r="AI24" s="320">
        <f t="shared" si="24"/>
        <v>0</v>
      </c>
      <c r="AJ24" s="320">
        <f t="shared" si="24"/>
        <v>0</v>
      </c>
      <c r="AK24" s="320">
        <f t="shared" si="24"/>
        <v>0</v>
      </c>
      <c r="AL24" s="320">
        <f t="shared" si="24"/>
        <v>0</v>
      </c>
      <c r="AM24" s="320">
        <f t="shared" si="24"/>
        <v>0</v>
      </c>
      <c r="AN24" s="320">
        <f t="shared" si="24"/>
        <v>0</v>
      </c>
      <c r="AO24" s="320">
        <f t="shared" si="24"/>
        <v>0</v>
      </c>
      <c r="AP24" s="320">
        <f t="shared" si="24"/>
        <v>0</v>
      </c>
      <c r="AQ24" s="320">
        <f t="shared" si="24"/>
        <v>0</v>
      </c>
      <c r="AR24" s="320">
        <f t="shared" si="24"/>
        <v>0</v>
      </c>
      <c r="AS24" s="320">
        <f t="shared" si="24"/>
        <v>0</v>
      </c>
      <c r="AT24" s="320">
        <f t="shared" si="24"/>
        <v>0</v>
      </c>
      <c r="AU24" s="320">
        <f t="shared" si="24"/>
        <v>0</v>
      </c>
      <c r="AV24" s="320">
        <f t="shared" si="24"/>
        <v>0</v>
      </c>
      <c r="AW24" s="320">
        <f t="shared" si="24"/>
        <v>0</v>
      </c>
      <c r="AX24" s="320">
        <f t="shared" si="24"/>
        <v>0</v>
      </c>
      <c r="AY24" s="320">
        <f t="shared" si="24"/>
        <v>0</v>
      </c>
      <c r="AZ24" s="320">
        <f t="shared" si="24"/>
        <v>0</v>
      </c>
      <c r="BA24" s="320">
        <f t="shared" si="24"/>
        <v>0</v>
      </c>
      <c r="BB24" s="320">
        <f t="shared" si="24"/>
        <v>0</v>
      </c>
      <c r="BC24" s="320">
        <f t="shared" si="24"/>
        <v>0</v>
      </c>
      <c r="BD24" s="320">
        <f t="shared" si="24"/>
        <v>0</v>
      </c>
      <c r="BE24" s="320">
        <f t="shared" si="24"/>
        <v>0</v>
      </c>
      <c r="BF24" s="320">
        <f t="shared" si="24"/>
        <v>0</v>
      </c>
      <c r="BG24" s="320">
        <f t="shared" si="24"/>
        <v>0</v>
      </c>
      <c r="BH24" s="320"/>
      <c r="BI24" s="228"/>
      <c r="BJ24" s="320"/>
      <c r="BK24" s="179">
        <f t="shared" si="14"/>
        <v>0</v>
      </c>
      <c r="BL24" s="179">
        <f t="shared" si="15"/>
        <v>0</v>
      </c>
      <c r="BM24" s="179">
        <f t="shared" si="16"/>
        <v>0</v>
      </c>
      <c r="BN24" s="320"/>
      <c r="BO24" s="320"/>
      <c r="BP24" s="320"/>
      <c r="BQ24" s="320"/>
      <c r="BR24" s="320"/>
      <c r="BS24" s="320"/>
      <c r="BT24" s="322"/>
    </row>
    <row r="25" spans="1:72" x14ac:dyDescent="0.25">
      <c r="B25" s="414" t="str">
        <f>Base!A23</f>
        <v>Итого по базовой части ОНБ</v>
      </c>
      <c r="C25" s="414"/>
      <c r="D25" s="319">
        <f>SUM(D23:D24)</f>
        <v>0</v>
      </c>
      <c r="E25" s="319">
        <f>SUM(E23:E24)</f>
        <v>0</v>
      </c>
      <c r="F25" s="319">
        <f>SUM(F23:F24)</f>
        <v>0</v>
      </c>
      <c r="G25" s="319">
        <f>SUM(G23:G24)</f>
        <v>0</v>
      </c>
      <c r="H25" s="319">
        <f>SUM(H23:H24)</f>
        <v>0</v>
      </c>
      <c r="I25" s="319">
        <f t="shared" ref="I25:AA25" si="25">SUM(I23:I24)</f>
        <v>0</v>
      </c>
      <c r="J25" s="319">
        <f t="shared" si="25"/>
        <v>0</v>
      </c>
      <c r="K25" s="319">
        <f t="shared" si="25"/>
        <v>0</v>
      </c>
      <c r="L25" s="319">
        <f t="shared" si="25"/>
        <v>0</v>
      </c>
      <c r="M25" s="319">
        <f t="shared" si="25"/>
        <v>0</v>
      </c>
      <c r="N25" s="319">
        <f t="shared" si="25"/>
        <v>0</v>
      </c>
      <c r="O25" s="319">
        <f t="shared" si="25"/>
        <v>0</v>
      </c>
      <c r="P25" s="319">
        <f t="shared" si="25"/>
        <v>0</v>
      </c>
      <c r="Q25" s="319">
        <f t="shared" si="25"/>
        <v>0</v>
      </c>
      <c r="R25" s="319">
        <f t="shared" si="25"/>
        <v>0</v>
      </c>
      <c r="S25" s="319">
        <f t="shared" si="25"/>
        <v>0</v>
      </c>
      <c r="T25" s="319">
        <f t="shared" si="25"/>
        <v>0</v>
      </c>
      <c r="U25" s="319">
        <f t="shared" si="25"/>
        <v>0</v>
      </c>
      <c r="V25" s="319">
        <f t="shared" si="25"/>
        <v>0</v>
      </c>
      <c r="W25" s="319">
        <f t="shared" si="25"/>
        <v>0</v>
      </c>
      <c r="X25" s="319">
        <f t="shared" si="25"/>
        <v>0</v>
      </c>
      <c r="Y25" s="319">
        <f t="shared" si="25"/>
        <v>0</v>
      </c>
      <c r="Z25" s="319">
        <f t="shared" si="25"/>
        <v>0</v>
      </c>
      <c r="AA25" s="319">
        <f t="shared" si="25"/>
        <v>0</v>
      </c>
      <c r="AB25" s="319">
        <f t="shared" ref="AB25:AI25" si="26">SUM(AB23:AB24)</f>
        <v>0</v>
      </c>
      <c r="AC25" s="319">
        <f t="shared" si="26"/>
        <v>0</v>
      </c>
      <c r="AD25" s="319">
        <f t="shared" si="26"/>
        <v>0</v>
      </c>
      <c r="AE25" s="319">
        <f t="shared" si="26"/>
        <v>0</v>
      </c>
      <c r="AF25" s="319">
        <f t="shared" si="26"/>
        <v>0</v>
      </c>
      <c r="AG25" s="319">
        <f t="shared" si="26"/>
        <v>0</v>
      </c>
      <c r="AH25" s="319">
        <f t="shared" si="26"/>
        <v>0</v>
      </c>
      <c r="AI25" s="319">
        <f t="shared" si="26"/>
        <v>0</v>
      </c>
      <c r="AJ25" s="319">
        <f t="shared" ref="AJ25:AY25" si="27">SUM(AJ23:AJ24)</f>
        <v>0</v>
      </c>
      <c r="AK25" s="319">
        <f t="shared" si="27"/>
        <v>0</v>
      </c>
      <c r="AL25" s="319">
        <f t="shared" si="27"/>
        <v>0</v>
      </c>
      <c r="AM25" s="319">
        <f t="shared" si="27"/>
        <v>0</v>
      </c>
      <c r="AN25" s="319">
        <f t="shared" si="27"/>
        <v>0</v>
      </c>
      <c r="AO25" s="319">
        <f t="shared" si="27"/>
        <v>0</v>
      </c>
      <c r="AP25" s="319">
        <f t="shared" si="27"/>
        <v>0</v>
      </c>
      <c r="AQ25" s="319">
        <f t="shared" si="27"/>
        <v>0</v>
      </c>
      <c r="AR25" s="319">
        <f t="shared" si="27"/>
        <v>0</v>
      </c>
      <c r="AS25" s="319">
        <f t="shared" si="27"/>
        <v>0</v>
      </c>
      <c r="AT25" s="319">
        <f t="shared" si="27"/>
        <v>0</v>
      </c>
      <c r="AU25" s="319">
        <f t="shared" si="27"/>
        <v>0</v>
      </c>
      <c r="AV25" s="319">
        <f t="shared" si="27"/>
        <v>0</v>
      </c>
      <c r="AW25" s="319">
        <f t="shared" si="27"/>
        <v>0</v>
      </c>
      <c r="AX25" s="319">
        <f t="shared" si="27"/>
        <v>0</v>
      </c>
      <c r="AY25" s="319">
        <f t="shared" si="27"/>
        <v>0</v>
      </c>
      <c r="AZ25" s="319">
        <f t="shared" ref="AZ25:BG25" si="28">SUM(AZ23:AZ24)</f>
        <v>0</v>
      </c>
      <c r="BA25" s="319">
        <f t="shared" si="28"/>
        <v>0</v>
      </c>
      <c r="BB25" s="319">
        <f t="shared" si="28"/>
        <v>0</v>
      </c>
      <c r="BC25" s="319">
        <f t="shared" si="28"/>
        <v>0</v>
      </c>
      <c r="BD25" s="319">
        <f t="shared" si="28"/>
        <v>0</v>
      </c>
      <c r="BE25" s="319">
        <f t="shared" si="28"/>
        <v>0</v>
      </c>
      <c r="BF25" s="319">
        <f t="shared" si="28"/>
        <v>0</v>
      </c>
      <c r="BG25" s="319">
        <f t="shared" si="28"/>
        <v>0</v>
      </c>
      <c r="BH25" s="319"/>
      <c r="BI25" s="228"/>
      <c r="BJ25" s="163"/>
      <c r="BK25" s="179">
        <f t="shared" si="14"/>
        <v>0</v>
      </c>
      <c r="BL25" s="179">
        <f t="shared" si="15"/>
        <v>0</v>
      </c>
      <c r="BM25" s="179">
        <f t="shared" si="16"/>
        <v>0</v>
      </c>
    </row>
    <row r="26" spans="1:72" x14ac:dyDescent="0.25">
      <c r="B26" s="414" t="str">
        <f>Base!A24</f>
        <v>1.2. Вариативная часть ОНБ</v>
      </c>
      <c r="C26" s="414"/>
      <c r="D26" s="414"/>
      <c r="E26" s="414"/>
      <c r="F26" s="414"/>
      <c r="G26" s="414"/>
      <c r="H26" s="414"/>
      <c r="I26" s="414"/>
      <c r="J26" s="414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4"/>
      <c r="AG26" s="414"/>
      <c r="AH26" s="414"/>
      <c r="AI26" s="414"/>
      <c r="AJ26" s="414"/>
      <c r="AK26" s="414"/>
      <c r="AL26" s="414"/>
      <c r="AM26" s="414"/>
      <c r="AN26" s="414"/>
      <c r="AO26" s="414"/>
      <c r="AP26" s="414"/>
      <c r="AQ26" s="414"/>
      <c r="AR26" s="319"/>
      <c r="AS26" s="319"/>
      <c r="AT26" s="319"/>
      <c r="AU26" s="319"/>
      <c r="AV26" s="319"/>
      <c r="AW26" s="319"/>
      <c r="AX26" s="319"/>
      <c r="AY26" s="319"/>
      <c r="AZ26" s="319"/>
      <c r="BA26" s="319"/>
      <c r="BB26" s="319"/>
      <c r="BC26" s="319"/>
      <c r="BD26" s="319"/>
      <c r="BE26" s="319"/>
      <c r="BF26" s="319"/>
      <c r="BG26" s="319"/>
      <c r="BH26" s="319"/>
      <c r="BI26" s="228"/>
      <c r="BJ26" s="163"/>
      <c r="BK26" s="179">
        <f t="shared" si="14"/>
        <v>0</v>
      </c>
      <c r="BL26" s="179">
        <f t="shared" si="15"/>
        <v>0</v>
      </c>
      <c r="BM26" s="179">
        <f t="shared" si="16"/>
        <v>0</v>
      </c>
    </row>
    <row r="27" spans="1:72" x14ac:dyDescent="0.25">
      <c r="A27" s="163">
        <f>ПланСокрОО!A27</f>
        <v>0</v>
      </c>
      <c r="B27" s="179" t="str">
        <f>ПланСокрОО!B27</f>
        <v>ОНБ.ВВ.1</v>
      </c>
      <c r="C27" s="180">
        <f>ПланСокрОО!C27</f>
        <v>0</v>
      </c>
      <c r="D27" s="106"/>
      <c r="E27" s="106"/>
      <c r="F27" s="106"/>
      <c r="G27" s="331">
        <f t="shared" ref="G27" si="29">T27+X27+AB27+AF27+AJ27+AN27+AR27+AV27+AZ27+BD27</f>
        <v>0</v>
      </c>
      <c r="H27" s="179">
        <f>ПланСокрОО!I27</f>
        <v>0</v>
      </c>
      <c r="I27" s="179">
        <f>ПланСокрОО!J27</f>
        <v>0</v>
      </c>
      <c r="J27" s="179">
        <f>ПланСокрОО!K27</f>
        <v>0</v>
      </c>
      <c r="K27" s="179">
        <f>ПланСокрОО!L27</f>
        <v>0</v>
      </c>
      <c r="L27" s="179">
        <f>ПланСокрОО!M27</f>
        <v>0</v>
      </c>
      <c r="M27" s="179">
        <f>ПланСокрОО!N27</f>
        <v>0</v>
      </c>
      <c r="N27" s="179">
        <f t="shared" ref="N27" si="30">H27</f>
        <v>0</v>
      </c>
      <c r="O27" s="179">
        <f t="shared" ref="O27" si="31">SUM(P27:R27)</f>
        <v>0</v>
      </c>
      <c r="P27" s="179">
        <f t="shared" ref="P27" si="32">U27+Y27+AC27+AG27+AK27+AO27+AS27+AW27+BA27+BE27</f>
        <v>0</v>
      </c>
      <c r="Q27" s="179">
        <f t="shared" ref="Q27" si="33">V27+Z27+AD27+AH27+AL27+AP27+AT27+AX27+BB27+BF27</f>
        <v>0</v>
      </c>
      <c r="R27" s="179">
        <f t="shared" ref="R27" si="34">W27+AA27+AE27+AI27+AM27+AQ27+AU27+AY27+BC27+BG27</f>
        <v>0</v>
      </c>
      <c r="S27" s="179">
        <f t="shared" ref="S27" si="35">N27-O27</f>
        <v>0</v>
      </c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79"/>
      <c r="BI27" s="228" t="str">
        <f>ПланСокрОО!AZ27</f>
        <v/>
      </c>
      <c r="BJ27" s="163"/>
      <c r="BK27" s="179">
        <f t="shared" si="14"/>
        <v>0</v>
      </c>
      <c r="BL27" s="179">
        <f t="shared" si="15"/>
        <v>0</v>
      </c>
      <c r="BM27" s="179">
        <f t="shared" si="16"/>
        <v>0</v>
      </c>
    </row>
    <row r="28" spans="1:72" x14ac:dyDescent="0.25">
      <c r="A28" s="163">
        <f>ПланСокрОО!A28</f>
        <v>0</v>
      </c>
      <c r="B28" s="179" t="str">
        <f>ПланСокрОО!B28</f>
        <v>ОНБ.ВВ.2</v>
      </c>
      <c r="C28" s="180">
        <f>ПланСокрОО!C28</f>
        <v>0</v>
      </c>
      <c r="D28" s="106"/>
      <c r="E28" s="106"/>
      <c r="F28" s="106"/>
      <c r="G28" s="331">
        <f t="shared" ref="G28:G38" si="36">T28+X28+AB28+AF28+AJ28+AN28+AR28+AV28+AZ28+BD28</f>
        <v>0</v>
      </c>
      <c r="H28" s="179">
        <f>ПланСокрОО!I28</f>
        <v>0</v>
      </c>
      <c r="I28" s="179">
        <f>ПланСокрОО!J28</f>
        <v>0</v>
      </c>
      <c r="J28" s="179">
        <f>ПланСокрОО!K28</f>
        <v>0</v>
      </c>
      <c r="K28" s="179">
        <f>ПланСокрОО!L28</f>
        <v>0</v>
      </c>
      <c r="L28" s="179">
        <f>ПланСокрОО!M28</f>
        <v>0</v>
      </c>
      <c r="M28" s="179">
        <f>ПланСокрОО!N28</f>
        <v>0</v>
      </c>
      <c r="N28" s="179">
        <f t="shared" ref="N28:N38" si="37">H28</f>
        <v>0</v>
      </c>
      <c r="O28" s="179">
        <f t="shared" ref="O28:O38" si="38">SUM(P28:R28)</f>
        <v>0</v>
      </c>
      <c r="P28" s="179">
        <f t="shared" ref="P28:P38" si="39">U28+Y28+AC28+AG28+AK28+AO28+AS28+AW28+BA28+BE28</f>
        <v>0</v>
      </c>
      <c r="Q28" s="179">
        <f t="shared" ref="Q28:Q38" si="40">V28+Z28+AD28+AH28+AL28+AP28+AT28+AX28+BB28+BF28</f>
        <v>0</v>
      </c>
      <c r="R28" s="179">
        <f t="shared" ref="R28:R38" si="41">W28+AA28+AE28+AI28+AM28+AQ28+AU28+AY28+BC28+BG28</f>
        <v>0</v>
      </c>
      <c r="S28" s="179">
        <f t="shared" ref="S28:S38" si="42">N28-O28</f>
        <v>0</v>
      </c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79"/>
      <c r="BI28" s="228" t="str">
        <f>ПланСокрОО!AZ28</f>
        <v/>
      </c>
      <c r="BJ28" s="163"/>
      <c r="BK28" s="179">
        <f t="shared" si="14"/>
        <v>0</v>
      </c>
      <c r="BL28" s="179">
        <f t="shared" si="15"/>
        <v>0</v>
      </c>
      <c r="BM28" s="179">
        <f t="shared" si="16"/>
        <v>0</v>
      </c>
    </row>
    <row r="29" spans="1:72" x14ac:dyDescent="0.25">
      <c r="A29" s="163">
        <f>ПланСокрОО!A29</f>
        <v>0</v>
      </c>
      <c r="B29" s="179" t="str">
        <f>ПланСокрОО!B29</f>
        <v>ОНБ.ВВ.3</v>
      </c>
      <c r="C29" s="180">
        <f>ПланСокрОО!C29</f>
        <v>0</v>
      </c>
      <c r="D29" s="106"/>
      <c r="E29" s="106"/>
      <c r="F29" s="106"/>
      <c r="G29" s="331">
        <f t="shared" si="36"/>
        <v>0</v>
      </c>
      <c r="H29" s="179">
        <f>ПланСокрОО!I29</f>
        <v>0</v>
      </c>
      <c r="I29" s="179">
        <f>ПланСокрОО!J29</f>
        <v>0</v>
      </c>
      <c r="J29" s="179">
        <f>ПланСокрОО!K29</f>
        <v>0</v>
      </c>
      <c r="K29" s="179">
        <f>ПланСокрОО!L29</f>
        <v>0</v>
      </c>
      <c r="L29" s="179">
        <f>ПланСокрОО!M29</f>
        <v>0</v>
      </c>
      <c r="M29" s="179">
        <f>ПланСокрОО!N29</f>
        <v>0</v>
      </c>
      <c r="N29" s="179">
        <f t="shared" si="37"/>
        <v>0</v>
      </c>
      <c r="O29" s="179">
        <f t="shared" si="38"/>
        <v>0</v>
      </c>
      <c r="P29" s="179">
        <f t="shared" si="39"/>
        <v>0</v>
      </c>
      <c r="Q29" s="179">
        <f t="shared" si="40"/>
        <v>0</v>
      </c>
      <c r="R29" s="179">
        <f t="shared" si="41"/>
        <v>0</v>
      </c>
      <c r="S29" s="179">
        <f t="shared" si="42"/>
        <v>0</v>
      </c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79"/>
      <c r="BI29" s="228" t="str">
        <f>ПланСокрОО!AZ29</f>
        <v/>
      </c>
      <c r="BJ29" s="163"/>
      <c r="BK29" s="179">
        <f t="shared" si="14"/>
        <v>0</v>
      </c>
      <c r="BL29" s="179">
        <f t="shared" si="15"/>
        <v>0</v>
      </c>
      <c r="BM29" s="179">
        <f t="shared" si="16"/>
        <v>0</v>
      </c>
    </row>
    <row r="30" spans="1:72" x14ac:dyDescent="0.25">
      <c r="A30" s="163">
        <f>ПланСокрОО!A30</f>
        <v>0</v>
      </c>
      <c r="B30" s="179" t="str">
        <f>ПланСокрОО!B30</f>
        <v>ОНБ.ВВ.4</v>
      </c>
      <c r="C30" s="180">
        <f>ПланСокрОО!C30</f>
        <v>0</v>
      </c>
      <c r="D30" s="106"/>
      <c r="E30" s="106"/>
      <c r="F30" s="106"/>
      <c r="G30" s="331">
        <f t="shared" si="36"/>
        <v>0</v>
      </c>
      <c r="H30" s="179">
        <f>ПланСокрОО!I30</f>
        <v>0</v>
      </c>
      <c r="I30" s="179">
        <f>ПланСокрОО!J30</f>
        <v>0</v>
      </c>
      <c r="J30" s="179">
        <f>ПланСокрОО!K30</f>
        <v>0</v>
      </c>
      <c r="K30" s="179">
        <f>ПланСокрОО!L30</f>
        <v>0</v>
      </c>
      <c r="L30" s="179">
        <f>ПланСокрОО!M30</f>
        <v>0</v>
      </c>
      <c r="M30" s="179">
        <f>ПланСокрОО!N30</f>
        <v>0</v>
      </c>
      <c r="N30" s="179">
        <f t="shared" si="37"/>
        <v>0</v>
      </c>
      <c r="O30" s="179">
        <f t="shared" si="38"/>
        <v>0</v>
      </c>
      <c r="P30" s="179">
        <f t="shared" si="39"/>
        <v>0</v>
      </c>
      <c r="Q30" s="179">
        <f t="shared" si="40"/>
        <v>0</v>
      </c>
      <c r="R30" s="179">
        <f t="shared" si="41"/>
        <v>0</v>
      </c>
      <c r="S30" s="179">
        <f t="shared" si="42"/>
        <v>0</v>
      </c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79"/>
      <c r="BI30" s="228" t="str">
        <f>ПланСокрОО!AZ30</f>
        <v/>
      </c>
      <c r="BJ30" s="163"/>
      <c r="BK30" s="179">
        <f t="shared" si="14"/>
        <v>0</v>
      </c>
      <c r="BL30" s="179">
        <f t="shared" si="15"/>
        <v>0</v>
      </c>
      <c r="BM30" s="179">
        <f t="shared" si="16"/>
        <v>0</v>
      </c>
    </row>
    <row r="31" spans="1:72" x14ac:dyDescent="0.25">
      <c r="A31" s="163">
        <f>ПланСокрОО!A31</f>
        <v>0</v>
      </c>
      <c r="B31" s="179" t="str">
        <f>ПланСокрОО!B31</f>
        <v>ОНБ.ВВ.5</v>
      </c>
      <c r="C31" s="180">
        <f>ПланСокрОО!C31</f>
        <v>0</v>
      </c>
      <c r="D31" s="106"/>
      <c r="E31" s="106"/>
      <c r="F31" s="106"/>
      <c r="G31" s="331">
        <f t="shared" si="36"/>
        <v>0</v>
      </c>
      <c r="H31" s="179">
        <f>ПланСокрОО!I31</f>
        <v>0</v>
      </c>
      <c r="I31" s="179">
        <f>ПланСокрОО!J31</f>
        <v>0</v>
      </c>
      <c r="J31" s="179">
        <f>ПланСокрОО!K31</f>
        <v>0</v>
      </c>
      <c r="K31" s="179">
        <f>ПланСокрОО!L31</f>
        <v>0</v>
      </c>
      <c r="L31" s="179">
        <f>ПланСокрОО!M31</f>
        <v>0</v>
      </c>
      <c r="M31" s="179">
        <f>ПланСокрОО!N31</f>
        <v>0</v>
      </c>
      <c r="N31" s="179">
        <f t="shared" si="37"/>
        <v>0</v>
      </c>
      <c r="O31" s="179">
        <f t="shared" si="38"/>
        <v>0</v>
      </c>
      <c r="P31" s="179">
        <f t="shared" si="39"/>
        <v>0</v>
      </c>
      <c r="Q31" s="179">
        <f t="shared" si="40"/>
        <v>0</v>
      </c>
      <c r="R31" s="179">
        <f t="shared" si="41"/>
        <v>0</v>
      </c>
      <c r="S31" s="179">
        <f t="shared" si="42"/>
        <v>0</v>
      </c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79"/>
      <c r="BI31" s="228" t="str">
        <f>ПланСокрОО!AZ31</f>
        <v/>
      </c>
      <c r="BJ31" s="163"/>
      <c r="BK31" s="179">
        <f t="shared" si="14"/>
        <v>0</v>
      </c>
      <c r="BL31" s="179">
        <f t="shared" si="15"/>
        <v>0</v>
      </c>
      <c r="BM31" s="179">
        <f t="shared" si="16"/>
        <v>0</v>
      </c>
    </row>
    <row r="32" spans="1:72" x14ac:dyDescent="0.25">
      <c r="A32" s="163">
        <f>ПланСокрОО!A32</f>
        <v>0</v>
      </c>
      <c r="B32" s="179" t="str">
        <f>ПланСокрОО!B32</f>
        <v>ОНБ.ВВ.6</v>
      </c>
      <c r="C32" s="180">
        <f>ПланСокрОО!C32</f>
        <v>0</v>
      </c>
      <c r="D32" s="106"/>
      <c r="E32" s="106"/>
      <c r="F32" s="106"/>
      <c r="G32" s="331">
        <f t="shared" si="36"/>
        <v>0</v>
      </c>
      <c r="H32" s="179">
        <f>ПланСокрОО!I32</f>
        <v>0</v>
      </c>
      <c r="I32" s="179">
        <f>ПланСокрОО!J32</f>
        <v>0</v>
      </c>
      <c r="J32" s="179">
        <f>ПланСокрОО!K32</f>
        <v>0</v>
      </c>
      <c r="K32" s="179">
        <f>ПланСокрОО!L32</f>
        <v>0</v>
      </c>
      <c r="L32" s="179">
        <f>ПланСокрОО!M32</f>
        <v>0</v>
      </c>
      <c r="M32" s="179">
        <f>ПланСокрОО!N32</f>
        <v>0</v>
      </c>
      <c r="N32" s="179">
        <f t="shared" si="37"/>
        <v>0</v>
      </c>
      <c r="O32" s="179">
        <f t="shared" si="38"/>
        <v>0</v>
      </c>
      <c r="P32" s="179">
        <f t="shared" si="39"/>
        <v>0</v>
      </c>
      <c r="Q32" s="179">
        <f t="shared" si="40"/>
        <v>0</v>
      </c>
      <c r="R32" s="179">
        <f t="shared" si="41"/>
        <v>0</v>
      </c>
      <c r="S32" s="179">
        <f t="shared" si="42"/>
        <v>0</v>
      </c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79"/>
      <c r="BI32" s="228" t="str">
        <f>ПланСокрОО!AZ32</f>
        <v/>
      </c>
      <c r="BJ32" s="163"/>
      <c r="BK32" s="179">
        <f t="shared" si="14"/>
        <v>0</v>
      </c>
      <c r="BL32" s="179">
        <f t="shared" si="15"/>
        <v>0</v>
      </c>
      <c r="BM32" s="179">
        <f t="shared" si="16"/>
        <v>0</v>
      </c>
    </row>
    <row r="33" spans="1:72" x14ac:dyDescent="0.25">
      <c r="A33" s="163">
        <f>ПланСокрОО!A33</f>
        <v>0</v>
      </c>
      <c r="B33" s="179" t="str">
        <f>ПланСокрОО!B33</f>
        <v>ОНБ.ВВ.7</v>
      </c>
      <c r="C33" s="180">
        <f>ПланСокрОО!C33</f>
        <v>0</v>
      </c>
      <c r="D33" s="106"/>
      <c r="E33" s="106"/>
      <c r="F33" s="106"/>
      <c r="G33" s="331">
        <f t="shared" si="36"/>
        <v>0</v>
      </c>
      <c r="H33" s="179">
        <f>ПланСокрОО!I33</f>
        <v>0</v>
      </c>
      <c r="I33" s="179">
        <f>ПланСокрОО!J33</f>
        <v>0</v>
      </c>
      <c r="J33" s="179">
        <f>ПланСокрОО!K33</f>
        <v>0</v>
      </c>
      <c r="K33" s="179">
        <f>ПланСокрОО!L33</f>
        <v>0</v>
      </c>
      <c r="L33" s="179">
        <f>ПланСокрОО!M33</f>
        <v>0</v>
      </c>
      <c r="M33" s="179">
        <f>ПланСокрОО!N33</f>
        <v>0</v>
      </c>
      <c r="N33" s="179">
        <f t="shared" si="37"/>
        <v>0</v>
      </c>
      <c r="O33" s="179">
        <f t="shared" si="38"/>
        <v>0</v>
      </c>
      <c r="P33" s="179">
        <f t="shared" si="39"/>
        <v>0</v>
      </c>
      <c r="Q33" s="179">
        <f t="shared" si="40"/>
        <v>0</v>
      </c>
      <c r="R33" s="179">
        <f t="shared" si="41"/>
        <v>0</v>
      </c>
      <c r="S33" s="179">
        <f t="shared" si="42"/>
        <v>0</v>
      </c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79"/>
      <c r="BI33" s="228" t="str">
        <f>ПланСокрОО!AZ33</f>
        <v/>
      </c>
      <c r="BJ33" s="163"/>
      <c r="BK33" s="179">
        <f t="shared" si="14"/>
        <v>0</v>
      </c>
      <c r="BL33" s="179">
        <f t="shared" si="15"/>
        <v>0</v>
      </c>
      <c r="BM33" s="179">
        <f t="shared" si="16"/>
        <v>0</v>
      </c>
    </row>
    <row r="34" spans="1:72" x14ac:dyDescent="0.25">
      <c r="A34" s="163">
        <f>ПланСокрОО!A34</f>
        <v>0</v>
      </c>
      <c r="B34" s="179" t="str">
        <f>ПланСокрОО!B34</f>
        <v>ОНБ.ВВ.8</v>
      </c>
      <c r="C34" s="180">
        <f>ПланСокрОО!C34</f>
        <v>0</v>
      </c>
      <c r="D34" s="106"/>
      <c r="E34" s="106"/>
      <c r="F34" s="106"/>
      <c r="G34" s="331">
        <f t="shared" si="36"/>
        <v>0</v>
      </c>
      <c r="H34" s="179">
        <f>ПланСокрОО!I34</f>
        <v>0</v>
      </c>
      <c r="I34" s="179">
        <f>ПланСокрОО!J34</f>
        <v>0</v>
      </c>
      <c r="J34" s="179">
        <f>ПланСокрОО!K34</f>
        <v>0</v>
      </c>
      <c r="K34" s="179">
        <f>ПланСокрОО!L34</f>
        <v>0</v>
      </c>
      <c r="L34" s="179">
        <f>ПланСокрОО!M34</f>
        <v>0</v>
      </c>
      <c r="M34" s="179">
        <f>ПланСокрОО!N34</f>
        <v>0</v>
      </c>
      <c r="N34" s="179">
        <f t="shared" si="37"/>
        <v>0</v>
      </c>
      <c r="O34" s="179">
        <f t="shared" si="38"/>
        <v>0</v>
      </c>
      <c r="P34" s="179">
        <f t="shared" si="39"/>
        <v>0</v>
      </c>
      <c r="Q34" s="179">
        <f t="shared" si="40"/>
        <v>0</v>
      </c>
      <c r="R34" s="179">
        <f t="shared" si="41"/>
        <v>0</v>
      </c>
      <c r="S34" s="179">
        <f t="shared" si="42"/>
        <v>0</v>
      </c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79"/>
      <c r="BI34" s="228" t="str">
        <f>ПланСокрОО!AZ34</f>
        <v/>
      </c>
      <c r="BJ34" s="163"/>
      <c r="BK34" s="179">
        <f t="shared" si="14"/>
        <v>0</v>
      </c>
      <c r="BL34" s="179">
        <f t="shared" si="15"/>
        <v>0</v>
      </c>
      <c r="BM34" s="179">
        <f t="shared" si="16"/>
        <v>0</v>
      </c>
    </row>
    <row r="35" spans="1:72" x14ac:dyDescent="0.25">
      <c r="A35" s="163">
        <f>ПланСокрОО!A35</f>
        <v>0</v>
      </c>
      <c r="B35" s="179" t="str">
        <f>ПланСокрОО!B35</f>
        <v>ОНБ.ВВ.9</v>
      </c>
      <c r="C35" s="180">
        <f>ПланСокрОО!C35</f>
        <v>0</v>
      </c>
      <c r="D35" s="106"/>
      <c r="E35" s="106"/>
      <c r="F35" s="106"/>
      <c r="G35" s="331">
        <f t="shared" si="36"/>
        <v>0</v>
      </c>
      <c r="H35" s="179">
        <f>ПланСокрОО!I35</f>
        <v>0</v>
      </c>
      <c r="I35" s="179">
        <f>ПланСокрОО!J35</f>
        <v>0</v>
      </c>
      <c r="J35" s="179">
        <f>ПланСокрОО!K35</f>
        <v>0</v>
      </c>
      <c r="K35" s="179">
        <f>ПланСокрОО!L35</f>
        <v>0</v>
      </c>
      <c r="L35" s="179">
        <f>ПланСокрОО!M35</f>
        <v>0</v>
      </c>
      <c r="M35" s="179">
        <f>ПланСокрОО!N35</f>
        <v>0</v>
      </c>
      <c r="N35" s="179">
        <f t="shared" si="37"/>
        <v>0</v>
      </c>
      <c r="O35" s="179">
        <f t="shared" si="38"/>
        <v>0</v>
      </c>
      <c r="P35" s="179">
        <f t="shared" si="39"/>
        <v>0</v>
      </c>
      <c r="Q35" s="179">
        <f t="shared" si="40"/>
        <v>0</v>
      </c>
      <c r="R35" s="179">
        <f t="shared" si="41"/>
        <v>0</v>
      </c>
      <c r="S35" s="179">
        <f t="shared" si="42"/>
        <v>0</v>
      </c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79"/>
      <c r="BI35" s="228" t="str">
        <f>ПланСокрОО!AZ35</f>
        <v/>
      </c>
      <c r="BJ35" s="163"/>
      <c r="BK35" s="179">
        <f t="shared" si="14"/>
        <v>0</v>
      </c>
      <c r="BL35" s="179">
        <f t="shared" si="15"/>
        <v>0</v>
      </c>
      <c r="BM35" s="179">
        <f t="shared" si="16"/>
        <v>0</v>
      </c>
    </row>
    <row r="36" spans="1:72" x14ac:dyDescent="0.25">
      <c r="A36" s="163">
        <f>ПланСокрОО!A36</f>
        <v>0</v>
      </c>
      <c r="B36" s="179" t="str">
        <f>ПланСокрОО!B36</f>
        <v>ОНБ.ВВ.10</v>
      </c>
      <c r="C36" s="180">
        <f>ПланСокрОО!C36</f>
        <v>0</v>
      </c>
      <c r="D36" s="106"/>
      <c r="E36" s="106"/>
      <c r="F36" s="106"/>
      <c r="G36" s="331">
        <f t="shared" si="36"/>
        <v>0</v>
      </c>
      <c r="H36" s="179">
        <f>ПланСокрОО!I36</f>
        <v>0</v>
      </c>
      <c r="I36" s="179">
        <f>ПланСокрОО!J36</f>
        <v>0</v>
      </c>
      <c r="J36" s="179">
        <f>ПланСокрОО!K36</f>
        <v>0</v>
      </c>
      <c r="K36" s="179">
        <f>ПланСокрОО!L36</f>
        <v>0</v>
      </c>
      <c r="L36" s="179">
        <f>ПланСокрОО!M36</f>
        <v>0</v>
      </c>
      <c r="M36" s="179">
        <f>ПланСокрОО!N36</f>
        <v>0</v>
      </c>
      <c r="N36" s="179">
        <f t="shared" si="37"/>
        <v>0</v>
      </c>
      <c r="O36" s="179">
        <f t="shared" si="38"/>
        <v>0</v>
      </c>
      <c r="P36" s="179">
        <f t="shared" si="39"/>
        <v>0</v>
      </c>
      <c r="Q36" s="179">
        <f t="shared" si="40"/>
        <v>0</v>
      </c>
      <c r="R36" s="179">
        <f t="shared" si="41"/>
        <v>0</v>
      </c>
      <c r="S36" s="179">
        <f t="shared" si="42"/>
        <v>0</v>
      </c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79"/>
      <c r="BI36" s="228" t="str">
        <f>ПланСокрОО!AZ36</f>
        <v/>
      </c>
      <c r="BJ36" s="163"/>
      <c r="BK36" s="179">
        <f t="shared" si="14"/>
        <v>0</v>
      </c>
      <c r="BL36" s="179">
        <f t="shared" si="15"/>
        <v>0</v>
      </c>
      <c r="BM36" s="179">
        <f t="shared" si="16"/>
        <v>0</v>
      </c>
    </row>
    <row r="37" spans="1:72" x14ac:dyDescent="0.25">
      <c r="A37" s="163">
        <f>ПланСокрОО!A37</f>
        <v>0</v>
      </c>
      <c r="B37" s="179" t="str">
        <f>ПланСокрОО!B37</f>
        <v>ОНБ.ВВ.11</v>
      </c>
      <c r="C37" s="180">
        <f>ПланСокрОО!C37</f>
        <v>0</v>
      </c>
      <c r="D37" s="106"/>
      <c r="E37" s="106"/>
      <c r="F37" s="106"/>
      <c r="G37" s="331">
        <f t="shared" si="36"/>
        <v>0</v>
      </c>
      <c r="H37" s="179">
        <f>ПланСокрОО!I37</f>
        <v>0</v>
      </c>
      <c r="I37" s="179">
        <f>ПланСокрОО!J37</f>
        <v>0</v>
      </c>
      <c r="J37" s="179">
        <f>ПланСокрОО!K37</f>
        <v>0</v>
      </c>
      <c r="K37" s="179">
        <f>ПланСокрОО!L37</f>
        <v>0</v>
      </c>
      <c r="L37" s="179">
        <f>ПланСокрОО!M37</f>
        <v>0</v>
      </c>
      <c r="M37" s="179">
        <f>ПланСокрОО!N37</f>
        <v>0</v>
      </c>
      <c r="N37" s="179">
        <f t="shared" si="37"/>
        <v>0</v>
      </c>
      <c r="O37" s="179">
        <f t="shared" si="38"/>
        <v>0</v>
      </c>
      <c r="P37" s="179">
        <f t="shared" si="39"/>
        <v>0</v>
      </c>
      <c r="Q37" s="179">
        <f t="shared" si="40"/>
        <v>0</v>
      </c>
      <c r="R37" s="179">
        <f t="shared" si="41"/>
        <v>0</v>
      </c>
      <c r="S37" s="179">
        <f t="shared" si="42"/>
        <v>0</v>
      </c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79"/>
      <c r="BI37" s="228" t="str">
        <f>ПланСокрОО!AZ37</f>
        <v/>
      </c>
      <c r="BJ37" s="163"/>
      <c r="BK37" s="179">
        <f t="shared" si="14"/>
        <v>0</v>
      </c>
      <c r="BL37" s="179">
        <f t="shared" si="15"/>
        <v>0</v>
      </c>
      <c r="BM37" s="179">
        <f t="shared" si="16"/>
        <v>0</v>
      </c>
    </row>
    <row r="38" spans="1:72" x14ac:dyDescent="0.25">
      <c r="A38" s="163">
        <f>ПланСокрОО!A38</f>
        <v>0</v>
      </c>
      <c r="B38" s="179" t="str">
        <f>ПланСокрОО!B38</f>
        <v>ОНБ.ВВ.12</v>
      </c>
      <c r="C38" s="180">
        <f>ПланСокрОО!C38</f>
        <v>0</v>
      </c>
      <c r="D38" s="106"/>
      <c r="E38" s="106"/>
      <c r="F38" s="106"/>
      <c r="G38" s="331">
        <f t="shared" si="36"/>
        <v>0</v>
      </c>
      <c r="H38" s="179">
        <f>ПланСокрОО!I38</f>
        <v>0</v>
      </c>
      <c r="I38" s="179">
        <f>ПланСокрОО!J38</f>
        <v>0</v>
      </c>
      <c r="J38" s="179">
        <f>ПланСокрОО!K38</f>
        <v>0</v>
      </c>
      <c r="K38" s="179">
        <f>ПланСокрОО!L38</f>
        <v>0</v>
      </c>
      <c r="L38" s="179">
        <f>ПланСокрОО!M38</f>
        <v>0</v>
      </c>
      <c r="M38" s="179">
        <f>ПланСокрОО!N38</f>
        <v>0</v>
      </c>
      <c r="N38" s="179">
        <f t="shared" si="37"/>
        <v>0</v>
      </c>
      <c r="O38" s="179">
        <f t="shared" si="38"/>
        <v>0</v>
      </c>
      <c r="P38" s="179">
        <f t="shared" si="39"/>
        <v>0</v>
      </c>
      <c r="Q38" s="179">
        <f t="shared" si="40"/>
        <v>0</v>
      </c>
      <c r="R38" s="179">
        <f t="shared" si="41"/>
        <v>0</v>
      </c>
      <c r="S38" s="179">
        <f t="shared" si="42"/>
        <v>0</v>
      </c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79"/>
      <c r="BI38" s="228" t="str">
        <f>ПланСокрОО!AZ38</f>
        <v/>
      </c>
      <c r="BJ38" s="163"/>
      <c r="BK38" s="179">
        <f t="shared" si="14"/>
        <v>0</v>
      </c>
      <c r="BL38" s="179">
        <f t="shared" si="15"/>
        <v>0</v>
      </c>
      <c r="BM38" s="179">
        <f t="shared" si="16"/>
        <v>0</v>
      </c>
    </row>
    <row r="39" spans="1:72" x14ac:dyDescent="0.25">
      <c r="A39" s="163" t="s">
        <v>346</v>
      </c>
      <c r="B39" s="427" t="str">
        <f>B41</f>
        <v>Всего по вариативной части ОНБ (ВВ)</v>
      </c>
      <c r="C39" s="427"/>
      <c r="D39" s="317"/>
      <c r="E39" s="317"/>
      <c r="F39" s="317"/>
      <c r="G39" s="320">
        <f t="shared" ref="G39:V40" si="43">SUMIF($A$27:$A$38,$A39,G$27:G$38)</f>
        <v>0</v>
      </c>
      <c r="H39" s="320">
        <f t="shared" si="43"/>
        <v>0</v>
      </c>
      <c r="I39" s="320">
        <f t="shared" si="43"/>
        <v>0</v>
      </c>
      <c r="J39" s="320">
        <f t="shared" si="43"/>
        <v>0</v>
      </c>
      <c r="K39" s="320">
        <f t="shared" si="43"/>
        <v>0</v>
      </c>
      <c r="L39" s="320">
        <f t="shared" si="43"/>
        <v>0</v>
      </c>
      <c r="M39" s="320">
        <f t="shared" si="43"/>
        <v>0</v>
      </c>
      <c r="N39" s="320">
        <f t="shared" si="43"/>
        <v>0</v>
      </c>
      <c r="O39" s="320">
        <f t="shared" si="43"/>
        <v>0</v>
      </c>
      <c r="P39" s="320">
        <f t="shared" si="43"/>
        <v>0</v>
      </c>
      <c r="Q39" s="320">
        <f t="shared" si="43"/>
        <v>0</v>
      </c>
      <c r="R39" s="320">
        <f t="shared" si="43"/>
        <v>0</v>
      </c>
      <c r="S39" s="320">
        <f t="shared" si="43"/>
        <v>0</v>
      </c>
      <c r="T39" s="320">
        <f t="shared" si="43"/>
        <v>0</v>
      </c>
      <c r="U39" s="320">
        <f t="shared" si="43"/>
        <v>0</v>
      </c>
      <c r="V39" s="320">
        <f t="shared" si="43"/>
        <v>0</v>
      </c>
      <c r="W39" s="320">
        <f t="shared" ref="W39:BG40" si="44">SUMIF($A$27:$A$38,$A39,W$27:W$38)</f>
        <v>0</v>
      </c>
      <c r="X39" s="320">
        <f t="shared" si="44"/>
        <v>0</v>
      </c>
      <c r="Y39" s="320">
        <f t="shared" si="44"/>
        <v>0</v>
      </c>
      <c r="Z39" s="320">
        <f t="shared" si="44"/>
        <v>0</v>
      </c>
      <c r="AA39" s="320">
        <f t="shared" si="44"/>
        <v>0</v>
      </c>
      <c r="AB39" s="320">
        <f t="shared" si="44"/>
        <v>0</v>
      </c>
      <c r="AC39" s="320">
        <f t="shared" si="44"/>
        <v>0</v>
      </c>
      <c r="AD39" s="320">
        <f t="shared" si="44"/>
        <v>0</v>
      </c>
      <c r="AE39" s="320">
        <f t="shared" si="44"/>
        <v>0</v>
      </c>
      <c r="AF39" s="320">
        <f t="shared" si="44"/>
        <v>0</v>
      </c>
      <c r="AG39" s="320">
        <f t="shared" si="44"/>
        <v>0</v>
      </c>
      <c r="AH39" s="320">
        <f t="shared" si="44"/>
        <v>0</v>
      </c>
      <c r="AI39" s="320">
        <f t="shared" si="44"/>
        <v>0</v>
      </c>
      <c r="AJ39" s="320">
        <f t="shared" si="44"/>
        <v>0</v>
      </c>
      <c r="AK39" s="320">
        <f t="shared" si="44"/>
        <v>0</v>
      </c>
      <c r="AL39" s="320">
        <f t="shared" si="44"/>
        <v>0</v>
      </c>
      <c r="AM39" s="320">
        <f t="shared" si="44"/>
        <v>0</v>
      </c>
      <c r="AN39" s="320">
        <f t="shared" si="44"/>
        <v>0</v>
      </c>
      <c r="AO39" s="320">
        <f t="shared" si="44"/>
        <v>0</v>
      </c>
      <c r="AP39" s="320">
        <f t="shared" si="44"/>
        <v>0</v>
      </c>
      <c r="AQ39" s="320">
        <f t="shared" si="44"/>
        <v>0</v>
      </c>
      <c r="AR39" s="320">
        <f t="shared" si="44"/>
        <v>0</v>
      </c>
      <c r="AS39" s="320">
        <f t="shared" si="44"/>
        <v>0</v>
      </c>
      <c r="AT39" s="320">
        <f t="shared" si="44"/>
        <v>0</v>
      </c>
      <c r="AU39" s="320">
        <f t="shared" si="44"/>
        <v>0</v>
      </c>
      <c r="AV39" s="320">
        <f t="shared" si="44"/>
        <v>0</v>
      </c>
      <c r="AW39" s="320">
        <f t="shared" si="44"/>
        <v>0</v>
      </c>
      <c r="AX39" s="320">
        <f t="shared" si="44"/>
        <v>0</v>
      </c>
      <c r="AY39" s="320">
        <f t="shared" si="44"/>
        <v>0</v>
      </c>
      <c r="AZ39" s="320">
        <f t="shared" si="44"/>
        <v>0</v>
      </c>
      <c r="BA39" s="320">
        <f t="shared" si="44"/>
        <v>0</v>
      </c>
      <c r="BB39" s="320">
        <f t="shared" si="44"/>
        <v>0</v>
      </c>
      <c r="BC39" s="320">
        <f t="shared" si="44"/>
        <v>0</v>
      </c>
      <c r="BD39" s="320">
        <f t="shared" si="44"/>
        <v>0</v>
      </c>
      <c r="BE39" s="320">
        <f t="shared" si="44"/>
        <v>0</v>
      </c>
      <c r="BF39" s="320">
        <f t="shared" si="44"/>
        <v>0</v>
      </c>
      <c r="BG39" s="320">
        <f t="shared" si="44"/>
        <v>0</v>
      </c>
      <c r="BH39" s="320"/>
      <c r="BI39" s="228"/>
      <c r="BJ39" s="320"/>
      <c r="BK39" s="179">
        <f t="shared" si="14"/>
        <v>0</v>
      </c>
      <c r="BL39" s="179">
        <f t="shared" si="15"/>
        <v>0</v>
      </c>
      <c r="BM39" s="179">
        <f t="shared" si="16"/>
        <v>0</v>
      </c>
      <c r="BN39" s="320"/>
      <c r="BO39" s="320"/>
      <c r="BP39" s="320"/>
      <c r="BQ39" s="320"/>
      <c r="BR39" s="320"/>
      <c r="BS39" s="183"/>
      <c r="BT39" s="184"/>
    </row>
    <row r="40" spans="1:72" x14ac:dyDescent="0.25">
      <c r="A40" s="163" t="s">
        <v>347</v>
      </c>
      <c r="B40" s="427" t="str">
        <f>B41</f>
        <v>Всего по вариативной части ОНБ (ВВ)</v>
      </c>
      <c r="C40" s="427"/>
      <c r="D40" s="317"/>
      <c r="E40" s="317"/>
      <c r="F40" s="317"/>
      <c r="G40" s="320">
        <f t="shared" si="43"/>
        <v>0</v>
      </c>
      <c r="H40" s="320">
        <f t="shared" si="43"/>
        <v>0</v>
      </c>
      <c r="I40" s="320">
        <f t="shared" si="43"/>
        <v>0</v>
      </c>
      <c r="J40" s="320">
        <f t="shared" si="43"/>
        <v>0</v>
      </c>
      <c r="K40" s="320">
        <f t="shared" si="43"/>
        <v>0</v>
      </c>
      <c r="L40" s="320">
        <f t="shared" si="43"/>
        <v>0</v>
      </c>
      <c r="M40" s="320">
        <f t="shared" si="43"/>
        <v>0</v>
      </c>
      <c r="N40" s="320">
        <f t="shared" si="43"/>
        <v>0</v>
      </c>
      <c r="O40" s="320">
        <f t="shared" si="43"/>
        <v>0</v>
      </c>
      <c r="P40" s="320">
        <f t="shared" si="43"/>
        <v>0</v>
      </c>
      <c r="Q40" s="320">
        <f t="shared" si="43"/>
        <v>0</v>
      </c>
      <c r="R40" s="320">
        <f t="shared" si="43"/>
        <v>0</v>
      </c>
      <c r="S40" s="320">
        <f t="shared" si="43"/>
        <v>0</v>
      </c>
      <c r="T40" s="320">
        <f t="shared" si="43"/>
        <v>0</v>
      </c>
      <c r="U40" s="320">
        <f t="shared" si="43"/>
        <v>0</v>
      </c>
      <c r="V40" s="320">
        <f t="shared" si="43"/>
        <v>0</v>
      </c>
      <c r="W40" s="320">
        <f t="shared" si="44"/>
        <v>0</v>
      </c>
      <c r="X40" s="320">
        <f t="shared" si="44"/>
        <v>0</v>
      </c>
      <c r="Y40" s="320">
        <f t="shared" si="44"/>
        <v>0</v>
      </c>
      <c r="Z40" s="320">
        <f t="shared" si="44"/>
        <v>0</v>
      </c>
      <c r="AA40" s="320">
        <f t="shared" si="44"/>
        <v>0</v>
      </c>
      <c r="AB40" s="320">
        <f t="shared" si="44"/>
        <v>0</v>
      </c>
      <c r="AC40" s="320">
        <f t="shared" si="44"/>
        <v>0</v>
      </c>
      <c r="AD40" s="320">
        <f t="shared" si="44"/>
        <v>0</v>
      </c>
      <c r="AE40" s="320">
        <f t="shared" si="44"/>
        <v>0</v>
      </c>
      <c r="AF40" s="320">
        <f t="shared" si="44"/>
        <v>0</v>
      </c>
      <c r="AG40" s="320">
        <f t="shared" si="44"/>
        <v>0</v>
      </c>
      <c r="AH40" s="320">
        <f t="shared" si="44"/>
        <v>0</v>
      </c>
      <c r="AI40" s="320">
        <f t="shared" si="44"/>
        <v>0</v>
      </c>
      <c r="AJ40" s="320">
        <f t="shared" si="44"/>
        <v>0</v>
      </c>
      <c r="AK40" s="320">
        <f t="shared" si="44"/>
        <v>0</v>
      </c>
      <c r="AL40" s="320">
        <f t="shared" si="44"/>
        <v>0</v>
      </c>
      <c r="AM40" s="320">
        <f t="shared" si="44"/>
        <v>0</v>
      </c>
      <c r="AN40" s="320">
        <f t="shared" si="44"/>
        <v>0</v>
      </c>
      <c r="AO40" s="320">
        <f t="shared" si="44"/>
        <v>0</v>
      </c>
      <c r="AP40" s="320">
        <f t="shared" si="44"/>
        <v>0</v>
      </c>
      <c r="AQ40" s="320">
        <f t="shared" si="44"/>
        <v>0</v>
      </c>
      <c r="AR40" s="320">
        <f t="shared" si="44"/>
        <v>0</v>
      </c>
      <c r="AS40" s="320">
        <f t="shared" si="44"/>
        <v>0</v>
      </c>
      <c r="AT40" s="320">
        <f t="shared" si="44"/>
        <v>0</v>
      </c>
      <c r="AU40" s="320">
        <f t="shared" si="44"/>
        <v>0</v>
      </c>
      <c r="AV40" s="320">
        <f t="shared" si="44"/>
        <v>0</v>
      </c>
      <c r="AW40" s="320">
        <f t="shared" si="44"/>
        <v>0</v>
      </c>
      <c r="AX40" s="320">
        <f t="shared" si="44"/>
        <v>0</v>
      </c>
      <c r="AY40" s="320">
        <f t="shared" si="44"/>
        <v>0</v>
      </c>
      <c r="AZ40" s="320">
        <f t="shared" si="44"/>
        <v>0</v>
      </c>
      <c r="BA40" s="320">
        <f t="shared" si="44"/>
        <v>0</v>
      </c>
      <c r="BB40" s="320">
        <f t="shared" si="44"/>
        <v>0</v>
      </c>
      <c r="BC40" s="320">
        <f t="shared" si="44"/>
        <v>0</v>
      </c>
      <c r="BD40" s="320">
        <f t="shared" si="44"/>
        <v>0</v>
      </c>
      <c r="BE40" s="320">
        <f t="shared" si="44"/>
        <v>0</v>
      </c>
      <c r="BF40" s="320">
        <f t="shared" si="44"/>
        <v>0</v>
      </c>
      <c r="BG40" s="320">
        <f t="shared" si="44"/>
        <v>0</v>
      </c>
      <c r="BH40" s="320"/>
      <c r="BI40" s="228"/>
      <c r="BJ40" s="320"/>
      <c r="BK40" s="179">
        <f t="shared" si="14"/>
        <v>0</v>
      </c>
      <c r="BL40" s="179">
        <f t="shared" si="15"/>
        <v>0</v>
      </c>
      <c r="BM40" s="179">
        <f t="shared" si="16"/>
        <v>0</v>
      </c>
      <c r="BN40" s="320"/>
      <c r="BO40" s="320"/>
      <c r="BP40" s="320"/>
      <c r="BQ40" s="320"/>
      <c r="BR40" s="320"/>
      <c r="BS40" s="183"/>
      <c r="BT40" s="184"/>
    </row>
    <row r="41" spans="1:72" x14ac:dyDescent="0.25">
      <c r="B41" s="418" t="str">
        <f>Base!A37</f>
        <v>Всего по вариативной части ОНБ (ВВ)</v>
      </c>
      <c r="C41" s="418"/>
      <c r="D41" s="319">
        <f>SUM(D39:D40)</f>
        <v>0</v>
      </c>
      <c r="E41" s="319">
        <f t="shared" ref="E41:AA41" si="45">SUM(E39:E40)</f>
        <v>0</v>
      </c>
      <c r="F41" s="319">
        <f t="shared" si="45"/>
        <v>0</v>
      </c>
      <c r="G41" s="319">
        <f t="shared" si="45"/>
        <v>0</v>
      </c>
      <c r="H41" s="319">
        <f t="shared" si="45"/>
        <v>0</v>
      </c>
      <c r="I41" s="319">
        <f t="shared" si="45"/>
        <v>0</v>
      </c>
      <c r="J41" s="319">
        <f t="shared" si="45"/>
        <v>0</v>
      </c>
      <c r="K41" s="319">
        <f t="shared" si="45"/>
        <v>0</v>
      </c>
      <c r="L41" s="319">
        <f t="shared" si="45"/>
        <v>0</v>
      </c>
      <c r="M41" s="319">
        <f t="shared" si="45"/>
        <v>0</v>
      </c>
      <c r="N41" s="319">
        <f t="shared" si="45"/>
        <v>0</v>
      </c>
      <c r="O41" s="319">
        <f t="shared" si="45"/>
        <v>0</v>
      </c>
      <c r="P41" s="319">
        <f t="shared" si="45"/>
        <v>0</v>
      </c>
      <c r="Q41" s="319">
        <f t="shared" si="45"/>
        <v>0</v>
      </c>
      <c r="R41" s="319">
        <f t="shared" si="45"/>
        <v>0</v>
      </c>
      <c r="S41" s="319">
        <f t="shared" si="45"/>
        <v>0</v>
      </c>
      <c r="T41" s="319">
        <f t="shared" si="45"/>
        <v>0</v>
      </c>
      <c r="U41" s="319">
        <f t="shared" si="45"/>
        <v>0</v>
      </c>
      <c r="V41" s="319">
        <f t="shared" si="45"/>
        <v>0</v>
      </c>
      <c r="W41" s="319">
        <f t="shared" si="45"/>
        <v>0</v>
      </c>
      <c r="X41" s="319">
        <f t="shared" si="45"/>
        <v>0</v>
      </c>
      <c r="Y41" s="319">
        <f t="shared" si="45"/>
        <v>0</v>
      </c>
      <c r="Z41" s="319">
        <f t="shared" si="45"/>
        <v>0</v>
      </c>
      <c r="AA41" s="319">
        <f t="shared" si="45"/>
        <v>0</v>
      </c>
      <c r="AB41" s="319">
        <f t="shared" ref="AB41:AI41" si="46">SUM(AB39:AB40)</f>
        <v>0</v>
      </c>
      <c r="AC41" s="319">
        <f t="shared" si="46"/>
        <v>0</v>
      </c>
      <c r="AD41" s="319">
        <f t="shared" si="46"/>
        <v>0</v>
      </c>
      <c r="AE41" s="319">
        <f t="shared" si="46"/>
        <v>0</v>
      </c>
      <c r="AF41" s="319">
        <f t="shared" si="46"/>
        <v>0</v>
      </c>
      <c r="AG41" s="319">
        <f t="shared" si="46"/>
        <v>0</v>
      </c>
      <c r="AH41" s="319">
        <f t="shared" si="46"/>
        <v>0</v>
      </c>
      <c r="AI41" s="319">
        <f t="shared" si="46"/>
        <v>0</v>
      </c>
      <c r="AJ41" s="319">
        <f t="shared" ref="AJ41:AY41" si="47">SUM(AJ39:AJ40)</f>
        <v>0</v>
      </c>
      <c r="AK41" s="319">
        <f t="shared" si="47"/>
        <v>0</v>
      </c>
      <c r="AL41" s="319">
        <f t="shared" si="47"/>
        <v>0</v>
      </c>
      <c r="AM41" s="319">
        <f t="shared" si="47"/>
        <v>0</v>
      </c>
      <c r="AN41" s="319">
        <f t="shared" si="47"/>
        <v>0</v>
      </c>
      <c r="AO41" s="319">
        <f t="shared" si="47"/>
        <v>0</v>
      </c>
      <c r="AP41" s="319">
        <f t="shared" si="47"/>
        <v>0</v>
      </c>
      <c r="AQ41" s="319">
        <f t="shared" si="47"/>
        <v>0</v>
      </c>
      <c r="AR41" s="319">
        <f t="shared" si="47"/>
        <v>0</v>
      </c>
      <c r="AS41" s="319">
        <f t="shared" si="47"/>
        <v>0</v>
      </c>
      <c r="AT41" s="319">
        <f t="shared" si="47"/>
        <v>0</v>
      </c>
      <c r="AU41" s="319">
        <f t="shared" si="47"/>
        <v>0</v>
      </c>
      <c r="AV41" s="319">
        <f t="shared" si="47"/>
        <v>0</v>
      </c>
      <c r="AW41" s="319">
        <f t="shared" si="47"/>
        <v>0</v>
      </c>
      <c r="AX41" s="319">
        <f t="shared" si="47"/>
        <v>0</v>
      </c>
      <c r="AY41" s="319">
        <f t="shared" si="47"/>
        <v>0</v>
      </c>
      <c r="AZ41" s="319">
        <f t="shared" ref="AZ41:BG41" si="48">SUM(AZ39:AZ40)</f>
        <v>0</v>
      </c>
      <c r="BA41" s="319">
        <f t="shared" si="48"/>
        <v>0</v>
      </c>
      <c r="BB41" s="319">
        <f t="shared" si="48"/>
        <v>0</v>
      </c>
      <c r="BC41" s="319">
        <f t="shared" si="48"/>
        <v>0</v>
      </c>
      <c r="BD41" s="319">
        <f t="shared" si="48"/>
        <v>0</v>
      </c>
      <c r="BE41" s="319">
        <f t="shared" si="48"/>
        <v>0</v>
      </c>
      <c r="BF41" s="319">
        <f t="shared" si="48"/>
        <v>0</v>
      </c>
      <c r="BG41" s="319">
        <f t="shared" si="48"/>
        <v>0</v>
      </c>
      <c r="BH41" s="179"/>
      <c r="BI41" s="228"/>
      <c r="BJ41" s="163"/>
      <c r="BK41" s="179">
        <f t="shared" si="14"/>
        <v>0</v>
      </c>
      <c r="BL41" s="179">
        <f t="shared" si="15"/>
        <v>0</v>
      </c>
      <c r="BM41" s="179">
        <f t="shared" si="16"/>
        <v>0</v>
      </c>
    </row>
    <row r="42" spans="1:72" x14ac:dyDescent="0.25">
      <c r="B42" s="414" t="str">
        <f>Base!A38</f>
        <v>Дисциплины по выбору студента (ВС)</v>
      </c>
      <c r="C42" s="414"/>
      <c r="D42" s="414"/>
      <c r="E42" s="414"/>
      <c r="F42" s="414"/>
      <c r="G42" s="414"/>
      <c r="H42" s="414"/>
      <c r="I42" s="414"/>
      <c r="J42" s="414"/>
      <c r="K42" s="414"/>
      <c r="L42" s="414"/>
      <c r="M42" s="414"/>
      <c r="N42" s="414"/>
      <c r="O42" s="414"/>
      <c r="P42" s="414"/>
      <c r="Q42" s="414"/>
      <c r="R42" s="414"/>
      <c r="S42" s="414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4"/>
      <c r="AE42" s="414"/>
      <c r="AF42" s="414"/>
      <c r="AG42" s="414"/>
      <c r="AH42" s="414"/>
      <c r="AI42" s="414"/>
      <c r="AJ42" s="414"/>
      <c r="AK42" s="414"/>
      <c r="AL42" s="414"/>
      <c r="AM42" s="414"/>
      <c r="AN42" s="414"/>
      <c r="AO42" s="414"/>
      <c r="AP42" s="414"/>
      <c r="AQ42" s="414"/>
      <c r="AR42" s="319"/>
      <c r="AS42" s="319"/>
      <c r="AT42" s="319"/>
      <c r="AU42" s="319"/>
      <c r="AV42" s="319"/>
      <c r="AW42" s="319"/>
      <c r="AX42" s="319"/>
      <c r="AY42" s="319"/>
      <c r="AZ42" s="319"/>
      <c r="BA42" s="319"/>
      <c r="BB42" s="319"/>
      <c r="BC42" s="319"/>
      <c r="BD42" s="319"/>
      <c r="BE42" s="319"/>
      <c r="BF42" s="319"/>
      <c r="BG42" s="319"/>
      <c r="BH42" s="179"/>
      <c r="BI42" s="228"/>
      <c r="BJ42" s="163"/>
      <c r="BK42" s="179">
        <f t="shared" si="14"/>
        <v>0</v>
      </c>
      <c r="BL42" s="179">
        <f t="shared" si="15"/>
        <v>0</v>
      </c>
      <c r="BM42" s="179">
        <f t="shared" si="16"/>
        <v>0</v>
      </c>
    </row>
    <row r="43" spans="1:72" x14ac:dyDescent="0.25">
      <c r="A43" s="163">
        <f>ПланСокрОО!A43</f>
        <v>0</v>
      </c>
      <c r="B43" s="179" t="str">
        <f>ПланСокрОО!B43</f>
        <v>ОНБ.ВC.1</v>
      </c>
      <c r="C43" s="180">
        <f>ПланСокрОО!C43</f>
        <v>0</v>
      </c>
      <c r="D43" s="106"/>
      <c r="E43" s="106"/>
      <c r="F43" s="106"/>
      <c r="G43" s="331">
        <f t="shared" ref="G43" si="49">T43+X43+AB43+AF43+AJ43+AN43+AR43+AV43+AZ43+BD43</f>
        <v>0</v>
      </c>
      <c r="H43" s="179">
        <f>ПланСокрОО!I43</f>
        <v>0</v>
      </c>
      <c r="I43" s="179">
        <f>ПланСокрОО!J43</f>
        <v>0</v>
      </c>
      <c r="J43" s="179">
        <f>ПланСокрОО!K43</f>
        <v>0</v>
      </c>
      <c r="K43" s="179">
        <f>ПланСокрОО!L43</f>
        <v>0</v>
      </c>
      <c r="L43" s="179">
        <f>ПланСокрОО!M43</f>
        <v>0</v>
      </c>
      <c r="M43" s="179">
        <f>ПланСокрОО!N43</f>
        <v>0</v>
      </c>
      <c r="N43" s="179">
        <f t="shared" ref="N43" si="50">H43</f>
        <v>0</v>
      </c>
      <c r="O43" s="179">
        <f t="shared" ref="O43" si="51">SUM(P43:R43)</f>
        <v>0</v>
      </c>
      <c r="P43" s="179">
        <f t="shared" ref="P43" si="52">U43+Y43+AC43+AG43+AK43+AO43+AS43+AW43+BA43+BE43</f>
        <v>0</v>
      </c>
      <c r="Q43" s="179">
        <f t="shared" ref="Q43" si="53">V43+Z43+AD43+AH43+AL43+AP43+AT43+AX43+BB43+BF43</f>
        <v>0</v>
      </c>
      <c r="R43" s="179">
        <f t="shared" ref="R43" si="54">W43+AA43+AE43+AI43+AM43+AQ43+AU43+AY43+BC43+BG43</f>
        <v>0</v>
      </c>
      <c r="S43" s="179">
        <f t="shared" ref="S43" si="55">N43-O43</f>
        <v>0</v>
      </c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79"/>
      <c r="BI43" s="228" t="str">
        <f>ПланСокрОО!AZ43</f>
        <v/>
      </c>
      <c r="BJ43" s="163"/>
      <c r="BK43" s="179">
        <f t="shared" si="14"/>
        <v>0</v>
      </c>
      <c r="BL43" s="179">
        <f t="shared" si="15"/>
        <v>0</v>
      </c>
      <c r="BM43" s="179">
        <f t="shared" si="16"/>
        <v>0</v>
      </c>
    </row>
    <row r="44" spans="1:72" x14ac:dyDescent="0.25">
      <c r="A44" s="163">
        <f>ПланСокрОО!A44</f>
        <v>0</v>
      </c>
      <c r="B44" s="179" t="str">
        <f>ПланСокрОО!B44</f>
        <v>ОНБ.ВC.2</v>
      </c>
      <c r="C44" s="180">
        <f>ПланСокрОО!C44</f>
        <v>0</v>
      </c>
      <c r="D44" s="106"/>
      <c r="E44" s="106"/>
      <c r="F44" s="106"/>
      <c r="G44" s="331">
        <f t="shared" ref="G44:G47" si="56">T44+X44+AB44+AF44+AJ44+AN44+AR44+AV44+AZ44+BD44</f>
        <v>0</v>
      </c>
      <c r="H44" s="179">
        <f>ПланСокрОО!I44</f>
        <v>0</v>
      </c>
      <c r="I44" s="179">
        <f>ПланСокрОО!J44</f>
        <v>0</v>
      </c>
      <c r="J44" s="179">
        <f>ПланСокрОО!K44</f>
        <v>0</v>
      </c>
      <c r="K44" s="179">
        <f>ПланСокрОО!L44</f>
        <v>0</v>
      </c>
      <c r="L44" s="179">
        <f>ПланСокрОО!M44</f>
        <v>0</v>
      </c>
      <c r="M44" s="179">
        <f>ПланСокрОО!N44</f>
        <v>0</v>
      </c>
      <c r="N44" s="179">
        <f t="shared" ref="N44:N47" si="57">H44</f>
        <v>0</v>
      </c>
      <c r="O44" s="179">
        <f t="shared" ref="O44:O47" si="58">SUM(P44:R44)</f>
        <v>0</v>
      </c>
      <c r="P44" s="179">
        <f t="shared" ref="P44:P47" si="59">U44+Y44+AC44+AG44+AK44+AO44+AS44+AW44+BA44+BE44</f>
        <v>0</v>
      </c>
      <c r="Q44" s="179">
        <f t="shared" ref="Q44:Q47" si="60">V44+Z44+AD44+AH44+AL44+AP44+AT44+AX44+BB44+BF44</f>
        <v>0</v>
      </c>
      <c r="R44" s="179">
        <f t="shared" ref="R44:R47" si="61">W44+AA44+AE44+AI44+AM44+AQ44+AU44+AY44+BC44+BG44</f>
        <v>0</v>
      </c>
      <c r="S44" s="179">
        <f t="shared" ref="S44:S47" si="62">N44-O44</f>
        <v>0</v>
      </c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79"/>
      <c r="BI44" s="228" t="str">
        <f>ПланСокрОО!AZ44</f>
        <v/>
      </c>
      <c r="BJ44" s="163"/>
      <c r="BK44" s="179">
        <f t="shared" si="14"/>
        <v>0</v>
      </c>
      <c r="BL44" s="179">
        <f t="shared" si="15"/>
        <v>0</v>
      </c>
      <c r="BM44" s="179">
        <f t="shared" si="16"/>
        <v>0</v>
      </c>
    </row>
    <row r="45" spans="1:72" x14ac:dyDescent="0.25">
      <c r="A45" s="163">
        <f>ПланСокрОО!A45</f>
        <v>0</v>
      </c>
      <c r="B45" s="179" t="str">
        <f>ПланСокрОО!B45</f>
        <v>ОНБ.ВC.3</v>
      </c>
      <c r="C45" s="180">
        <f>ПланСокрОО!C45</f>
        <v>0</v>
      </c>
      <c r="D45" s="106"/>
      <c r="E45" s="106"/>
      <c r="F45" s="106"/>
      <c r="G45" s="331">
        <f t="shared" si="56"/>
        <v>0</v>
      </c>
      <c r="H45" s="179">
        <f>ПланСокрОО!I45</f>
        <v>0</v>
      </c>
      <c r="I45" s="179">
        <f>ПланСокрОО!J45</f>
        <v>0</v>
      </c>
      <c r="J45" s="179">
        <f>ПланСокрОО!K45</f>
        <v>0</v>
      </c>
      <c r="K45" s="179">
        <f>ПланСокрОО!L45</f>
        <v>0</v>
      </c>
      <c r="L45" s="179">
        <f>ПланСокрОО!M45</f>
        <v>0</v>
      </c>
      <c r="M45" s="179">
        <f>ПланСокрОО!N45</f>
        <v>0</v>
      </c>
      <c r="N45" s="179">
        <f t="shared" si="57"/>
        <v>0</v>
      </c>
      <c r="O45" s="179">
        <f t="shared" si="58"/>
        <v>0</v>
      </c>
      <c r="P45" s="179">
        <f t="shared" si="59"/>
        <v>0</v>
      </c>
      <c r="Q45" s="179">
        <f t="shared" si="60"/>
        <v>0</v>
      </c>
      <c r="R45" s="179">
        <f t="shared" si="61"/>
        <v>0</v>
      </c>
      <c r="S45" s="179">
        <f t="shared" si="62"/>
        <v>0</v>
      </c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79"/>
      <c r="BI45" s="228" t="str">
        <f>ПланСокрОО!AZ45</f>
        <v/>
      </c>
      <c r="BJ45" s="163"/>
      <c r="BK45" s="179">
        <f t="shared" si="14"/>
        <v>0</v>
      </c>
      <c r="BL45" s="179">
        <f t="shared" si="15"/>
        <v>0</v>
      </c>
      <c r="BM45" s="179">
        <f t="shared" si="16"/>
        <v>0</v>
      </c>
    </row>
    <row r="46" spans="1:72" x14ac:dyDescent="0.25">
      <c r="A46" s="163">
        <f>ПланСокрОО!A46</f>
        <v>0</v>
      </c>
      <c r="B46" s="179" t="str">
        <f>ПланСокрОО!B46</f>
        <v>ОНБ.ВC.4</v>
      </c>
      <c r="C46" s="180">
        <f>ПланСокрОО!C46</f>
        <v>0</v>
      </c>
      <c r="D46" s="106"/>
      <c r="E46" s="106"/>
      <c r="F46" s="106"/>
      <c r="G46" s="331">
        <f t="shared" si="56"/>
        <v>0</v>
      </c>
      <c r="H46" s="179">
        <f>ПланСокрОО!I46</f>
        <v>0</v>
      </c>
      <c r="I46" s="179">
        <f>ПланСокрОО!J46</f>
        <v>0</v>
      </c>
      <c r="J46" s="179">
        <f>ПланСокрОО!K46</f>
        <v>0</v>
      </c>
      <c r="K46" s="179">
        <f>ПланСокрОО!L46</f>
        <v>0</v>
      </c>
      <c r="L46" s="179">
        <f>ПланСокрОО!M46</f>
        <v>0</v>
      </c>
      <c r="M46" s="179">
        <f>ПланСокрОО!N46</f>
        <v>0</v>
      </c>
      <c r="N46" s="179">
        <f t="shared" si="57"/>
        <v>0</v>
      </c>
      <c r="O46" s="179">
        <f t="shared" si="58"/>
        <v>0</v>
      </c>
      <c r="P46" s="179">
        <f t="shared" si="59"/>
        <v>0</v>
      </c>
      <c r="Q46" s="179">
        <f t="shared" si="60"/>
        <v>0</v>
      </c>
      <c r="R46" s="179">
        <f t="shared" si="61"/>
        <v>0</v>
      </c>
      <c r="S46" s="179">
        <f t="shared" si="62"/>
        <v>0</v>
      </c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79"/>
      <c r="BI46" s="228" t="str">
        <f>ПланСокрОО!AZ46</f>
        <v/>
      </c>
      <c r="BJ46" s="163"/>
      <c r="BK46" s="179">
        <f t="shared" si="14"/>
        <v>0</v>
      </c>
      <c r="BL46" s="179">
        <f t="shared" si="15"/>
        <v>0</v>
      </c>
      <c r="BM46" s="179">
        <f t="shared" si="16"/>
        <v>0</v>
      </c>
    </row>
    <row r="47" spans="1:72" x14ac:dyDescent="0.25">
      <c r="A47" s="163">
        <f>ПланСокрОО!A47</f>
        <v>0</v>
      </c>
      <c r="B47" s="179" t="str">
        <f>ПланСокрОО!B47</f>
        <v>ОНБ.ВC.5</v>
      </c>
      <c r="C47" s="180">
        <f>ПланСокрОО!C47</f>
        <v>0</v>
      </c>
      <c r="D47" s="106"/>
      <c r="E47" s="106"/>
      <c r="F47" s="106"/>
      <c r="G47" s="331">
        <f t="shared" si="56"/>
        <v>0</v>
      </c>
      <c r="H47" s="179">
        <f>ПланСокрОО!I47</f>
        <v>0</v>
      </c>
      <c r="I47" s="179">
        <f>ПланСокрОО!J47</f>
        <v>0</v>
      </c>
      <c r="J47" s="179">
        <f>ПланСокрОО!K47</f>
        <v>0</v>
      </c>
      <c r="K47" s="179">
        <f>ПланСокрОО!L47</f>
        <v>0</v>
      </c>
      <c r="L47" s="179">
        <f>ПланСокрОО!M47</f>
        <v>0</v>
      </c>
      <c r="M47" s="179">
        <f>ПланСокрОО!N47</f>
        <v>0</v>
      </c>
      <c r="N47" s="179">
        <f t="shared" si="57"/>
        <v>0</v>
      </c>
      <c r="O47" s="179">
        <f t="shared" si="58"/>
        <v>0</v>
      </c>
      <c r="P47" s="179">
        <f t="shared" si="59"/>
        <v>0</v>
      </c>
      <c r="Q47" s="179">
        <f t="shared" si="60"/>
        <v>0</v>
      </c>
      <c r="R47" s="179">
        <f t="shared" si="61"/>
        <v>0</v>
      </c>
      <c r="S47" s="179">
        <f t="shared" si="62"/>
        <v>0</v>
      </c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79"/>
      <c r="BI47" s="228" t="str">
        <f>ПланСокрОО!AZ47</f>
        <v/>
      </c>
      <c r="BJ47" s="163"/>
      <c r="BK47" s="179">
        <f t="shared" si="14"/>
        <v>0</v>
      </c>
      <c r="BL47" s="179">
        <f t="shared" si="15"/>
        <v>0</v>
      </c>
      <c r="BM47" s="179">
        <f t="shared" si="16"/>
        <v>0</v>
      </c>
    </row>
    <row r="48" spans="1:72" x14ac:dyDescent="0.25">
      <c r="A48" s="163" t="s">
        <v>346</v>
      </c>
      <c r="B48" s="427" t="str">
        <f>B50</f>
        <v>Всего по вариативной части ОНБ (ВС)</v>
      </c>
      <c r="C48" s="427"/>
      <c r="D48" s="317"/>
      <c r="E48" s="317"/>
      <c r="F48" s="317"/>
      <c r="G48" s="320">
        <f>SUMIF($A$43:$A$47,$A48,G$43:G$47)</f>
        <v>0</v>
      </c>
      <c r="H48" s="320">
        <f t="shared" ref="H48:BG49" si="63">SUMIF($A$43:$A$47,$A48,H$43:H$47)</f>
        <v>0</v>
      </c>
      <c r="I48" s="320">
        <f t="shared" si="63"/>
        <v>0</v>
      </c>
      <c r="J48" s="320">
        <f t="shared" si="63"/>
        <v>0</v>
      </c>
      <c r="K48" s="320">
        <f t="shared" si="63"/>
        <v>0</v>
      </c>
      <c r="L48" s="320">
        <f t="shared" si="63"/>
        <v>0</v>
      </c>
      <c r="M48" s="320">
        <f t="shared" si="63"/>
        <v>0</v>
      </c>
      <c r="N48" s="320">
        <f t="shared" si="63"/>
        <v>0</v>
      </c>
      <c r="O48" s="320">
        <f t="shared" si="63"/>
        <v>0</v>
      </c>
      <c r="P48" s="320">
        <f t="shared" si="63"/>
        <v>0</v>
      </c>
      <c r="Q48" s="320">
        <f t="shared" si="63"/>
        <v>0</v>
      </c>
      <c r="R48" s="320">
        <f t="shared" si="63"/>
        <v>0</v>
      </c>
      <c r="S48" s="320">
        <f t="shared" si="63"/>
        <v>0</v>
      </c>
      <c r="T48" s="320">
        <f t="shared" si="63"/>
        <v>0</v>
      </c>
      <c r="U48" s="320">
        <f t="shared" si="63"/>
        <v>0</v>
      </c>
      <c r="V48" s="320">
        <f t="shared" si="63"/>
        <v>0</v>
      </c>
      <c r="W48" s="320">
        <f t="shared" si="63"/>
        <v>0</v>
      </c>
      <c r="X48" s="320">
        <f t="shared" si="63"/>
        <v>0</v>
      </c>
      <c r="Y48" s="320">
        <f t="shared" si="63"/>
        <v>0</v>
      </c>
      <c r="Z48" s="320">
        <f t="shared" si="63"/>
        <v>0</v>
      </c>
      <c r="AA48" s="320">
        <f t="shared" si="63"/>
        <v>0</v>
      </c>
      <c r="AB48" s="320">
        <f t="shared" si="63"/>
        <v>0</v>
      </c>
      <c r="AC48" s="320">
        <f t="shared" si="63"/>
        <v>0</v>
      </c>
      <c r="AD48" s="320">
        <f t="shared" si="63"/>
        <v>0</v>
      </c>
      <c r="AE48" s="320">
        <f t="shared" si="63"/>
        <v>0</v>
      </c>
      <c r="AF48" s="320">
        <f t="shared" si="63"/>
        <v>0</v>
      </c>
      <c r="AG48" s="320">
        <f t="shared" si="63"/>
        <v>0</v>
      </c>
      <c r="AH48" s="320">
        <f t="shared" si="63"/>
        <v>0</v>
      </c>
      <c r="AI48" s="320">
        <f t="shared" si="63"/>
        <v>0</v>
      </c>
      <c r="AJ48" s="320">
        <f t="shared" si="63"/>
        <v>0</v>
      </c>
      <c r="AK48" s="320">
        <f t="shared" si="63"/>
        <v>0</v>
      </c>
      <c r="AL48" s="320">
        <f t="shared" si="63"/>
        <v>0</v>
      </c>
      <c r="AM48" s="320">
        <f t="shared" si="63"/>
        <v>0</v>
      </c>
      <c r="AN48" s="320">
        <f t="shared" si="63"/>
        <v>0</v>
      </c>
      <c r="AO48" s="320">
        <f t="shared" si="63"/>
        <v>0</v>
      </c>
      <c r="AP48" s="320">
        <f t="shared" si="63"/>
        <v>0</v>
      </c>
      <c r="AQ48" s="320">
        <f t="shared" si="63"/>
        <v>0</v>
      </c>
      <c r="AR48" s="320">
        <f t="shared" si="63"/>
        <v>0</v>
      </c>
      <c r="AS48" s="320">
        <f t="shared" si="63"/>
        <v>0</v>
      </c>
      <c r="AT48" s="320">
        <f t="shared" si="63"/>
        <v>0</v>
      </c>
      <c r="AU48" s="320">
        <f t="shared" si="63"/>
        <v>0</v>
      </c>
      <c r="AV48" s="320">
        <f t="shared" si="63"/>
        <v>0</v>
      </c>
      <c r="AW48" s="320">
        <f t="shared" si="63"/>
        <v>0</v>
      </c>
      <c r="AX48" s="320">
        <f t="shared" si="63"/>
        <v>0</v>
      </c>
      <c r="AY48" s="320">
        <f t="shared" si="63"/>
        <v>0</v>
      </c>
      <c r="AZ48" s="320">
        <f t="shared" si="63"/>
        <v>0</v>
      </c>
      <c r="BA48" s="320">
        <f t="shared" si="63"/>
        <v>0</v>
      </c>
      <c r="BB48" s="320">
        <f t="shared" si="63"/>
        <v>0</v>
      </c>
      <c r="BC48" s="320">
        <f t="shared" si="63"/>
        <v>0</v>
      </c>
      <c r="BD48" s="320">
        <f t="shared" si="63"/>
        <v>0</v>
      </c>
      <c r="BE48" s="320">
        <f t="shared" si="63"/>
        <v>0</v>
      </c>
      <c r="BF48" s="320">
        <f t="shared" si="63"/>
        <v>0</v>
      </c>
      <c r="BG48" s="320">
        <f t="shared" si="63"/>
        <v>0</v>
      </c>
      <c r="BH48" s="320"/>
      <c r="BI48" s="228"/>
      <c r="BJ48" s="320"/>
      <c r="BK48" s="179">
        <f t="shared" si="14"/>
        <v>0</v>
      </c>
      <c r="BL48" s="179">
        <f t="shared" si="15"/>
        <v>0</v>
      </c>
      <c r="BM48" s="179">
        <f t="shared" si="16"/>
        <v>0</v>
      </c>
      <c r="BN48" s="320"/>
      <c r="BO48" s="320"/>
      <c r="BP48" s="320"/>
      <c r="BQ48" s="320"/>
      <c r="BR48" s="320"/>
      <c r="BS48" s="183"/>
      <c r="BT48" s="184"/>
    </row>
    <row r="49" spans="1:72" x14ac:dyDescent="0.25">
      <c r="A49" s="163" t="s">
        <v>347</v>
      </c>
      <c r="B49" s="427" t="str">
        <f>B50</f>
        <v>Всего по вариативной части ОНБ (ВС)</v>
      </c>
      <c r="C49" s="427"/>
      <c r="D49" s="317"/>
      <c r="E49" s="317"/>
      <c r="F49" s="317"/>
      <c r="G49" s="320">
        <f>SUMIF($A$43:$A$47,$A49,G$43:G$47)</f>
        <v>0</v>
      </c>
      <c r="H49" s="320">
        <f t="shared" si="63"/>
        <v>0</v>
      </c>
      <c r="I49" s="320">
        <f t="shared" si="63"/>
        <v>0</v>
      </c>
      <c r="J49" s="320">
        <f t="shared" si="63"/>
        <v>0</v>
      </c>
      <c r="K49" s="320">
        <f t="shared" si="63"/>
        <v>0</v>
      </c>
      <c r="L49" s="320">
        <f t="shared" si="63"/>
        <v>0</v>
      </c>
      <c r="M49" s="320">
        <f t="shared" si="63"/>
        <v>0</v>
      </c>
      <c r="N49" s="320">
        <f t="shared" si="63"/>
        <v>0</v>
      </c>
      <c r="O49" s="320">
        <f t="shared" si="63"/>
        <v>0</v>
      </c>
      <c r="P49" s="320">
        <f t="shared" si="63"/>
        <v>0</v>
      </c>
      <c r="Q49" s="320">
        <f t="shared" si="63"/>
        <v>0</v>
      </c>
      <c r="R49" s="320">
        <f t="shared" si="63"/>
        <v>0</v>
      </c>
      <c r="S49" s="320">
        <f t="shared" si="63"/>
        <v>0</v>
      </c>
      <c r="T49" s="320">
        <f t="shared" si="63"/>
        <v>0</v>
      </c>
      <c r="U49" s="320">
        <f t="shared" si="63"/>
        <v>0</v>
      </c>
      <c r="V49" s="320">
        <f t="shared" si="63"/>
        <v>0</v>
      </c>
      <c r="W49" s="320">
        <f t="shared" si="63"/>
        <v>0</v>
      </c>
      <c r="X49" s="320">
        <f t="shared" si="63"/>
        <v>0</v>
      </c>
      <c r="Y49" s="320">
        <f t="shared" si="63"/>
        <v>0</v>
      </c>
      <c r="Z49" s="320">
        <f t="shared" si="63"/>
        <v>0</v>
      </c>
      <c r="AA49" s="320">
        <f t="shared" si="63"/>
        <v>0</v>
      </c>
      <c r="AB49" s="320">
        <f t="shared" si="63"/>
        <v>0</v>
      </c>
      <c r="AC49" s="320">
        <f t="shared" si="63"/>
        <v>0</v>
      </c>
      <c r="AD49" s="320">
        <f t="shared" si="63"/>
        <v>0</v>
      </c>
      <c r="AE49" s="320">
        <f t="shared" si="63"/>
        <v>0</v>
      </c>
      <c r="AF49" s="320">
        <f t="shared" si="63"/>
        <v>0</v>
      </c>
      <c r="AG49" s="320">
        <f t="shared" si="63"/>
        <v>0</v>
      </c>
      <c r="AH49" s="320">
        <f t="shared" si="63"/>
        <v>0</v>
      </c>
      <c r="AI49" s="320">
        <f t="shared" si="63"/>
        <v>0</v>
      </c>
      <c r="AJ49" s="320">
        <f t="shared" si="63"/>
        <v>0</v>
      </c>
      <c r="AK49" s="320">
        <f t="shared" si="63"/>
        <v>0</v>
      </c>
      <c r="AL49" s="320">
        <f t="shared" si="63"/>
        <v>0</v>
      </c>
      <c r="AM49" s="320">
        <f t="shared" si="63"/>
        <v>0</v>
      </c>
      <c r="AN49" s="320">
        <f t="shared" si="63"/>
        <v>0</v>
      </c>
      <c r="AO49" s="320">
        <f t="shared" si="63"/>
        <v>0</v>
      </c>
      <c r="AP49" s="320">
        <f t="shared" si="63"/>
        <v>0</v>
      </c>
      <c r="AQ49" s="320">
        <f t="shared" si="63"/>
        <v>0</v>
      </c>
      <c r="AR49" s="320">
        <f t="shared" si="63"/>
        <v>0</v>
      </c>
      <c r="AS49" s="320">
        <f t="shared" si="63"/>
        <v>0</v>
      </c>
      <c r="AT49" s="320">
        <f t="shared" si="63"/>
        <v>0</v>
      </c>
      <c r="AU49" s="320">
        <f t="shared" si="63"/>
        <v>0</v>
      </c>
      <c r="AV49" s="320">
        <f t="shared" si="63"/>
        <v>0</v>
      </c>
      <c r="AW49" s="320">
        <f t="shared" si="63"/>
        <v>0</v>
      </c>
      <c r="AX49" s="320">
        <f t="shared" si="63"/>
        <v>0</v>
      </c>
      <c r="AY49" s="320">
        <f t="shared" si="63"/>
        <v>0</v>
      </c>
      <c r="AZ49" s="320">
        <f t="shared" si="63"/>
        <v>0</v>
      </c>
      <c r="BA49" s="320">
        <f t="shared" si="63"/>
        <v>0</v>
      </c>
      <c r="BB49" s="320">
        <f t="shared" si="63"/>
        <v>0</v>
      </c>
      <c r="BC49" s="320">
        <f t="shared" si="63"/>
        <v>0</v>
      </c>
      <c r="BD49" s="320">
        <f t="shared" si="63"/>
        <v>0</v>
      </c>
      <c r="BE49" s="320">
        <f t="shared" si="63"/>
        <v>0</v>
      </c>
      <c r="BF49" s="320">
        <f t="shared" si="63"/>
        <v>0</v>
      </c>
      <c r="BG49" s="320">
        <f t="shared" si="63"/>
        <v>0</v>
      </c>
      <c r="BH49" s="320"/>
      <c r="BI49" s="228"/>
      <c r="BJ49" s="320"/>
      <c r="BK49" s="179">
        <f t="shared" si="14"/>
        <v>0</v>
      </c>
      <c r="BL49" s="179">
        <f t="shared" si="15"/>
        <v>0</v>
      </c>
      <c r="BM49" s="179">
        <f t="shared" si="16"/>
        <v>0</v>
      </c>
      <c r="BN49" s="320"/>
      <c r="BO49" s="320"/>
      <c r="BP49" s="320"/>
      <c r="BQ49" s="320"/>
      <c r="BR49" s="320"/>
      <c r="BS49" s="183"/>
      <c r="BT49" s="184"/>
    </row>
    <row r="50" spans="1:72" x14ac:dyDescent="0.25">
      <c r="B50" s="418" t="str">
        <f>Base!A44</f>
        <v>Всего по вариативной части ОНБ (ВС)</v>
      </c>
      <c r="C50" s="418"/>
      <c r="D50" s="319">
        <f t="shared" ref="D50:AA50" si="64">SUM(D48:D49)</f>
        <v>0</v>
      </c>
      <c r="E50" s="319">
        <f t="shared" si="64"/>
        <v>0</v>
      </c>
      <c r="F50" s="319">
        <f t="shared" si="64"/>
        <v>0</v>
      </c>
      <c r="G50" s="319">
        <f t="shared" si="64"/>
        <v>0</v>
      </c>
      <c r="H50" s="319">
        <f t="shared" si="64"/>
        <v>0</v>
      </c>
      <c r="I50" s="319">
        <f t="shared" si="64"/>
        <v>0</v>
      </c>
      <c r="J50" s="319">
        <f t="shared" si="64"/>
        <v>0</v>
      </c>
      <c r="K50" s="319">
        <f t="shared" si="64"/>
        <v>0</v>
      </c>
      <c r="L50" s="319">
        <f t="shared" si="64"/>
        <v>0</v>
      </c>
      <c r="M50" s="319">
        <f t="shared" si="64"/>
        <v>0</v>
      </c>
      <c r="N50" s="319">
        <f t="shared" si="64"/>
        <v>0</v>
      </c>
      <c r="O50" s="319">
        <f t="shared" si="64"/>
        <v>0</v>
      </c>
      <c r="P50" s="319">
        <f t="shared" si="64"/>
        <v>0</v>
      </c>
      <c r="Q50" s="319">
        <f t="shared" si="64"/>
        <v>0</v>
      </c>
      <c r="R50" s="319">
        <f t="shared" si="64"/>
        <v>0</v>
      </c>
      <c r="S50" s="319">
        <f t="shared" si="64"/>
        <v>0</v>
      </c>
      <c r="T50" s="319">
        <f t="shared" si="64"/>
        <v>0</v>
      </c>
      <c r="U50" s="319">
        <f t="shared" si="64"/>
        <v>0</v>
      </c>
      <c r="V50" s="319">
        <f t="shared" si="64"/>
        <v>0</v>
      </c>
      <c r="W50" s="319">
        <f t="shared" si="64"/>
        <v>0</v>
      </c>
      <c r="X50" s="319">
        <f t="shared" si="64"/>
        <v>0</v>
      </c>
      <c r="Y50" s="319">
        <f t="shared" si="64"/>
        <v>0</v>
      </c>
      <c r="Z50" s="319">
        <f t="shared" si="64"/>
        <v>0</v>
      </c>
      <c r="AA50" s="319">
        <f t="shared" si="64"/>
        <v>0</v>
      </c>
      <c r="AB50" s="319">
        <f t="shared" ref="AB50:AI50" si="65">SUM(AB48:AB49)</f>
        <v>0</v>
      </c>
      <c r="AC50" s="319">
        <f t="shared" si="65"/>
        <v>0</v>
      </c>
      <c r="AD50" s="319">
        <f t="shared" si="65"/>
        <v>0</v>
      </c>
      <c r="AE50" s="319">
        <f t="shared" si="65"/>
        <v>0</v>
      </c>
      <c r="AF50" s="319">
        <f t="shared" si="65"/>
        <v>0</v>
      </c>
      <c r="AG50" s="319">
        <f t="shared" si="65"/>
        <v>0</v>
      </c>
      <c r="AH50" s="319">
        <f t="shared" si="65"/>
        <v>0</v>
      </c>
      <c r="AI50" s="319">
        <f t="shared" si="65"/>
        <v>0</v>
      </c>
      <c r="AJ50" s="319">
        <f t="shared" ref="AJ50:AY50" si="66">SUM(AJ48:AJ49)</f>
        <v>0</v>
      </c>
      <c r="AK50" s="319">
        <f t="shared" si="66"/>
        <v>0</v>
      </c>
      <c r="AL50" s="319">
        <f t="shared" si="66"/>
        <v>0</v>
      </c>
      <c r="AM50" s="319">
        <f t="shared" si="66"/>
        <v>0</v>
      </c>
      <c r="AN50" s="319">
        <f t="shared" si="66"/>
        <v>0</v>
      </c>
      <c r="AO50" s="319">
        <f t="shared" si="66"/>
        <v>0</v>
      </c>
      <c r="AP50" s="319">
        <f t="shared" si="66"/>
        <v>0</v>
      </c>
      <c r="AQ50" s="319">
        <f t="shared" si="66"/>
        <v>0</v>
      </c>
      <c r="AR50" s="319">
        <f t="shared" si="66"/>
        <v>0</v>
      </c>
      <c r="AS50" s="319">
        <f t="shared" si="66"/>
        <v>0</v>
      </c>
      <c r="AT50" s="319">
        <f t="shared" si="66"/>
        <v>0</v>
      </c>
      <c r="AU50" s="319">
        <f t="shared" si="66"/>
        <v>0</v>
      </c>
      <c r="AV50" s="319">
        <f t="shared" si="66"/>
        <v>0</v>
      </c>
      <c r="AW50" s="319">
        <f t="shared" si="66"/>
        <v>0</v>
      </c>
      <c r="AX50" s="319">
        <f t="shared" si="66"/>
        <v>0</v>
      </c>
      <c r="AY50" s="319">
        <f t="shared" si="66"/>
        <v>0</v>
      </c>
      <c r="AZ50" s="319">
        <f t="shared" ref="AZ50:BG50" si="67">SUM(AZ48:AZ49)</f>
        <v>0</v>
      </c>
      <c r="BA50" s="319">
        <f t="shared" si="67"/>
        <v>0</v>
      </c>
      <c r="BB50" s="319">
        <f t="shared" si="67"/>
        <v>0</v>
      </c>
      <c r="BC50" s="319">
        <f t="shared" si="67"/>
        <v>0</v>
      </c>
      <c r="BD50" s="319">
        <f t="shared" si="67"/>
        <v>0</v>
      </c>
      <c r="BE50" s="319">
        <f t="shared" si="67"/>
        <v>0</v>
      </c>
      <c r="BF50" s="319">
        <f t="shared" si="67"/>
        <v>0</v>
      </c>
      <c r="BG50" s="319">
        <f t="shared" si="67"/>
        <v>0</v>
      </c>
      <c r="BH50" s="179"/>
      <c r="BI50" s="228"/>
      <c r="BJ50" s="163"/>
      <c r="BK50" s="179">
        <f t="shared" si="14"/>
        <v>0</v>
      </c>
      <c r="BL50" s="179">
        <f t="shared" si="15"/>
        <v>0</v>
      </c>
      <c r="BM50" s="179">
        <f t="shared" si="16"/>
        <v>0</v>
      </c>
    </row>
    <row r="51" spans="1:72" x14ac:dyDescent="0.25">
      <c r="A51" s="163" t="s">
        <v>346</v>
      </c>
      <c r="B51" s="425" t="str">
        <f>B53</f>
        <v>Итого по вариативной части ОНБ</v>
      </c>
      <c r="C51" s="425"/>
      <c r="D51" s="320">
        <f t="shared" ref="D51:AA53" si="68">D39+D48</f>
        <v>0</v>
      </c>
      <c r="E51" s="320">
        <f t="shared" si="68"/>
        <v>0</v>
      </c>
      <c r="F51" s="320">
        <f t="shared" si="68"/>
        <v>0</v>
      </c>
      <c r="G51" s="320">
        <f t="shared" si="68"/>
        <v>0</v>
      </c>
      <c r="H51" s="320">
        <f t="shared" si="68"/>
        <v>0</v>
      </c>
      <c r="I51" s="320">
        <f t="shared" si="68"/>
        <v>0</v>
      </c>
      <c r="J51" s="320">
        <f t="shared" si="68"/>
        <v>0</v>
      </c>
      <c r="K51" s="320">
        <f t="shared" si="68"/>
        <v>0</v>
      </c>
      <c r="L51" s="320">
        <f t="shared" si="68"/>
        <v>0</v>
      </c>
      <c r="M51" s="320">
        <f t="shared" si="68"/>
        <v>0</v>
      </c>
      <c r="N51" s="320">
        <f t="shared" si="68"/>
        <v>0</v>
      </c>
      <c r="O51" s="320">
        <f t="shared" si="68"/>
        <v>0</v>
      </c>
      <c r="P51" s="320">
        <f t="shared" si="68"/>
        <v>0</v>
      </c>
      <c r="Q51" s="320">
        <f t="shared" si="68"/>
        <v>0</v>
      </c>
      <c r="R51" s="320">
        <f t="shared" si="68"/>
        <v>0</v>
      </c>
      <c r="S51" s="320">
        <f t="shared" si="68"/>
        <v>0</v>
      </c>
      <c r="T51" s="320">
        <f t="shared" si="68"/>
        <v>0</v>
      </c>
      <c r="U51" s="320">
        <f t="shared" si="68"/>
        <v>0</v>
      </c>
      <c r="V51" s="320">
        <f t="shared" si="68"/>
        <v>0</v>
      </c>
      <c r="W51" s="320">
        <f t="shared" si="68"/>
        <v>0</v>
      </c>
      <c r="X51" s="320">
        <f t="shared" si="68"/>
        <v>0</v>
      </c>
      <c r="Y51" s="320">
        <f t="shared" si="68"/>
        <v>0</v>
      </c>
      <c r="Z51" s="320">
        <f t="shared" si="68"/>
        <v>0</v>
      </c>
      <c r="AA51" s="320">
        <f t="shared" si="68"/>
        <v>0</v>
      </c>
      <c r="AB51" s="320">
        <f t="shared" ref="AB51:AI51" si="69">AB39+AB48</f>
        <v>0</v>
      </c>
      <c r="AC51" s="320">
        <f t="shared" si="69"/>
        <v>0</v>
      </c>
      <c r="AD51" s="320">
        <f t="shared" si="69"/>
        <v>0</v>
      </c>
      <c r="AE51" s="320">
        <f t="shared" si="69"/>
        <v>0</v>
      </c>
      <c r="AF51" s="320">
        <f t="shared" si="69"/>
        <v>0</v>
      </c>
      <c r="AG51" s="320">
        <f t="shared" si="69"/>
        <v>0</v>
      </c>
      <c r="AH51" s="320">
        <f t="shared" si="69"/>
        <v>0</v>
      </c>
      <c r="AI51" s="320">
        <f t="shared" si="69"/>
        <v>0</v>
      </c>
      <c r="AJ51" s="320">
        <f t="shared" ref="AJ51:AY51" si="70">AJ39+AJ48</f>
        <v>0</v>
      </c>
      <c r="AK51" s="320">
        <f t="shared" si="70"/>
        <v>0</v>
      </c>
      <c r="AL51" s="320">
        <f t="shared" si="70"/>
        <v>0</v>
      </c>
      <c r="AM51" s="320">
        <f t="shared" si="70"/>
        <v>0</v>
      </c>
      <c r="AN51" s="320">
        <f t="shared" si="70"/>
        <v>0</v>
      </c>
      <c r="AO51" s="320">
        <f t="shared" si="70"/>
        <v>0</v>
      </c>
      <c r="AP51" s="320">
        <f t="shared" si="70"/>
        <v>0</v>
      </c>
      <c r="AQ51" s="320">
        <f t="shared" si="70"/>
        <v>0</v>
      </c>
      <c r="AR51" s="320">
        <f t="shared" si="70"/>
        <v>0</v>
      </c>
      <c r="AS51" s="320">
        <f t="shared" si="70"/>
        <v>0</v>
      </c>
      <c r="AT51" s="320">
        <f t="shared" si="70"/>
        <v>0</v>
      </c>
      <c r="AU51" s="320">
        <f t="shared" si="70"/>
        <v>0</v>
      </c>
      <c r="AV51" s="320">
        <f t="shared" si="70"/>
        <v>0</v>
      </c>
      <c r="AW51" s="320">
        <f t="shared" si="70"/>
        <v>0</v>
      </c>
      <c r="AX51" s="320">
        <f t="shared" si="70"/>
        <v>0</v>
      </c>
      <c r="AY51" s="320">
        <f t="shared" si="70"/>
        <v>0</v>
      </c>
      <c r="AZ51" s="320">
        <f t="shared" ref="AZ51:BG51" si="71">AZ39+AZ48</f>
        <v>0</v>
      </c>
      <c r="BA51" s="320">
        <f t="shared" si="71"/>
        <v>0</v>
      </c>
      <c r="BB51" s="320">
        <f t="shared" si="71"/>
        <v>0</v>
      </c>
      <c r="BC51" s="320">
        <f t="shared" si="71"/>
        <v>0</v>
      </c>
      <c r="BD51" s="320">
        <f t="shared" si="71"/>
        <v>0</v>
      </c>
      <c r="BE51" s="320">
        <f t="shared" si="71"/>
        <v>0</v>
      </c>
      <c r="BF51" s="320">
        <f t="shared" si="71"/>
        <v>0</v>
      </c>
      <c r="BG51" s="320">
        <f t="shared" si="71"/>
        <v>0</v>
      </c>
      <c r="BH51" s="320"/>
      <c r="BI51" s="228"/>
      <c r="BJ51" s="320"/>
      <c r="BK51" s="179">
        <f t="shared" si="14"/>
        <v>0</v>
      </c>
      <c r="BL51" s="179">
        <f t="shared" si="15"/>
        <v>0</v>
      </c>
      <c r="BM51" s="179">
        <f t="shared" si="16"/>
        <v>0</v>
      </c>
      <c r="BN51" s="320"/>
      <c r="BO51" s="320"/>
      <c r="BP51" s="320"/>
      <c r="BQ51" s="320"/>
      <c r="BR51" s="320"/>
      <c r="BS51" s="183"/>
      <c r="BT51" s="184"/>
    </row>
    <row r="52" spans="1:72" x14ac:dyDescent="0.25">
      <c r="A52" s="163" t="s">
        <v>347</v>
      </c>
      <c r="B52" s="425" t="str">
        <f>B53</f>
        <v>Итого по вариативной части ОНБ</v>
      </c>
      <c r="C52" s="425"/>
      <c r="D52" s="320">
        <f t="shared" si="68"/>
        <v>0</v>
      </c>
      <c r="E52" s="320">
        <f t="shared" si="68"/>
        <v>0</v>
      </c>
      <c r="F52" s="320">
        <f t="shared" si="68"/>
        <v>0</v>
      </c>
      <c r="G52" s="320">
        <f t="shared" si="68"/>
        <v>0</v>
      </c>
      <c r="H52" s="320">
        <f t="shared" si="68"/>
        <v>0</v>
      </c>
      <c r="I52" s="320">
        <f t="shared" si="68"/>
        <v>0</v>
      </c>
      <c r="J52" s="320">
        <f t="shared" si="68"/>
        <v>0</v>
      </c>
      <c r="K52" s="320">
        <f t="shared" si="68"/>
        <v>0</v>
      </c>
      <c r="L52" s="320">
        <f t="shared" si="68"/>
        <v>0</v>
      </c>
      <c r="M52" s="320">
        <f t="shared" si="68"/>
        <v>0</v>
      </c>
      <c r="N52" s="320">
        <f t="shared" si="68"/>
        <v>0</v>
      </c>
      <c r="O52" s="320">
        <f t="shared" si="68"/>
        <v>0</v>
      </c>
      <c r="P52" s="320">
        <f t="shared" si="68"/>
        <v>0</v>
      </c>
      <c r="Q52" s="320">
        <f t="shared" si="68"/>
        <v>0</v>
      </c>
      <c r="R52" s="320">
        <f t="shared" si="68"/>
        <v>0</v>
      </c>
      <c r="S52" s="320">
        <f t="shared" si="68"/>
        <v>0</v>
      </c>
      <c r="T52" s="320">
        <f t="shared" si="68"/>
        <v>0</v>
      </c>
      <c r="U52" s="320">
        <f t="shared" si="68"/>
        <v>0</v>
      </c>
      <c r="V52" s="320">
        <f t="shared" si="68"/>
        <v>0</v>
      </c>
      <c r="W52" s="320">
        <f t="shared" si="68"/>
        <v>0</v>
      </c>
      <c r="X52" s="320">
        <f t="shared" si="68"/>
        <v>0</v>
      </c>
      <c r="Y52" s="320">
        <f t="shared" si="68"/>
        <v>0</v>
      </c>
      <c r="Z52" s="320">
        <f t="shared" si="68"/>
        <v>0</v>
      </c>
      <c r="AA52" s="320">
        <f t="shared" si="68"/>
        <v>0</v>
      </c>
      <c r="AB52" s="320">
        <f t="shared" ref="AB52:AI52" si="72">AB40+AB49</f>
        <v>0</v>
      </c>
      <c r="AC52" s="320">
        <f t="shared" si="72"/>
        <v>0</v>
      </c>
      <c r="AD52" s="320">
        <f t="shared" si="72"/>
        <v>0</v>
      </c>
      <c r="AE52" s="320">
        <f t="shared" si="72"/>
        <v>0</v>
      </c>
      <c r="AF52" s="320">
        <f t="shared" si="72"/>
        <v>0</v>
      </c>
      <c r="AG52" s="320">
        <f t="shared" si="72"/>
        <v>0</v>
      </c>
      <c r="AH52" s="320">
        <f t="shared" si="72"/>
        <v>0</v>
      </c>
      <c r="AI52" s="320">
        <f t="shared" si="72"/>
        <v>0</v>
      </c>
      <c r="AJ52" s="320">
        <f t="shared" ref="AJ52:AY52" si="73">AJ40+AJ49</f>
        <v>0</v>
      </c>
      <c r="AK52" s="320">
        <f t="shared" si="73"/>
        <v>0</v>
      </c>
      <c r="AL52" s="320">
        <f t="shared" si="73"/>
        <v>0</v>
      </c>
      <c r="AM52" s="320">
        <f t="shared" si="73"/>
        <v>0</v>
      </c>
      <c r="AN52" s="320">
        <f t="shared" si="73"/>
        <v>0</v>
      </c>
      <c r="AO52" s="320">
        <f t="shared" si="73"/>
        <v>0</v>
      </c>
      <c r="AP52" s="320">
        <f t="shared" si="73"/>
        <v>0</v>
      </c>
      <c r="AQ52" s="320">
        <f t="shared" si="73"/>
        <v>0</v>
      </c>
      <c r="AR52" s="320">
        <f t="shared" si="73"/>
        <v>0</v>
      </c>
      <c r="AS52" s="320">
        <f t="shared" si="73"/>
        <v>0</v>
      </c>
      <c r="AT52" s="320">
        <f t="shared" si="73"/>
        <v>0</v>
      </c>
      <c r="AU52" s="320">
        <f t="shared" si="73"/>
        <v>0</v>
      </c>
      <c r="AV52" s="320">
        <f t="shared" si="73"/>
        <v>0</v>
      </c>
      <c r="AW52" s="320">
        <f t="shared" si="73"/>
        <v>0</v>
      </c>
      <c r="AX52" s="320">
        <f t="shared" si="73"/>
        <v>0</v>
      </c>
      <c r="AY52" s="320">
        <f t="shared" si="73"/>
        <v>0</v>
      </c>
      <c r="AZ52" s="320">
        <f t="shared" ref="AZ52:BG52" si="74">AZ40+AZ49</f>
        <v>0</v>
      </c>
      <c r="BA52" s="320">
        <f t="shared" si="74"/>
        <v>0</v>
      </c>
      <c r="BB52" s="320">
        <f t="shared" si="74"/>
        <v>0</v>
      </c>
      <c r="BC52" s="320">
        <f t="shared" si="74"/>
        <v>0</v>
      </c>
      <c r="BD52" s="320">
        <f t="shared" si="74"/>
        <v>0</v>
      </c>
      <c r="BE52" s="320">
        <f t="shared" si="74"/>
        <v>0</v>
      </c>
      <c r="BF52" s="320">
        <f t="shared" si="74"/>
        <v>0</v>
      </c>
      <c r="BG52" s="320">
        <f t="shared" si="74"/>
        <v>0</v>
      </c>
      <c r="BH52" s="320"/>
      <c r="BI52" s="228"/>
      <c r="BJ52" s="320"/>
      <c r="BK52" s="179">
        <f t="shared" si="14"/>
        <v>0</v>
      </c>
      <c r="BL52" s="179">
        <f t="shared" si="15"/>
        <v>0</v>
      </c>
      <c r="BM52" s="179">
        <f t="shared" si="16"/>
        <v>0</v>
      </c>
      <c r="BN52" s="320"/>
      <c r="BO52" s="320"/>
      <c r="BP52" s="320"/>
      <c r="BQ52" s="320"/>
      <c r="BR52" s="320"/>
      <c r="BS52" s="183"/>
      <c r="BT52" s="184"/>
    </row>
    <row r="53" spans="1:72" x14ac:dyDescent="0.25">
      <c r="B53" s="414" t="str">
        <f>Base!A45</f>
        <v>Итого по вариативной части ОНБ</v>
      </c>
      <c r="C53" s="414"/>
      <c r="D53" s="319">
        <f t="shared" si="68"/>
        <v>0</v>
      </c>
      <c r="E53" s="319">
        <f t="shared" si="68"/>
        <v>0</v>
      </c>
      <c r="F53" s="319">
        <f t="shared" si="68"/>
        <v>0</v>
      </c>
      <c r="G53" s="319">
        <f t="shared" si="68"/>
        <v>0</v>
      </c>
      <c r="H53" s="319">
        <f t="shared" si="68"/>
        <v>0</v>
      </c>
      <c r="I53" s="319">
        <f t="shared" si="68"/>
        <v>0</v>
      </c>
      <c r="J53" s="319">
        <f t="shared" si="68"/>
        <v>0</v>
      </c>
      <c r="K53" s="319">
        <f t="shared" si="68"/>
        <v>0</v>
      </c>
      <c r="L53" s="319">
        <f t="shared" si="68"/>
        <v>0</v>
      </c>
      <c r="M53" s="319">
        <f t="shared" si="68"/>
        <v>0</v>
      </c>
      <c r="N53" s="319">
        <f t="shared" si="68"/>
        <v>0</v>
      </c>
      <c r="O53" s="319">
        <f t="shared" si="68"/>
        <v>0</v>
      </c>
      <c r="P53" s="319">
        <f t="shared" si="68"/>
        <v>0</v>
      </c>
      <c r="Q53" s="319">
        <f t="shared" si="68"/>
        <v>0</v>
      </c>
      <c r="R53" s="319">
        <f t="shared" si="68"/>
        <v>0</v>
      </c>
      <c r="S53" s="319">
        <f t="shared" si="68"/>
        <v>0</v>
      </c>
      <c r="T53" s="319">
        <f t="shared" si="68"/>
        <v>0</v>
      </c>
      <c r="U53" s="319">
        <f t="shared" si="68"/>
        <v>0</v>
      </c>
      <c r="V53" s="319">
        <f t="shared" si="68"/>
        <v>0</v>
      </c>
      <c r="W53" s="319">
        <f t="shared" si="68"/>
        <v>0</v>
      </c>
      <c r="X53" s="319">
        <f t="shared" si="68"/>
        <v>0</v>
      </c>
      <c r="Y53" s="319">
        <f t="shared" si="68"/>
        <v>0</v>
      </c>
      <c r="Z53" s="319">
        <f t="shared" si="68"/>
        <v>0</v>
      </c>
      <c r="AA53" s="319">
        <f t="shared" si="68"/>
        <v>0</v>
      </c>
      <c r="AB53" s="319">
        <f t="shared" ref="AB53:AI53" si="75">AB41+AB50</f>
        <v>0</v>
      </c>
      <c r="AC53" s="319">
        <f t="shared" si="75"/>
        <v>0</v>
      </c>
      <c r="AD53" s="319">
        <f t="shared" si="75"/>
        <v>0</v>
      </c>
      <c r="AE53" s="319">
        <f t="shared" si="75"/>
        <v>0</v>
      </c>
      <c r="AF53" s="319">
        <f t="shared" si="75"/>
        <v>0</v>
      </c>
      <c r="AG53" s="319">
        <f t="shared" si="75"/>
        <v>0</v>
      </c>
      <c r="AH53" s="319">
        <f t="shared" si="75"/>
        <v>0</v>
      </c>
      <c r="AI53" s="319">
        <f t="shared" si="75"/>
        <v>0</v>
      </c>
      <c r="AJ53" s="319">
        <f t="shared" ref="AJ53:AY53" si="76">AJ41+AJ50</f>
        <v>0</v>
      </c>
      <c r="AK53" s="319">
        <f t="shared" si="76"/>
        <v>0</v>
      </c>
      <c r="AL53" s="319">
        <f t="shared" si="76"/>
        <v>0</v>
      </c>
      <c r="AM53" s="319">
        <f t="shared" si="76"/>
        <v>0</v>
      </c>
      <c r="AN53" s="319">
        <f t="shared" si="76"/>
        <v>0</v>
      </c>
      <c r="AO53" s="319">
        <f t="shared" si="76"/>
        <v>0</v>
      </c>
      <c r="AP53" s="319">
        <f t="shared" si="76"/>
        <v>0</v>
      </c>
      <c r="AQ53" s="319">
        <f t="shared" si="76"/>
        <v>0</v>
      </c>
      <c r="AR53" s="319">
        <f t="shared" si="76"/>
        <v>0</v>
      </c>
      <c r="AS53" s="319">
        <f t="shared" si="76"/>
        <v>0</v>
      </c>
      <c r="AT53" s="319">
        <f t="shared" si="76"/>
        <v>0</v>
      </c>
      <c r="AU53" s="319">
        <f t="shared" si="76"/>
        <v>0</v>
      </c>
      <c r="AV53" s="319">
        <f t="shared" si="76"/>
        <v>0</v>
      </c>
      <c r="AW53" s="319">
        <f t="shared" si="76"/>
        <v>0</v>
      </c>
      <c r="AX53" s="319">
        <f t="shared" si="76"/>
        <v>0</v>
      </c>
      <c r="AY53" s="319">
        <f t="shared" si="76"/>
        <v>0</v>
      </c>
      <c r="AZ53" s="319">
        <f t="shared" ref="AZ53:BG53" si="77">AZ41+AZ50</f>
        <v>0</v>
      </c>
      <c r="BA53" s="319">
        <f t="shared" si="77"/>
        <v>0</v>
      </c>
      <c r="BB53" s="319">
        <f t="shared" si="77"/>
        <v>0</v>
      </c>
      <c r="BC53" s="319">
        <f t="shared" si="77"/>
        <v>0</v>
      </c>
      <c r="BD53" s="319">
        <f t="shared" si="77"/>
        <v>0</v>
      </c>
      <c r="BE53" s="319">
        <f t="shared" si="77"/>
        <v>0</v>
      </c>
      <c r="BF53" s="319">
        <f t="shared" si="77"/>
        <v>0</v>
      </c>
      <c r="BG53" s="319">
        <f t="shared" si="77"/>
        <v>0</v>
      </c>
      <c r="BH53" s="179"/>
      <c r="BI53" s="228"/>
      <c r="BJ53" s="163"/>
      <c r="BK53" s="179">
        <f t="shared" si="14"/>
        <v>0</v>
      </c>
      <c r="BL53" s="179">
        <f t="shared" si="15"/>
        <v>0</v>
      </c>
      <c r="BM53" s="179">
        <f t="shared" si="16"/>
        <v>0</v>
      </c>
    </row>
    <row r="54" spans="1:72" x14ac:dyDescent="0.25">
      <c r="A54" s="163" t="s">
        <v>346</v>
      </c>
      <c r="B54" s="425" t="str">
        <f>B56</f>
        <v>ВСЕГО ПО ОБЩЕНАУЧНОМУ БЛОКУ</v>
      </c>
      <c r="C54" s="425"/>
      <c r="D54" s="320">
        <f t="shared" ref="D54:AA56" si="78">D23+D51</f>
        <v>0</v>
      </c>
      <c r="E54" s="320">
        <f t="shared" si="78"/>
        <v>0</v>
      </c>
      <c r="F54" s="320">
        <f t="shared" si="78"/>
        <v>0</v>
      </c>
      <c r="G54" s="320">
        <f t="shared" si="78"/>
        <v>0</v>
      </c>
      <c r="H54" s="320">
        <f t="shared" si="78"/>
        <v>0</v>
      </c>
      <c r="I54" s="320">
        <f t="shared" si="78"/>
        <v>0</v>
      </c>
      <c r="J54" s="320">
        <f t="shared" si="78"/>
        <v>0</v>
      </c>
      <c r="K54" s="320">
        <f t="shared" si="78"/>
        <v>0</v>
      </c>
      <c r="L54" s="320">
        <f t="shared" si="78"/>
        <v>0</v>
      </c>
      <c r="M54" s="320">
        <f>M23+M51</f>
        <v>0</v>
      </c>
      <c r="N54" s="320">
        <f t="shared" si="78"/>
        <v>0</v>
      </c>
      <c r="O54" s="320">
        <f t="shared" si="78"/>
        <v>0</v>
      </c>
      <c r="P54" s="320">
        <f t="shared" si="78"/>
        <v>0</v>
      </c>
      <c r="Q54" s="320">
        <f t="shared" si="78"/>
        <v>0</v>
      </c>
      <c r="R54" s="320">
        <f t="shared" si="78"/>
        <v>0</v>
      </c>
      <c r="S54" s="320">
        <f t="shared" si="78"/>
        <v>0</v>
      </c>
      <c r="T54" s="320">
        <f t="shared" si="78"/>
        <v>0</v>
      </c>
      <c r="U54" s="320">
        <f t="shared" si="78"/>
        <v>0</v>
      </c>
      <c r="V54" s="320">
        <f t="shared" si="78"/>
        <v>0</v>
      </c>
      <c r="W54" s="320">
        <f t="shared" si="78"/>
        <v>0</v>
      </c>
      <c r="X54" s="320">
        <f t="shared" si="78"/>
        <v>0</v>
      </c>
      <c r="Y54" s="320">
        <f t="shared" si="78"/>
        <v>0</v>
      </c>
      <c r="Z54" s="320">
        <f t="shared" si="78"/>
        <v>0</v>
      </c>
      <c r="AA54" s="320">
        <f t="shared" si="78"/>
        <v>0</v>
      </c>
      <c r="AB54" s="320">
        <f t="shared" ref="AB54:AI54" si="79">AB23+AB51</f>
        <v>0</v>
      </c>
      <c r="AC54" s="320">
        <f t="shared" si="79"/>
        <v>0</v>
      </c>
      <c r="AD54" s="320">
        <f t="shared" si="79"/>
        <v>0</v>
      </c>
      <c r="AE54" s="320">
        <f t="shared" si="79"/>
        <v>0</v>
      </c>
      <c r="AF54" s="320">
        <f t="shared" si="79"/>
        <v>0</v>
      </c>
      <c r="AG54" s="320">
        <f t="shared" si="79"/>
        <v>0</v>
      </c>
      <c r="AH54" s="320">
        <f t="shared" si="79"/>
        <v>0</v>
      </c>
      <c r="AI54" s="320">
        <f t="shared" si="79"/>
        <v>0</v>
      </c>
      <c r="AJ54" s="320">
        <f t="shared" ref="AJ54:AY54" si="80">AJ23+AJ51</f>
        <v>0</v>
      </c>
      <c r="AK54" s="320">
        <f t="shared" si="80"/>
        <v>0</v>
      </c>
      <c r="AL54" s="320">
        <f t="shared" si="80"/>
        <v>0</v>
      </c>
      <c r="AM54" s="320">
        <f t="shared" si="80"/>
        <v>0</v>
      </c>
      <c r="AN54" s="320">
        <f t="shared" si="80"/>
        <v>0</v>
      </c>
      <c r="AO54" s="320">
        <f t="shared" si="80"/>
        <v>0</v>
      </c>
      <c r="AP54" s="320">
        <f t="shared" si="80"/>
        <v>0</v>
      </c>
      <c r="AQ54" s="320">
        <f t="shared" si="80"/>
        <v>0</v>
      </c>
      <c r="AR54" s="320">
        <f t="shared" si="80"/>
        <v>0</v>
      </c>
      <c r="AS54" s="320">
        <f t="shared" si="80"/>
        <v>0</v>
      </c>
      <c r="AT54" s="320">
        <f t="shared" si="80"/>
        <v>0</v>
      </c>
      <c r="AU54" s="320">
        <f t="shared" si="80"/>
        <v>0</v>
      </c>
      <c r="AV54" s="320">
        <f t="shared" si="80"/>
        <v>0</v>
      </c>
      <c r="AW54" s="320">
        <f t="shared" si="80"/>
        <v>0</v>
      </c>
      <c r="AX54" s="320">
        <f t="shared" si="80"/>
        <v>0</v>
      </c>
      <c r="AY54" s="320">
        <f t="shared" si="80"/>
        <v>0</v>
      </c>
      <c r="AZ54" s="320">
        <f t="shared" ref="AZ54:BG54" si="81">AZ23+AZ51</f>
        <v>0</v>
      </c>
      <c r="BA54" s="320">
        <f t="shared" si="81"/>
        <v>0</v>
      </c>
      <c r="BB54" s="320">
        <f t="shared" si="81"/>
        <v>0</v>
      </c>
      <c r="BC54" s="320">
        <f t="shared" si="81"/>
        <v>0</v>
      </c>
      <c r="BD54" s="320">
        <f t="shared" si="81"/>
        <v>0</v>
      </c>
      <c r="BE54" s="320">
        <f t="shared" si="81"/>
        <v>0</v>
      </c>
      <c r="BF54" s="320">
        <f t="shared" si="81"/>
        <v>0</v>
      </c>
      <c r="BG54" s="320">
        <f t="shared" si="81"/>
        <v>0</v>
      </c>
      <c r="BH54" s="320"/>
      <c r="BI54" s="228"/>
      <c r="BJ54" s="320"/>
      <c r="BK54" s="179">
        <f t="shared" si="14"/>
        <v>0</v>
      </c>
      <c r="BL54" s="179">
        <f t="shared" si="15"/>
        <v>0</v>
      </c>
      <c r="BM54" s="179">
        <f t="shared" si="16"/>
        <v>0</v>
      </c>
      <c r="BN54" s="320"/>
      <c r="BO54" s="320"/>
      <c r="BP54" s="320"/>
      <c r="BQ54" s="320"/>
      <c r="BR54" s="320"/>
      <c r="BS54" s="183"/>
      <c r="BT54" s="184"/>
    </row>
    <row r="55" spans="1:72" x14ac:dyDescent="0.25">
      <c r="A55" s="163" t="s">
        <v>347</v>
      </c>
      <c r="B55" s="425" t="str">
        <f>B56</f>
        <v>ВСЕГО ПО ОБЩЕНАУЧНОМУ БЛОКУ</v>
      </c>
      <c r="C55" s="425"/>
      <c r="D55" s="320">
        <f t="shared" si="78"/>
        <v>0</v>
      </c>
      <c r="E55" s="320">
        <f t="shared" si="78"/>
        <v>0</v>
      </c>
      <c r="F55" s="320">
        <f t="shared" si="78"/>
        <v>0</v>
      </c>
      <c r="G55" s="320">
        <f t="shared" si="78"/>
        <v>0</v>
      </c>
      <c r="H55" s="320">
        <f t="shared" si="78"/>
        <v>0</v>
      </c>
      <c r="I55" s="320">
        <f t="shared" si="78"/>
        <v>0</v>
      </c>
      <c r="J55" s="320">
        <f t="shared" si="78"/>
        <v>0</v>
      </c>
      <c r="K55" s="320">
        <f t="shared" si="78"/>
        <v>0</v>
      </c>
      <c r="L55" s="320">
        <f t="shared" si="78"/>
        <v>0</v>
      </c>
      <c r="M55" s="320">
        <f t="shared" si="78"/>
        <v>0</v>
      </c>
      <c r="N55" s="320">
        <f t="shared" si="78"/>
        <v>0</v>
      </c>
      <c r="O55" s="320">
        <f t="shared" si="78"/>
        <v>0</v>
      </c>
      <c r="P55" s="320">
        <f t="shared" si="78"/>
        <v>0</v>
      </c>
      <c r="Q55" s="320">
        <f t="shared" si="78"/>
        <v>0</v>
      </c>
      <c r="R55" s="320">
        <f t="shared" si="78"/>
        <v>0</v>
      </c>
      <c r="S55" s="320">
        <f t="shared" si="78"/>
        <v>0</v>
      </c>
      <c r="T55" s="320">
        <f t="shared" si="78"/>
        <v>0</v>
      </c>
      <c r="U55" s="320">
        <f t="shared" si="78"/>
        <v>0</v>
      </c>
      <c r="V55" s="320">
        <f t="shared" si="78"/>
        <v>0</v>
      </c>
      <c r="W55" s="320">
        <f t="shared" si="78"/>
        <v>0</v>
      </c>
      <c r="X55" s="320">
        <f t="shared" si="78"/>
        <v>0</v>
      </c>
      <c r="Y55" s="320">
        <f t="shared" si="78"/>
        <v>0</v>
      </c>
      <c r="Z55" s="320">
        <f t="shared" si="78"/>
        <v>0</v>
      </c>
      <c r="AA55" s="320">
        <f t="shared" si="78"/>
        <v>0</v>
      </c>
      <c r="AB55" s="320">
        <f t="shared" ref="AB55:AI55" si="82">AB24+AB52</f>
        <v>0</v>
      </c>
      <c r="AC55" s="320">
        <f t="shared" si="82"/>
        <v>0</v>
      </c>
      <c r="AD55" s="320">
        <f t="shared" si="82"/>
        <v>0</v>
      </c>
      <c r="AE55" s="320">
        <f t="shared" si="82"/>
        <v>0</v>
      </c>
      <c r="AF55" s="320">
        <f t="shared" si="82"/>
        <v>0</v>
      </c>
      <c r="AG55" s="320">
        <f t="shared" si="82"/>
        <v>0</v>
      </c>
      <c r="AH55" s="320">
        <f t="shared" si="82"/>
        <v>0</v>
      </c>
      <c r="AI55" s="320">
        <f t="shared" si="82"/>
        <v>0</v>
      </c>
      <c r="AJ55" s="320">
        <f t="shared" ref="AJ55:AY55" si="83">AJ24+AJ52</f>
        <v>0</v>
      </c>
      <c r="AK55" s="320">
        <f t="shared" si="83"/>
        <v>0</v>
      </c>
      <c r="AL55" s="320">
        <f t="shared" si="83"/>
        <v>0</v>
      </c>
      <c r="AM55" s="320">
        <f t="shared" si="83"/>
        <v>0</v>
      </c>
      <c r="AN55" s="320">
        <f t="shared" si="83"/>
        <v>0</v>
      </c>
      <c r="AO55" s="320">
        <f t="shared" si="83"/>
        <v>0</v>
      </c>
      <c r="AP55" s="320">
        <f t="shared" si="83"/>
        <v>0</v>
      </c>
      <c r="AQ55" s="320">
        <f t="shared" si="83"/>
        <v>0</v>
      </c>
      <c r="AR55" s="320">
        <f t="shared" si="83"/>
        <v>0</v>
      </c>
      <c r="AS55" s="320">
        <f t="shared" si="83"/>
        <v>0</v>
      </c>
      <c r="AT55" s="320">
        <f t="shared" si="83"/>
        <v>0</v>
      </c>
      <c r="AU55" s="320">
        <f t="shared" si="83"/>
        <v>0</v>
      </c>
      <c r="AV55" s="320">
        <f t="shared" si="83"/>
        <v>0</v>
      </c>
      <c r="AW55" s="320">
        <f t="shared" si="83"/>
        <v>0</v>
      </c>
      <c r="AX55" s="320">
        <f t="shared" si="83"/>
        <v>0</v>
      </c>
      <c r="AY55" s="320">
        <f t="shared" si="83"/>
        <v>0</v>
      </c>
      <c r="AZ55" s="320">
        <f t="shared" ref="AZ55:BG55" si="84">AZ24+AZ52</f>
        <v>0</v>
      </c>
      <c r="BA55" s="320">
        <f t="shared" si="84"/>
        <v>0</v>
      </c>
      <c r="BB55" s="320">
        <f t="shared" si="84"/>
        <v>0</v>
      </c>
      <c r="BC55" s="320">
        <f t="shared" si="84"/>
        <v>0</v>
      </c>
      <c r="BD55" s="320">
        <f t="shared" si="84"/>
        <v>0</v>
      </c>
      <c r="BE55" s="320">
        <f t="shared" si="84"/>
        <v>0</v>
      </c>
      <c r="BF55" s="320">
        <f t="shared" si="84"/>
        <v>0</v>
      </c>
      <c r="BG55" s="320">
        <f t="shared" si="84"/>
        <v>0</v>
      </c>
      <c r="BH55" s="320"/>
      <c r="BI55" s="228"/>
      <c r="BJ55" s="320"/>
      <c r="BK55" s="179">
        <f t="shared" si="14"/>
        <v>0</v>
      </c>
      <c r="BL55" s="179">
        <f t="shared" si="15"/>
        <v>0</v>
      </c>
      <c r="BM55" s="179">
        <f t="shared" si="16"/>
        <v>0</v>
      </c>
      <c r="BN55" s="320"/>
      <c r="BO55" s="320"/>
      <c r="BP55" s="320"/>
      <c r="BQ55" s="320"/>
      <c r="BR55" s="320"/>
      <c r="BS55" s="183"/>
      <c r="BT55" s="184"/>
    </row>
    <row r="56" spans="1:72" x14ac:dyDescent="0.25">
      <c r="B56" s="414" t="str">
        <f>Base!A46</f>
        <v>ВСЕГО ПО ОБЩЕНАУЧНОМУ БЛОКУ</v>
      </c>
      <c r="C56" s="414"/>
      <c r="D56" s="319">
        <f t="shared" si="78"/>
        <v>0</v>
      </c>
      <c r="E56" s="319">
        <f t="shared" si="78"/>
        <v>0</v>
      </c>
      <c r="F56" s="319">
        <f t="shared" si="78"/>
        <v>0</v>
      </c>
      <c r="G56" s="319">
        <f t="shared" si="78"/>
        <v>0</v>
      </c>
      <c r="H56" s="319">
        <f t="shared" si="78"/>
        <v>0</v>
      </c>
      <c r="I56" s="319">
        <f t="shared" si="78"/>
        <v>0</v>
      </c>
      <c r="J56" s="319">
        <f t="shared" si="78"/>
        <v>0</v>
      </c>
      <c r="K56" s="319">
        <f t="shared" si="78"/>
        <v>0</v>
      </c>
      <c r="L56" s="319">
        <f t="shared" si="78"/>
        <v>0</v>
      </c>
      <c r="M56" s="319">
        <f t="shared" si="78"/>
        <v>0</v>
      </c>
      <c r="N56" s="319">
        <f t="shared" si="78"/>
        <v>0</v>
      </c>
      <c r="O56" s="319">
        <f t="shared" si="78"/>
        <v>0</v>
      </c>
      <c r="P56" s="319">
        <f t="shared" si="78"/>
        <v>0</v>
      </c>
      <c r="Q56" s="319">
        <f t="shared" si="78"/>
        <v>0</v>
      </c>
      <c r="R56" s="319">
        <f t="shared" si="78"/>
        <v>0</v>
      </c>
      <c r="S56" s="319">
        <f t="shared" si="78"/>
        <v>0</v>
      </c>
      <c r="T56" s="319">
        <f t="shared" si="78"/>
        <v>0</v>
      </c>
      <c r="U56" s="319">
        <f t="shared" si="78"/>
        <v>0</v>
      </c>
      <c r="V56" s="319">
        <f t="shared" si="78"/>
        <v>0</v>
      </c>
      <c r="W56" s="319">
        <f t="shared" si="78"/>
        <v>0</v>
      </c>
      <c r="X56" s="319">
        <f t="shared" si="78"/>
        <v>0</v>
      </c>
      <c r="Y56" s="319">
        <f t="shared" si="78"/>
        <v>0</v>
      </c>
      <c r="Z56" s="319">
        <f t="shared" si="78"/>
        <v>0</v>
      </c>
      <c r="AA56" s="319">
        <f t="shared" si="78"/>
        <v>0</v>
      </c>
      <c r="AB56" s="319">
        <f t="shared" ref="AB56:AI56" si="85">AB25+AB53</f>
        <v>0</v>
      </c>
      <c r="AC56" s="319">
        <f t="shared" si="85"/>
        <v>0</v>
      </c>
      <c r="AD56" s="319">
        <f t="shared" si="85"/>
        <v>0</v>
      </c>
      <c r="AE56" s="319">
        <f t="shared" si="85"/>
        <v>0</v>
      </c>
      <c r="AF56" s="319">
        <f t="shared" si="85"/>
        <v>0</v>
      </c>
      <c r="AG56" s="319">
        <f t="shared" si="85"/>
        <v>0</v>
      </c>
      <c r="AH56" s="319">
        <f t="shared" si="85"/>
        <v>0</v>
      </c>
      <c r="AI56" s="319">
        <f t="shared" si="85"/>
        <v>0</v>
      </c>
      <c r="AJ56" s="319">
        <f t="shared" ref="AJ56:AY56" si="86">AJ25+AJ53</f>
        <v>0</v>
      </c>
      <c r="AK56" s="319">
        <f t="shared" si="86"/>
        <v>0</v>
      </c>
      <c r="AL56" s="319">
        <f t="shared" si="86"/>
        <v>0</v>
      </c>
      <c r="AM56" s="319">
        <f t="shared" si="86"/>
        <v>0</v>
      </c>
      <c r="AN56" s="319">
        <f t="shared" si="86"/>
        <v>0</v>
      </c>
      <c r="AO56" s="319">
        <f t="shared" si="86"/>
        <v>0</v>
      </c>
      <c r="AP56" s="319">
        <f t="shared" si="86"/>
        <v>0</v>
      </c>
      <c r="AQ56" s="319">
        <f t="shared" si="86"/>
        <v>0</v>
      </c>
      <c r="AR56" s="319">
        <f t="shared" si="86"/>
        <v>0</v>
      </c>
      <c r="AS56" s="319">
        <f t="shared" si="86"/>
        <v>0</v>
      </c>
      <c r="AT56" s="319">
        <f t="shared" si="86"/>
        <v>0</v>
      </c>
      <c r="AU56" s="319">
        <f t="shared" si="86"/>
        <v>0</v>
      </c>
      <c r="AV56" s="319">
        <f t="shared" si="86"/>
        <v>0</v>
      </c>
      <c r="AW56" s="319">
        <f t="shared" si="86"/>
        <v>0</v>
      </c>
      <c r="AX56" s="319">
        <f t="shared" si="86"/>
        <v>0</v>
      </c>
      <c r="AY56" s="319">
        <f t="shared" si="86"/>
        <v>0</v>
      </c>
      <c r="AZ56" s="319">
        <f t="shared" ref="AZ56:BG56" si="87">AZ25+AZ53</f>
        <v>0</v>
      </c>
      <c r="BA56" s="319">
        <f t="shared" si="87"/>
        <v>0</v>
      </c>
      <c r="BB56" s="319">
        <f t="shared" si="87"/>
        <v>0</v>
      </c>
      <c r="BC56" s="319">
        <f t="shared" si="87"/>
        <v>0</v>
      </c>
      <c r="BD56" s="319">
        <f t="shared" si="87"/>
        <v>0</v>
      </c>
      <c r="BE56" s="319">
        <f t="shared" si="87"/>
        <v>0</v>
      </c>
      <c r="BF56" s="319">
        <f t="shared" si="87"/>
        <v>0</v>
      </c>
      <c r="BG56" s="319">
        <f t="shared" si="87"/>
        <v>0</v>
      </c>
      <c r="BH56" s="179"/>
      <c r="BI56" s="228"/>
      <c r="BJ56" s="163"/>
      <c r="BK56" s="179">
        <f t="shared" si="14"/>
        <v>0</v>
      </c>
      <c r="BL56" s="179">
        <f t="shared" si="15"/>
        <v>0</v>
      </c>
      <c r="BM56" s="179">
        <f t="shared" si="16"/>
        <v>0</v>
      </c>
    </row>
    <row r="57" spans="1:72" x14ac:dyDescent="0.25">
      <c r="B57" s="414" t="str">
        <f>Base!A47</f>
        <v>ПРОФЕССИОНАЛЬНЫЙ БЛОК</v>
      </c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  <c r="O57" s="414"/>
      <c r="P57" s="414"/>
      <c r="Q57" s="414"/>
      <c r="R57" s="414"/>
      <c r="S57" s="414"/>
      <c r="T57" s="414"/>
      <c r="U57" s="414"/>
      <c r="V57" s="414"/>
      <c r="W57" s="414"/>
      <c r="X57" s="414"/>
      <c r="Y57" s="414"/>
      <c r="Z57" s="414"/>
      <c r="AA57" s="414"/>
      <c r="AB57" s="414"/>
      <c r="AC57" s="414"/>
      <c r="AD57" s="414"/>
      <c r="AE57" s="414"/>
      <c r="AF57" s="414"/>
      <c r="AG57" s="414"/>
      <c r="AH57" s="414"/>
      <c r="AI57" s="414"/>
      <c r="AJ57" s="414"/>
      <c r="AK57" s="414"/>
      <c r="AL57" s="414"/>
      <c r="AM57" s="414"/>
      <c r="AN57" s="414"/>
      <c r="AO57" s="414"/>
      <c r="AP57" s="414"/>
      <c r="AQ57" s="414"/>
      <c r="AR57" s="319"/>
      <c r="AS57" s="319"/>
      <c r="AT57" s="319"/>
      <c r="AU57" s="319"/>
      <c r="AV57" s="319"/>
      <c r="AW57" s="319"/>
      <c r="AX57" s="319"/>
      <c r="AY57" s="319"/>
      <c r="AZ57" s="319"/>
      <c r="BA57" s="319"/>
      <c r="BB57" s="319"/>
      <c r="BC57" s="319"/>
      <c r="BD57" s="319"/>
      <c r="BE57" s="319"/>
      <c r="BF57" s="319"/>
      <c r="BG57" s="319"/>
      <c r="BH57" s="179"/>
      <c r="BI57" s="228"/>
      <c r="BJ57" s="163"/>
      <c r="BK57" s="179">
        <f t="shared" si="14"/>
        <v>0</v>
      </c>
      <c r="BL57" s="179">
        <f t="shared" si="15"/>
        <v>0</v>
      </c>
      <c r="BM57" s="179">
        <f t="shared" si="16"/>
        <v>0</v>
      </c>
    </row>
    <row r="58" spans="1:72" x14ac:dyDescent="0.25">
      <c r="B58" s="414" t="str">
        <f>Base!A48</f>
        <v>2.1. Базовая часть ПБ</v>
      </c>
      <c r="C58" s="414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9"/>
      <c r="BI58" s="228"/>
      <c r="BJ58" s="163"/>
      <c r="BK58" s="179">
        <f t="shared" si="14"/>
        <v>0</v>
      </c>
      <c r="BL58" s="179">
        <f t="shared" si="15"/>
        <v>0</v>
      </c>
      <c r="BM58" s="179">
        <f t="shared" si="16"/>
        <v>0</v>
      </c>
    </row>
    <row r="59" spans="1:72" x14ac:dyDescent="0.25">
      <c r="A59" s="163">
        <f>ПланСокрОО!A59</f>
        <v>0</v>
      </c>
      <c r="B59" s="179" t="str">
        <f>ПланСокрОО!B59</f>
        <v>ПБ.Б.1</v>
      </c>
      <c r="C59" s="180">
        <f>ПланСокрОО!C59</f>
        <v>0</v>
      </c>
      <c r="D59" s="106"/>
      <c r="E59" s="106"/>
      <c r="F59" s="106"/>
      <c r="G59" s="331">
        <f t="shared" ref="G59" si="88">T59+X59+AB59+AF59+AJ59+AN59+AR59+AV59+AZ59+BD59</f>
        <v>0</v>
      </c>
      <c r="H59" s="179">
        <f>ПланСокрОО!I59</f>
        <v>0</v>
      </c>
      <c r="I59" s="179">
        <f>ПланСокрОО!J59</f>
        <v>0</v>
      </c>
      <c r="J59" s="179">
        <f>ПланСокрОО!K59</f>
        <v>0</v>
      </c>
      <c r="K59" s="179">
        <f>ПланСокрОО!L59</f>
        <v>0</v>
      </c>
      <c r="L59" s="179">
        <f>ПланСокрОО!M59</f>
        <v>0</v>
      </c>
      <c r="M59" s="179">
        <f>ПланСокрОО!N59</f>
        <v>0</v>
      </c>
      <c r="N59" s="179">
        <f t="shared" ref="N59" si="89">H59</f>
        <v>0</v>
      </c>
      <c r="O59" s="179">
        <f t="shared" ref="O59" si="90">SUM(P59:R59)</f>
        <v>0</v>
      </c>
      <c r="P59" s="179">
        <f t="shared" ref="P59" si="91">U59+Y59+AC59+AG59+AK59+AO59+AS59+AW59+BA59+BE59</f>
        <v>0</v>
      </c>
      <c r="Q59" s="179">
        <f t="shared" ref="Q59" si="92">V59+Z59+AD59+AH59+AL59+AP59+AT59+AX59+BB59+BF59</f>
        <v>0</v>
      </c>
      <c r="R59" s="179">
        <f t="shared" ref="R59" si="93">W59+AA59+AE59+AI59+AM59+AQ59+AU59+AY59+BC59+BG59</f>
        <v>0</v>
      </c>
      <c r="S59" s="179">
        <f t="shared" ref="S59" si="94">N59-O59</f>
        <v>0</v>
      </c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79"/>
      <c r="BI59" s="228" t="str">
        <f>ПланСокрОО!AZ59</f>
        <v/>
      </c>
      <c r="BJ59" s="163"/>
      <c r="BK59" s="179">
        <f t="shared" si="14"/>
        <v>0</v>
      </c>
      <c r="BL59" s="179">
        <f t="shared" si="15"/>
        <v>0</v>
      </c>
      <c r="BM59" s="179">
        <f t="shared" si="16"/>
        <v>0</v>
      </c>
    </row>
    <row r="60" spans="1:72" x14ac:dyDescent="0.25">
      <c r="A60" s="163">
        <f>ПланСокрОО!A60</f>
        <v>0</v>
      </c>
      <c r="B60" s="179" t="str">
        <f>ПланСокрОО!B60</f>
        <v>ПБ.Б.2</v>
      </c>
      <c r="C60" s="180">
        <f>ПланСокрОО!C60</f>
        <v>0</v>
      </c>
      <c r="D60" s="106"/>
      <c r="E60" s="106"/>
      <c r="F60" s="106"/>
      <c r="G60" s="331">
        <f t="shared" ref="G60:G108" si="95">T60+X60+AB60+AF60+AJ60+AN60+AR60+AV60+AZ60+BD60</f>
        <v>0</v>
      </c>
      <c r="H60" s="179">
        <f>ПланСокрОО!I60</f>
        <v>0</v>
      </c>
      <c r="I60" s="179">
        <f>ПланСокрОО!J60</f>
        <v>0</v>
      </c>
      <c r="J60" s="179">
        <f>ПланСокрОО!K60</f>
        <v>0</v>
      </c>
      <c r="K60" s="179">
        <f>ПланСокрОО!L60</f>
        <v>0</v>
      </c>
      <c r="L60" s="179">
        <f>ПланСокрОО!M60</f>
        <v>0</v>
      </c>
      <c r="M60" s="179">
        <f>ПланСокрОО!N60</f>
        <v>0</v>
      </c>
      <c r="N60" s="179">
        <f t="shared" ref="N60:N108" si="96">H60</f>
        <v>0</v>
      </c>
      <c r="O60" s="179">
        <f t="shared" ref="O60:O108" si="97">SUM(P60:R60)</f>
        <v>0</v>
      </c>
      <c r="P60" s="179">
        <f t="shared" ref="P60:P108" si="98">U60+Y60+AC60+AG60+AK60+AO60+AS60+AW60+BA60+BE60</f>
        <v>0</v>
      </c>
      <c r="Q60" s="179">
        <f t="shared" ref="Q60:Q108" si="99">V60+Z60+AD60+AH60+AL60+AP60+AT60+AX60+BB60+BF60</f>
        <v>0</v>
      </c>
      <c r="R60" s="179">
        <f t="shared" ref="R60:R108" si="100">W60+AA60+AE60+AI60+AM60+AQ60+AU60+AY60+BC60+BG60</f>
        <v>0</v>
      </c>
      <c r="S60" s="179">
        <f t="shared" ref="S60:S108" si="101">N60-O60</f>
        <v>0</v>
      </c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79"/>
      <c r="BI60" s="228" t="str">
        <f>ПланСокрОО!AZ60</f>
        <v/>
      </c>
      <c r="BJ60" s="163"/>
      <c r="BK60" s="179">
        <f t="shared" si="14"/>
        <v>0</v>
      </c>
      <c r="BL60" s="179">
        <f t="shared" si="15"/>
        <v>0</v>
      </c>
      <c r="BM60" s="179">
        <f t="shared" si="16"/>
        <v>0</v>
      </c>
    </row>
    <row r="61" spans="1:72" x14ac:dyDescent="0.25">
      <c r="A61" s="163">
        <f>ПланСокрОО!A61</f>
        <v>0</v>
      </c>
      <c r="B61" s="179" t="str">
        <f>ПланСокрОО!B61</f>
        <v>ПБ.Б.3</v>
      </c>
      <c r="C61" s="180">
        <f>ПланСокрОО!C61</f>
        <v>0</v>
      </c>
      <c r="D61" s="106"/>
      <c r="E61" s="106"/>
      <c r="F61" s="106"/>
      <c r="G61" s="331">
        <f t="shared" si="95"/>
        <v>0</v>
      </c>
      <c r="H61" s="179">
        <f>ПланСокрОО!I61</f>
        <v>0</v>
      </c>
      <c r="I61" s="179">
        <f>ПланСокрОО!J61</f>
        <v>0</v>
      </c>
      <c r="J61" s="179">
        <f>ПланСокрОО!K61</f>
        <v>0</v>
      </c>
      <c r="K61" s="179">
        <f>ПланСокрОО!L61</f>
        <v>0</v>
      </c>
      <c r="L61" s="179">
        <f>ПланСокрОО!M61</f>
        <v>0</v>
      </c>
      <c r="M61" s="179">
        <f>ПланСокрОО!N61</f>
        <v>0</v>
      </c>
      <c r="N61" s="179">
        <f t="shared" si="96"/>
        <v>0</v>
      </c>
      <c r="O61" s="179">
        <f t="shared" si="97"/>
        <v>0</v>
      </c>
      <c r="P61" s="179">
        <f t="shared" si="98"/>
        <v>0</v>
      </c>
      <c r="Q61" s="179">
        <f t="shared" si="99"/>
        <v>0</v>
      </c>
      <c r="R61" s="179">
        <f t="shared" si="100"/>
        <v>0</v>
      </c>
      <c r="S61" s="179">
        <f t="shared" si="101"/>
        <v>0</v>
      </c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79"/>
      <c r="BI61" s="228" t="str">
        <f>ПланСокрОО!AZ61</f>
        <v/>
      </c>
      <c r="BJ61" s="163"/>
      <c r="BK61" s="179">
        <f t="shared" si="14"/>
        <v>0</v>
      </c>
      <c r="BL61" s="179">
        <f t="shared" si="15"/>
        <v>0</v>
      </c>
      <c r="BM61" s="179">
        <f t="shared" si="16"/>
        <v>0</v>
      </c>
    </row>
    <row r="62" spans="1:72" x14ac:dyDescent="0.25">
      <c r="A62" s="163">
        <f>ПланСокрОО!A62</f>
        <v>0</v>
      </c>
      <c r="B62" s="179" t="str">
        <f>ПланСокрОО!B62</f>
        <v>ПБ.Б.4</v>
      </c>
      <c r="C62" s="180">
        <f>ПланСокрОО!C62</f>
        <v>0</v>
      </c>
      <c r="D62" s="106"/>
      <c r="E62" s="106"/>
      <c r="F62" s="106"/>
      <c r="G62" s="331">
        <f t="shared" si="95"/>
        <v>0</v>
      </c>
      <c r="H62" s="179">
        <f>ПланСокрОО!I62</f>
        <v>0</v>
      </c>
      <c r="I62" s="179">
        <f>ПланСокрОО!J62</f>
        <v>0</v>
      </c>
      <c r="J62" s="179">
        <f>ПланСокрОО!K62</f>
        <v>0</v>
      </c>
      <c r="K62" s="179">
        <f>ПланСокрОО!L62</f>
        <v>0</v>
      </c>
      <c r="L62" s="179">
        <f>ПланСокрОО!M62</f>
        <v>0</v>
      </c>
      <c r="M62" s="179">
        <f>ПланСокрОО!N62</f>
        <v>0</v>
      </c>
      <c r="N62" s="179">
        <f t="shared" si="96"/>
        <v>0</v>
      </c>
      <c r="O62" s="179">
        <f t="shared" si="97"/>
        <v>0</v>
      </c>
      <c r="P62" s="179">
        <f t="shared" si="98"/>
        <v>0</v>
      </c>
      <c r="Q62" s="179">
        <f t="shared" si="99"/>
        <v>0</v>
      </c>
      <c r="R62" s="179">
        <f t="shared" si="100"/>
        <v>0</v>
      </c>
      <c r="S62" s="179">
        <f t="shared" si="101"/>
        <v>0</v>
      </c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79"/>
      <c r="BI62" s="228" t="str">
        <f>ПланСокрОО!AZ62</f>
        <v/>
      </c>
      <c r="BJ62" s="163"/>
      <c r="BK62" s="179">
        <f t="shared" si="14"/>
        <v>0</v>
      </c>
      <c r="BL62" s="179">
        <f t="shared" si="15"/>
        <v>0</v>
      </c>
      <c r="BM62" s="179">
        <f t="shared" si="16"/>
        <v>0</v>
      </c>
    </row>
    <row r="63" spans="1:72" x14ac:dyDescent="0.25">
      <c r="A63" s="163">
        <f>ПланСокрОО!A63</f>
        <v>0</v>
      </c>
      <c r="B63" s="179" t="str">
        <f>ПланСокрОО!B63</f>
        <v>ПБ.Б.5</v>
      </c>
      <c r="C63" s="180">
        <f>ПланСокрОО!C63</f>
        <v>0</v>
      </c>
      <c r="D63" s="106"/>
      <c r="E63" s="106"/>
      <c r="F63" s="106"/>
      <c r="G63" s="331">
        <f t="shared" si="95"/>
        <v>0</v>
      </c>
      <c r="H63" s="179">
        <f>ПланСокрОО!I63</f>
        <v>0</v>
      </c>
      <c r="I63" s="179">
        <f>ПланСокрОО!J63</f>
        <v>0</v>
      </c>
      <c r="J63" s="179">
        <f>ПланСокрОО!K63</f>
        <v>0</v>
      </c>
      <c r="K63" s="179">
        <f>ПланСокрОО!L63</f>
        <v>0</v>
      </c>
      <c r="L63" s="179">
        <f>ПланСокрОО!M63</f>
        <v>0</v>
      </c>
      <c r="M63" s="179">
        <f>ПланСокрОО!N63</f>
        <v>0</v>
      </c>
      <c r="N63" s="179">
        <f t="shared" si="96"/>
        <v>0</v>
      </c>
      <c r="O63" s="179">
        <f t="shared" si="97"/>
        <v>0</v>
      </c>
      <c r="P63" s="179">
        <f t="shared" si="98"/>
        <v>0</v>
      </c>
      <c r="Q63" s="179">
        <f t="shared" si="99"/>
        <v>0</v>
      </c>
      <c r="R63" s="179">
        <f t="shared" si="100"/>
        <v>0</v>
      </c>
      <c r="S63" s="179">
        <f t="shared" si="101"/>
        <v>0</v>
      </c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79"/>
      <c r="BI63" s="228" t="str">
        <f>ПланСокрОО!AZ63</f>
        <v/>
      </c>
      <c r="BJ63" s="163"/>
      <c r="BK63" s="179">
        <f t="shared" si="14"/>
        <v>0</v>
      </c>
      <c r="BL63" s="179">
        <f t="shared" si="15"/>
        <v>0</v>
      </c>
      <c r="BM63" s="179">
        <f t="shared" si="16"/>
        <v>0</v>
      </c>
    </row>
    <row r="64" spans="1:72" x14ac:dyDescent="0.25">
      <c r="A64" s="163">
        <f>ПланСокрОО!A64</f>
        <v>0</v>
      </c>
      <c r="B64" s="179" t="str">
        <f>ПланСокрОО!B64</f>
        <v>ПБ.Б.6</v>
      </c>
      <c r="C64" s="180">
        <f>ПланСокрОО!C64</f>
        <v>0</v>
      </c>
      <c r="D64" s="106"/>
      <c r="E64" s="106"/>
      <c r="F64" s="106"/>
      <c r="G64" s="331">
        <f t="shared" si="95"/>
        <v>0</v>
      </c>
      <c r="H64" s="179">
        <f>ПланСокрОО!I64</f>
        <v>0</v>
      </c>
      <c r="I64" s="179">
        <f>ПланСокрОО!J64</f>
        <v>0</v>
      </c>
      <c r="J64" s="179">
        <f>ПланСокрОО!K64</f>
        <v>0</v>
      </c>
      <c r="K64" s="179">
        <f>ПланСокрОО!L64</f>
        <v>0</v>
      </c>
      <c r="L64" s="179">
        <f>ПланСокрОО!M64</f>
        <v>0</v>
      </c>
      <c r="M64" s="179">
        <f>ПланСокрОО!N64</f>
        <v>0</v>
      </c>
      <c r="N64" s="179">
        <f t="shared" si="96"/>
        <v>0</v>
      </c>
      <c r="O64" s="179">
        <f t="shared" si="97"/>
        <v>0</v>
      </c>
      <c r="P64" s="179">
        <f t="shared" si="98"/>
        <v>0</v>
      </c>
      <c r="Q64" s="179">
        <f t="shared" si="99"/>
        <v>0</v>
      </c>
      <c r="R64" s="179">
        <f t="shared" si="100"/>
        <v>0</v>
      </c>
      <c r="S64" s="179">
        <f t="shared" si="101"/>
        <v>0</v>
      </c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79"/>
      <c r="BI64" s="228" t="str">
        <f>ПланСокрОО!AZ64</f>
        <v/>
      </c>
      <c r="BJ64" s="163"/>
      <c r="BK64" s="179">
        <f t="shared" si="14"/>
        <v>0</v>
      </c>
      <c r="BL64" s="179">
        <f t="shared" si="15"/>
        <v>0</v>
      </c>
      <c r="BM64" s="179">
        <f t="shared" si="16"/>
        <v>0</v>
      </c>
    </row>
    <row r="65" spans="1:65" x14ac:dyDescent="0.25">
      <c r="A65" s="163">
        <f>ПланСокрОО!A65</f>
        <v>0</v>
      </c>
      <c r="B65" s="179" t="str">
        <f>ПланСокрОО!B65</f>
        <v>ПБ.Б.7</v>
      </c>
      <c r="C65" s="180">
        <f>ПланСокрОО!C65</f>
        <v>0</v>
      </c>
      <c r="D65" s="106"/>
      <c r="E65" s="106"/>
      <c r="F65" s="106"/>
      <c r="G65" s="331">
        <f t="shared" si="95"/>
        <v>0</v>
      </c>
      <c r="H65" s="179">
        <f>ПланСокрОО!I65</f>
        <v>0</v>
      </c>
      <c r="I65" s="179">
        <f>ПланСокрОО!J65</f>
        <v>0</v>
      </c>
      <c r="J65" s="179">
        <f>ПланСокрОО!K65</f>
        <v>0</v>
      </c>
      <c r="K65" s="179">
        <f>ПланСокрОО!L65</f>
        <v>0</v>
      </c>
      <c r="L65" s="179">
        <f>ПланСокрОО!M65</f>
        <v>0</v>
      </c>
      <c r="M65" s="179">
        <f>ПланСокрОО!N65</f>
        <v>0</v>
      </c>
      <c r="N65" s="179">
        <f t="shared" si="96"/>
        <v>0</v>
      </c>
      <c r="O65" s="179">
        <f t="shared" si="97"/>
        <v>0</v>
      </c>
      <c r="P65" s="179">
        <f t="shared" si="98"/>
        <v>0</v>
      </c>
      <c r="Q65" s="179">
        <f t="shared" si="99"/>
        <v>0</v>
      </c>
      <c r="R65" s="179">
        <f t="shared" si="100"/>
        <v>0</v>
      </c>
      <c r="S65" s="179">
        <f t="shared" si="101"/>
        <v>0</v>
      </c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79"/>
      <c r="BI65" s="228" t="str">
        <f>ПланСокрОО!AZ65</f>
        <v/>
      </c>
      <c r="BJ65" s="163"/>
      <c r="BK65" s="179">
        <f t="shared" si="14"/>
        <v>0</v>
      </c>
      <c r="BL65" s="179">
        <f t="shared" si="15"/>
        <v>0</v>
      </c>
      <c r="BM65" s="179">
        <f t="shared" si="16"/>
        <v>0</v>
      </c>
    </row>
    <row r="66" spans="1:65" x14ac:dyDescent="0.25">
      <c r="A66" s="163">
        <f>ПланСокрОО!A66</f>
        <v>0</v>
      </c>
      <c r="B66" s="179" t="str">
        <f>ПланСокрОО!B66</f>
        <v>ПБ.Б.8</v>
      </c>
      <c r="C66" s="180">
        <f>ПланСокрОО!C66</f>
        <v>0</v>
      </c>
      <c r="D66" s="106"/>
      <c r="E66" s="106"/>
      <c r="F66" s="106"/>
      <c r="G66" s="331">
        <f t="shared" si="95"/>
        <v>0</v>
      </c>
      <c r="H66" s="179">
        <f>ПланСокрОО!I66</f>
        <v>0</v>
      </c>
      <c r="I66" s="179">
        <f>ПланСокрОО!J66</f>
        <v>0</v>
      </c>
      <c r="J66" s="179">
        <f>ПланСокрОО!K66</f>
        <v>0</v>
      </c>
      <c r="K66" s="179">
        <f>ПланСокрОО!L66</f>
        <v>0</v>
      </c>
      <c r="L66" s="179">
        <f>ПланСокрОО!M66</f>
        <v>0</v>
      </c>
      <c r="M66" s="179">
        <f>ПланСокрОО!N66</f>
        <v>0</v>
      </c>
      <c r="N66" s="179">
        <f t="shared" si="96"/>
        <v>0</v>
      </c>
      <c r="O66" s="179">
        <f t="shared" si="97"/>
        <v>0</v>
      </c>
      <c r="P66" s="179">
        <f t="shared" si="98"/>
        <v>0</v>
      </c>
      <c r="Q66" s="179">
        <f t="shared" si="99"/>
        <v>0</v>
      </c>
      <c r="R66" s="179">
        <f t="shared" si="100"/>
        <v>0</v>
      </c>
      <c r="S66" s="179">
        <f t="shared" si="101"/>
        <v>0</v>
      </c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79"/>
      <c r="BI66" s="228" t="str">
        <f>ПланСокрОО!AZ66</f>
        <v/>
      </c>
      <c r="BJ66" s="163"/>
      <c r="BK66" s="179">
        <f t="shared" si="14"/>
        <v>0</v>
      </c>
      <c r="BL66" s="179">
        <f t="shared" si="15"/>
        <v>0</v>
      </c>
      <c r="BM66" s="179">
        <f t="shared" si="16"/>
        <v>0</v>
      </c>
    </row>
    <row r="67" spans="1:65" x14ac:dyDescent="0.25">
      <c r="A67" s="163">
        <f>ПланСокрОО!A67</f>
        <v>0</v>
      </c>
      <c r="B67" s="179" t="str">
        <f>ПланСокрОО!B67</f>
        <v>ПБ.Б.9</v>
      </c>
      <c r="C67" s="180">
        <f>ПланСокрОО!C67</f>
        <v>0</v>
      </c>
      <c r="D67" s="106"/>
      <c r="E67" s="106"/>
      <c r="F67" s="106"/>
      <c r="G67" s="331">
        <f t="shared" si="95"/>
        <v>0</v>
      </c>
      <c r="H67" s="179">
        <f>ПланСокрОО!I67</f>
        <v>0</v>
      </c>
      <c r="I67" s="179">
        <f>ПланСокрОО!J67</f>
        <v>0</v>
      </c>
      <c r="J67" s="179">
        <f>ПланСокрОО!K67</f>
        <v>0</v>
      </c>
      <c r="K67" s="179">
        <f>ПланСокрОО!L67</f>
        <v>0</v>
      </c>
      <c r="L67" s="179">
        <f>ПланСокрОО!M67</f>
        <v>0</v>
      </c>
      <c r="M67" s="179">
        <f>ПланСокрОО!N67</f>
        <v>0</v>
      </c>
      <c r="N67" s="179">
        <f t="shared" si="96"/>
        <v>0</v>
      </c>
      <c r="O67" s="179">
        <f t="shared" si="97"/>
        <v>0</v>
      </c>
      <c r="P67" s="179">
        <f t="shared" si="98"/>
        <v>0</v>
      </c>
      <c r="Q67" s="179">
        <f t="shared" si="99"/>
        <v>0</v>
      </c>
      <c r="R67" s="179">
        <f t="shared" si="100"/>
        <v>0</v>
      </c>
      <c r="S67" s="179">
        <f t="shared" si="101"/>
        <v>0</v>
      </c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79"/>
      <c r="BI67" s="228" t="str">
        <f>ПланСокрОО!AZ67</f>
        <v/>
      </c>
      <c r="BJ67" s="163"/>
      <c r="BK67" s="179">
        <f t="shared" si="14"/>
        <v>0</v>
      </c>
      <c r="BL67" s="179">
        <f t="shared" si="15"/>
        <v>0</v>
      </c>
      <c r="BM67" s="179">
        <f t="shared" si="16"/>
        <v>0</v>
      </c>
    </row>
    <row r="68" spans="1:65" x14ac:dyDescent="0.25">
      <c r="A68" s="163">
        <f>ПланСокрОО!A68</f>
        <v>0</v>
      </c>
      <c r="B68" s="179" t="str">
        <f>ПланСокрОО!B68</f>
        <v>ПБ.Б.10</v>
      </c>
      <c r="C68" s="180">
        <f>ПланСокрОО!C68</f>
        <v>0</v>
      </c>
      <c r="D68" s="106"/>
      <c r="E68" s="106"/>
      <c r="F68" s="106"/>
      <c r="G68" s="331">
        <f t="shared" si="95"/>
        <v>0</v>
      </c>
      <c r="H68" s="179">
        <f>ПланСокрОО!I68</f>
        <v>0</v>
      </c>
      <c r="I68" s="179">
        <f>ПланСокрОО!J68</f>
        <v>0</v>
      </c>
      <c r="J68" s="179">
        <f>ПланСокрОО!K68</f>
        <v>0</v>
      </c>
      <c r="K68" s="179">
        <f>ПланСокрОО!L68</f>
        <v>0</v>
      </c>
      <c r="L68" s="179">
        <f>ПланСокрОО!M68</f>
        <v>0</v>
      </c>
      <c r="M68" s="179">
        <f>ПланСокрОО!N68</f>
        <v>0</v>
      </c>
      <c r="N68" s="179">
        <f t="shared" si="96"/>
        <v>0</v>
      </c>
      <c r="O68" s="179">
        <f t="shared" si="97"/>
        <v>0</v>
      </c>
      <c r="P68" s="179">
        <f t="shared" si="98"/>
        <v>0</v>
      </c>
      <c r="Q68" s="179">
        <f t="shared" si="99"/>
        <v>0</v>
      </c>
      <c r="R68" s="179">
        <f t="shared" si="100"/>
        <v>0</v>
      </c>
      <c r="S68" s="179">
        <f t="shared" si="101"/>
        <v>0</v>
      </c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79"/>
      <c r="BI68" s="228" t="str">
        <f>ПланСокрОО!AZ68</f>
        <v/>
      </c>
      <c r="BJ68" s="163"/>
      <c r="BK68" s="179">
        <f t="shared" si="14"/>
        <v>0</v>
      </c>
      <c r="BL68" s="179">
        <f t="shared" si="15"/>
        <v>0</v>
      </c>
      <c r="BM68" s="179">
        <f t="shared" si="16"/>
        <v>0</v>
      </c>
    </row>
    <row r="69" spans="1:65" x14ac:dyDescent="0.25">
      <c r="A69" s="163">
        <f>ПланСокрОО!A69</f>
        <v>0</v>
      </c>
      <c r="B69" s="179" t="str">
        <f>ПланСокрОО!B69</f>
        <v>ПБ.Б.11</v>
      </c>
      <c r="C69" s="180">
        <f>ПланСокрОО!C69</f>
        <v>0</v>
      </c>
      <c r="D69" s="106"/>
      <c r="E69" s="106"/>
      <c r="F69" s="106"/>
      <c r="G69" s="331">
        <f t="shared" si="95"/>
        <v>0</v>
      </c>
      <c r="H69" s="179">
        <f>ПланСокрОО!I69</f>
        <v>0</v>
      </c>
      <c r="I69" s="179">
        <f>ПланСокрОО!J69</f>
        <v>0</v>
      </c>
      <c r="J69" s="179">
        <f>ПланСокрОО!K69</f>
        <v>0</v>
      </c>
      <c r="K69" s="179">
        <f>ПланСокрОО!L69</f>
        <v>0</v>
      </c>
      <c r="L69" s="179">
        <f>ПланСокрОО!M69</f>
        <v>0</v>
      </c>
      <c r="M69" s="179">
        <f>ПланСокрОО!N69</f>
        <v>0</v>
      </c>
      <c r="N69" s="179">
        <f t="shared" si="96"/>
        <v>0</v>
      </c>
      <c r="O69" s="179">
        <f t="shared" si="97"/>
        <v>0</v>
      </c>
      <c r="P69" s="179">
        <f t="shared" si="98"/>
        <v>0</v>
      </c>
      <c r="Q69" s="179">
        <f t="shared" si="99"/>
        <v>0</v>
      </c>
      <c r="R69" s="179">
        <f t="shared" si="100"/>
        <v>0</v>
      </c>
      <c r="S69" s="179">
        <f t="shared" si="101"/>
        <v>0</v>
      </c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79"/>
      <c r="BI69" s="228" t="str">
        <f>ПланСокрОО!AZ69</f>
        <v/>
      </c>
      <c r="BJ69" s="163"/>
      <c r="BK69" s="179">
        <f t="shared" si="14"/>
        <v>0</v>
      </c>
      <c r="BL69" s="179">
        <f t="shared" si="15"/>
        <v>0</v>
      </c>
      <c r="BM69" s="179">
        <f t="shared" si="16"/>
        <v>0</v>
      </c>
    </row>
    <row r="70" spans="1:65" x14ac:dyDescent="0.25">
      <c r="A70" s="163">
        <f>ПланСокрОО!A70</f>
        <v>0</v>
      </c>
      <c r="B70" s="179" t="str">
        <f>ПланСокрОО!B70</f>
        <v>ПБ.Б.12</v>
      </c>
      <c r="C70" s="180">
        <f>ПланСокрОО!C70</f>
        <v>0</v>
      </c>
      <c r="D70" s="106"/>
      <c r="E70" s="106"/>
      <c r="F70" s="106"/>
      <c r="G70" s="331">
        <f t="shared" si="95"/>
        <v>0</v>
      </c>
      <c r="H70" s="179">
        <f>ПланСокрОО!I70</f>
        <v>0</v>
      </c>
      <c r="I70" s="179">
        <f>ПланСокрОО!J70</f>
        <v>0</v>
      </c>
      <c r="J70" s="179">
        <f>ПланСокрОО!K70</f>
        <v>0</v>
      </c>
      <c r="K70" s="179">
        <f>ПланСокрОО!L70</f>
        <v>0</v>
      </c>
      <c r="L70" s="179">
        <f>ПланСокрОО!M70</f>
        <v>0</v>
      </c>
      <c r="M70" s="179">
        <f>ПланСокрОО!N70</f>
        <v>0</v>
      </c>
      <c r="N70" s="179">
        <f t="shared" si="96"/>
        <v>0</v>
      </c>
      <c r="O70" s="179">
        <f t="shared" si="97"/>
        <v>0</v>
      </c>
      <c r="P70" s="179">
        <f t="shared" si="98"/>
        <v>0</v>
      </c>
      <c r="Q70" s="179">
        <f t="shared" si="99"/>
        <v>0</v>
      </c>
      <c r="R70" s="179">
        <f t="shared" si="100"/>
        <v>0</v>
      </c>
      <c r="S70" s="179">
        <f t="shared" si="101"/>
        <v>0</v>
      </c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79"/>
      <c r="BI70" s="228" t="str">
        <f>ПланСокрОО!AZ70</f>
        <v/>
      </c>
      <c r="BJ70" s="163"/>
      <c r="BK70" s="179">
        <f t="shared" si="14"/>
        <v>0</v>
      </c>
      <c r="BL70" s="179">
        <f t="shared" si="15"/>
        <v>0</v>
      </c>
      <c r="BM70" s="179">
        <f t="shared" si="16"/>
        <v>0</v>
      </c>
    </row>
    <row r="71" spans="1:65" x14ac:dyDescent="0.25">
      <c r="A71" s="163">
        <f>ПланСокрОО!A71</f>
        <v>0</v>
      </c>
      <c r="B71" s="179" t="str">
        <f>ПланСокрОО!B71</f>
        <v>ПБ.Б.13</v>
      </c>
      <c r="C71" s="180">
        <f>ПланСокрОО!C71</f>
        <v>0</v>
      </c>
      <c r="D71" s="106"/>
      <c r="E71" s="106"/>
      <c r="F71" s="106"/>
      <c r="G71" s="331">
        <f t="shared" si="95"/>
        <v>0</v>
      </c>
      <c r="H71" s="179">
        <f>ПланСокрОО!I71</f>
        <v>0</v>
      </c>
      <c r="I71" s="179">
        <f>ПланСокрОО!J71</f>
        <v>0</v>
      </c>
      <c r="J71" s="179">
        <f>ПланСокрОО!K71</f>
        <v>0</v>
      </c>
      <c r="K71" s="179">
        <f>ПланСокрОО!L71</f>
        <v>0</v>
      </c>
      <c r="L71" s="179">
        <f>ПланСокрОО!M71</f>
        <v>0</v>
      </c>
      <c r="M71" s="179">
        <f>ПланСокрОО!N71</f>
        <v>0</v>
      </c>
      <c r="N71" s="179">
        <f t="shared" si="96"/>
        <v>0</v>
      </c>
      <c r="O71" s="179">
        <f t="shared" si="97"/>
        <v>0</v>
      </c>
      <c r="P71" s="179">
        <f t="shared" si="98"/>
        <v>0</v>
      </c>
      <c r="Q71" s="179">
        <f t="shared" si="99"/>
        <v>0</v>
      </c>
      <c r="R71" s="179">
        <f t="shared" si="100"/>
        <v>0</v>
      </c>
      <c r="S71" s="179">
        <f t="shared" si="101"/>
        <v>0</v>
      </c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79"/>
      <c r="BI71" s="228" t="str">
        <f>ПланСокрОО!AZ71</f>
        <v/>
      </c>
      <c r="BJ71" s="163"/>
      <c r="BK71" s="179">
        <f t="shared" si="14"/>
        <v>0</v>
      </c>
      <c r="BL71" s="179">
        <f t="shared" si="15"/>
        <v>0</v>
      </c>
      <c r="BM71" s="179">
        <f t="shared" si="16"/>
        <v>0</v>
      </c>
    </row>
    <row r="72" spans="1:65" x14ac:dyDescent="0.25">
      <c r="A72" s="163">
        <f>ПланСокрОО!A72</f>
        <v>0</v>
      </c>
      <c r="B72" s="179" t="str">
        <f>ПланСокрОО!B72</f>
        <v>ПБ.Б.14</v>
      </c>
      <c r="C72" s="180">
        <f>ПланСокрОО!C72</f>
        <v>0</v>
      </c>
      <c r="D72" s="106"/>
      <c r="E72" s="106"/>
      <c r="F72" s="106"/>
      <c r="G72" s="331">
        <f t="shared" si="95"/>
        <v>0</v>
      </c>
      <c r="H72" s="179">
        <f>ПланСокрОО!I72</f>
        <v>0</v>
      </c>
      <c r="I72" s="179">
        <f>ПланСокрОО!J72</f>
        <v>0</v>
      </c>
      <c r="J72" s="179">
        <f>ПланСокрОО!K72</f>
        <v>0</v>
      </c>
      <c r="K72" s="179">
        <f>ПланСокрОО!L72</f>
        <v>0</v>
      </c>
      <c r="L72" s="179">
        <f>ПланСокрОО!M72</f>
        <v>0</v>
      </c>
      <c r="M72" s="179">
        <f>ПланСокрОО!N72</f>
        <v>0</v>
      </c>
      <c r="N72" s="179">
        <f t="shared" si="96"/>
        <v>0</v>
      </c>
      <c r="O72" s="179">
        <f t="shared" si="97"/>
        <v>0</v>
      </c>
      <c r="P72" s="179">
        <f t="shared" si="98"/>
        <v>0</v>
      </c>
      <c r="Q72" s="179">
        <f t="shared" si="99"/>
        <v>0</v>
      </c>
      <c r="R72" s="179">
        <f t="shared" si="100"/>
        <v>0</v>
      </c>
      <c r="S72" s="179">
        <f t="shared" si="101"/>
        <v>0</v>
      </c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79"/>
      <c r="BI72" s="228" t="str">
        <f>ПланСокрОО!AZ72</f>
        <v/>
      </c>
      <c r="BJ72" s="163"/>
      <c r="BK72" s="179">
        <f t="shared" ref="BK72:BK135" si="102">J72*$BM$2</f>
        <v>0</v>
      </c>
      <c r="BL72" s="179">
        <f t="shared" ref="BL72:BL135" si="103">(K72+L72)*$BM$2</f>
        <v>0</v>
      </c>
      <c r="BM72" s="179">
        <f t="shared" ref="BM72:BM135" si="104">I72*$BM$2</f>
        <v>0</v>
      </c>
    </row>
    <row r="73" spans="1:65" x14ac:dyDescent="0.25">
      <c r="A73" s="163">
        <f>ПланСокрОО!A73</f>
        <v>0</v>
      </c>
      <c r="B73" s="179" t="str">
        <f>ПланСокрОО!B73</f>
        <v>ПБ.Б.15</v>
      </c>
      <c r="C73" s="180">
        <f>ПланСокрОО!C73</f>
        <v>0</v>
      </c>
      <c r="D73" s="106"/>
      <c r="E73" s="106"/>
      <c r="F73" s="106"/>
      <c r="G73" s="331">
        <f t="shared" si="95"/>
        <v>0</v>
      </c>
      <c r="H73" s="179">
        <f>ПланСокрОО!I73</f>
        <v>0</v>
      </c>
      <c r="I73" s="179">
        <f>ПланСокрОО!J73</f>
        <v>0</v>
      </c>
      <c r="J73" s="179">
        <f>ПланСокрОО!K73</f>
        <v>0</v>
      </c>
      <c r="K73" s="179">
        <f>ПланСокрОО!L73</f>
        <v>0</v>
      </c>
      <c r="L73" s="179">
        <f>ПланСокрОО!M73</f>
        <v>0</v>
      </c>
      <c r="M73" s="179">
        <f>ПланСокрОО!N73</f>
        <v>0</v>
      </c>
      <c r="N73" s="179">
        <f t="shared" si="96"/>
        <v>0</v>
      </c>
      <c r="O73" s="179">
        <f t="shared" si="97"/>
        <v>0</v>
      </c>
      <c r="P73" s="179">
        <f t="shared" si="98"/>
        <v>0</v>
      </c>
      <c r="Q73" s="179">
        <f t="shared" si="99"/>
        <v>0</v>
      </c>
      <c r="R73" s="179">
        <f t="shared" si="100"/>
        <v>0</v>
      </c>
      <c r="S73" s="179">
        <f t="shared" si="101"/>
        <v>0</v>
      </c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79"/>
      <c r="BI73" s="228" t="str">
        <f>ПланСокрОО!AZ73</f>
        <v/>
      </c>
      <c r="BJ73" s="163"/>
      <c r="BK73" s="179">
        <f t="shared" si="102"/>
        <v>0</v>
      </c>
      <c r="BL73" s="179">
        <f t="shared" si="103"/>
        <v>0</v>
      </c>
      <c r="BM73" s="179">
        <f t="shared" si="104"/>
        <v>0</v>
      </c>
    </row>
    <row r="74" spans="1:65" x14ac:dyDescent="0.25">
      <c r="A74" s="163">
        <f>ПланСокрОО!A74</f>
        <v>0</v>
      </c>
      <c r="B74" s="179" t="str">
        <f>ПланСокрОО!B74</f>
        <v>ПБ.Б.16</v>
      </c>
      <c r="C74" s="180">
        <f>ПланСокрОО!C74</f>
        <v>0</v>
      </c>
      <c r="D74" s="106"/>
      <c r="E74" s="106"/>
      <c r="F74" s="106"/>
      <c r="G74" s="331">
        <f t="shared" si="95"/>
        <v>0</v>
      </c>
      <c r="H74" s="179">
        <f>ПланСокрОО!I74</f>
        <v>0</v>
      </c>
      <c r="I74" s="179">
        <f>ПланСокрОО!J74</f>
        <v>0</v>
      </c>
      <c r="J74" s="179">
        <f>ПланСокрОО!K74</f>
        <v>0</v>
      </c>
      <c r="K74" s="179">
        <f>ПланСокрОО!L74</f>
        <v>0</v>
      </c>
      <c r="L74" s="179">
        <f>ПланСокрОО!M74</f>
        <v>0</v>
      </c>
      <c r="M74" s="179">
        <f>ПланСокрОО!N74</f>
        <v>0</v>
      </c>
      <c r="N74" s="179">
        <f t="shared" si="96"/>
        <v>0</v>
      </c>
      <c r="O74" s="179">
        <f t="shared" si="97"/>
        <v>0</v>
      </c>
      <c r="P74" s="179">
        <f t="shared" si="98"/>
        <v>0</v>
      </c>
      <c r="Q74" s="179">
        <f t="shared" si="99"/>
        <v>0</v>
      </c>
      <c r="R74" s="179">
        <f t="shared" si="100"/>
        <v>0</v>
      </c>
      <c r="S74" s="179">
        <f t="shared" si="101"/>
        <v>0</v>
      </c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79"/>
      <c r="BI74" s="228" t="str">
        <f>ПланСокрОО!AZ74</f>
        <v/>
      </c>
      <c r="BJ74" s="163"/>
      <c r="BK74" s="179">
        <f t="shared" si="102"/>
        <v>0</v>
      </c>
      <c r="BL74" s="179">
        <f t="shared" si="103"/>
        <v>0</v>
      </c>
      <c r="BM74" s="179">
        <f t="shared" si="104"/>
        <v>0</v>
      </c>
    </row>
    <row r="75" spans="1:65" x14ac:dyDescent="0.25">
      <c r="A75" s="163">
        <f>ПланСокрОО!A75</f>
        <v>0</v>
      </c>
      <c r="B75" s="179" t="str">
        <f>ПланСокрОО!B75</f>
        <v>ПБ.Б.17</v>
      </c>
      <c r="C75" s="180">
        <f>ПланСокрОО!C75</f>
        <v>0</v>
      </c>
      <c r="D75" s="106"/>
      <c r="E75" s="106"/>
      <c r="F75" s="106"/>
      <c r="G75" s="331">
        <f t="shared" si="95"/>
        <v>0</v>
      </c>
      <c r="H75" s="179">
        <f>ПланСокрОО!I75</f>
        <v>0</v>
      </c>
      <c r="I75" s="179">
        <f>ПланСокрОО!J75</f>
        <v>0</v>
      </c>
      <c r="J75" s="179">
        <f>ПланСокрОО!K75</f>
        <v>0</v>
      </c>
      <c r="K75" s="179">
        <f>ПланСокрОО!L75</f>
        <v>0</v>
      </c>
      <c r="L75" s="179">
        <f>ПланСокрОО!M75</f>
        <v>0</v>
      </c>
      <c r="M75" s="179">
        <f>ПланСокрОО!N75</f>
        <v>0</v>
      </c>
      <c r="N75" s="179">
        <f t="shared" si="96"/>
        <v>0</v>
      </c>
      <c r="O75" s="179">
        <f t="shared" si="97"/>
        <v>0</v>
      </c>
      <c r="P75" s="179">
        <f t="shared" si="98"/>
        <v>0</v>
      </c>
      <c r="Q75" s="179">
        <f t="shared" si="99"/>
        <v>0</v>
      </c>
      <c r="R75" s="179">
        <f t="shared" si="100"/>
        <v>0</v>
      </c>
      <c r="S75" s="179">
        <f t="shared" si="101"/>
        <v>0</v>
      </c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79"/>
      <c r="BI75" s="228" t="str">
        <f>ПланСокрОО!AZ75</f>
        <v/>
      </c>
      <c r="BJ75" s="163"/>
      <c r="BK75" s="179">
        <f t="shared" si="102"/>
        <v>0</v>
      </c>
      <c r="BL75" s="179">
        <f t="shared" si="103"/>
        <v>0</v>
      </c>
      <c r="BM75" s="179">
        <f t="shared" si="104"/>
        <v>0</v>
      </c>
    </row>
    <row r="76" spans="1:65" x14ac:dyDescent="0.25">
      <c r="A76" s="163">
        <f>ПланСокрОО!A76</f>
        <v>0</v>
      </c>
      <c r="B76" s="179" t="str">
        <f>ПланСокрОО!B76</f>
        <v>ПБ.Б.18</v>
      </c>
      <c r="C76" s="180">
        <f>ПланСокрОО!C76</f>
        <v>0</v>
      </c>
      <c r="D76" s="106"/>
      <c r="E76" s="106"/>
      <c r="F76" s="106"/>
      <c r="G76" s="331">
        <f t="shared" si="95"/>
        <v>0</v>
      </c>
      <c r="H76" s="179">
        <f>ПланСокрОО!I76</f>
        <v>0</v>
      </c>
      <c r="I76" s="179">
        <f>ПланСокрОО!J76</f>
        <v>0</v>
      </c>
      <c r="J76" s="179">
        <f>ПланСокрОО!K76</f>
        <v>0</v>
      </c>
      <c r="K76" s="179">
        <f>ПланСокрОО!L76</f>
        <v>0</v>
      </c>
      <c r="L76" s="179">
        <f>ПланСокрОО!M76</f>
        <v>0</v>
      </c>
      <c r="M76" s="179">
        <f>ПланСокрОО!N76</f>
        <v>0</v>
      </c>
      <c r="N76" s="179">
        <f t="shared" si="96"/>
        <v>0</v>
      </c>
      <c r="O76" s="179">
        <f t="shared" si="97"/>
        <v>0</v>
      </c>
      <c r="P76" s="179">
        <f t="shared" si="98"/>
        <v>0</v>
      </c>
      <c r="Q76" s="179">
        <f t="shared" si="99"/>
        <v>0</v>
      </c>
      <c r="R76" s="179">
        <f t="shared" si="100"/>
        <v>0</v>
      </c>
      <c r="S76" s="179">
        <f t="shared" si="101"/>
        <v>0</v>
      </c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79"/>
      <c r="BI76" s="228" t="str">
        <f>ПланСокрОО!AZ76</f>
        <v/>
      </c>
      <c r="BJ76" s="163"/>
      <c r="BK76" s="179">
        <f t="shared" si="102"/>
        <v>0</v>
      </c>
      <c r="BL76" s="179">
        <f t="shared" si="103"/>
        <v>0</v>
      </c>
      <c r="BM76" s="179">
        <f t="shared" si="104"/>
        <v>0</v>
      </c>
    </row>
    <row r="77" spans="1:65" x14ac:dyDescent="0.25">
      <c r="A77" s="163">
        <f>ПланСокрОО!A77</f>
        <v>0</v>
      </c>
      <c r="B77" s="179" t="str">
        <f>ПланСокрОО!B77</f>
        <v>ПБ.Б.19</v>
      </c>
      <c r="C77" s="180">
        <f>ПланСокрОО!C77</f>
        <v>0</v>
      </c>
      <c r="D77" s="106"/>
      <c r="E77" s="106"/>
      <c r="F77" s="106"/>
      <c r="G77" s="331">
        <f t="shared" si="95"/>
        <v>0</v>
      </c>
      <c r="H77" s="179">
        <f>ПланСокрОО!I77</f>
        <v>0</v>
      </c>
      <c r="I77" s="179">
        <f>ПланСокрОО!J77</f>
        <v>0</v>
      </c>
      <c r="J77" s="179">
        <f>ПланСокрОО!K77</f>
        <v>0</v>
      </c>
      <c r="K77" s="179">
        <f>ПланСокрОО!L77</f>
        <v>0</v>
      </c>
      <c r="L77" s="179">
        <f>ПланСокрОО!M77</f>
        <v>0</v>
      </c>
      <c r="M77" s="179">
        <f>ПланСокрОО!N77</f>
        <v>0</v>
      </c>
      <c r="N77" s="179">
        <f t="shared" si="96"/>
        <v>0</v>
      </c>
      <c r="O77" s="179">
        <f t="shared" si="97"/>
        <v>0</v>
      </c>
      <c r="P77" s="179">
        <f t="shared" si="98"/>
        <v>0</v>
      </c>
      <c r="Q77" s="179">
        <f t="shared" si="99"/>
        <v>0</v>
      </c>
      <c r="R77" s="179">
        <f t="shared" si="100"/>
        <v>0</v>
      </c>
      <c r="S77" s="179">
        <f t="shared" si="101"/>
        <v>0</v>
      </c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79"/>
      <c r="BI77" s="228" t="str">
        <f>ПланСокрОО!AZ77</f>
        <v/>
      </c>
      <c r="BJ77" s="163"/>
      <c r="BK77" s="179">
        <f t="shared" si="102"/>
        <v>0</v>
      </c>
      <c r="BL77" s="179">
        <f t="shared" si="103"/>
        <v>0</v>
      </c>
      <c r="BM77" s="179">
        <f t="shared" si="104"/>
        <v>0</v>
      </c>
    </row>
    <row r="78" spans="1:65" x14ac:dyDescent="0.25">
      <c r="A78" s="163">
        <f>ПланСокрОО!A78</f>
        <v>0</v>
      </c>
      <c r="B78" s="179" t="str">
        <f>ПланСокрОО!B78</f>
        <v>ПБ.Б.20</v>
      </c>
      <c r="C78" s="180">
        <f>ПланСокрОО!C78</f>
        <v>0</v>
      </c>
      <c r="D78" s="106"/>
      <c r="E78" s="106"/>
      <c r="F78" s="106"/>
      <c r="G78" s="331">
        <f t="shared" si="95"/>
        <v>0</v>
      </c>
      <c r="H78" s="179">
        <f>ПланСокрОО!I78</f>
        <v>0</v>
      </c>
      <c r="I78" s="179">
        <f>ПланСокрОО!J78</f>
        <v>0</v>
      </c>
      <c r="J78" s="179">
        <f>ПланСокрОО!K78</f>
        <v>0</v>
      </c>
      <c r="K78" s="179">
        <f>ПланСокрОО!L78</f>
        <v>0</v>
      </c>
      <c r="L78" s="179">
        <f>ПланСокрОО!M78</f>
        <v>0</v>
      </c>
      <c r="M78" s="179">
        <f>ПланСокрОО!N78</f>
        <v>0</v>
      </c>
      <c r="N78" s="179">
        <f t="shared" si="96"/>
        <v>0</v>
      </c>
      <c r="O78" s="179">
        <f t="shared" si="97"/>
        <v>0</v>
      </c>
      <c r="P78" s="179">
        <f t="shared" si="98"/>
        <v>0</v>
      </c>
      <c r="Q78" s="179">
        <f t="shared" si="99"/>
        <v>0</v>
      </c>
      <c r="R78" s="179">
        <f t="shared" si="100"/>
        <v>0</v>
      </c>
      <c r="S78" s="179">
        <f t="shared" si="101"/>
        <v>0</v>
      </c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79"/>
      <c r="BI78" s="228" t="str">
        <f>ПланСокрОО!AZ78</f>
        <v/>
      </c>
      <c r="BJ78" s="163"/>
      <c r="BK78" s="179">
        <f t="shared" si="102"/>
        <v>0</v>
      </c>
      <c r="BL78" s="179">
        <f t="shared" si="103"/>
        <v>0</v>
      </c>
      <c r="BM78" s="179">
        <f t="shared" si="104"/>
        <v>0</v>
      </c>
    </row>
    <row r="79" spans="1:65" x14ac:dyDescent="0.25">
      <c r="A79" s="163">
        <f>ПланСокрОО!A79</f>
        <v>0</v>
      </c>
      <c r="B79" s="179" t="str">
        <f>ПланСокрОО!B79</f>
        <v>ПБ.Б.21</v>
      </c>
      <c r="C79" s="180">
        <f>ПланСокрОО!C79</f>
        <v>0</v>
      </c>
      <c r="D79" s="106"/>
      <c r="E79" s="106"/>
      <c r="F79" s="106"/>
      <c r="G79" s="331">
        <f t="shared" si="95"/>
        <v>0</v>
      </c>
      <c r="H79" s="179">
        <f>ПланСокрОО!I79</f>
        <v>0</v>
      </c>
      <c r="I79" s="179">
        <f>ПланСокрОО!J79</f>
        <v>0</v>
      </c>
      <c r="J79" s="179">
        <f>ПланСокрОО!K79</f>
        <v>0</v>
      </c>
      <c r="K79" s="179">
        <f>ПланСокрОО!L79</f>
        <v>0</v>
      </c>
      <c r="L79" s="179">
        <f>ПланСокрОО!M79</f>
        <v>0</v>
      </c>
      <c r="M79" s="179">
        <f>ПланСокрОО!N79</f>
        <v>0</v>
      </c>
      <c r="N79" s="179">
        <f t="shared" si="96"/>
        <v>0</v>
      </c>
      <c r="O79" s="179">
        <f t="shared" si="97"/>
        <v>0</v>
      </c>
      <c r="P79" s="179">
        <f t="shared" si="98"/>
        <v>0</v>
      </c>
      <c r="Q79" s="179">
        <f t="shared" si="99"/>
        <v>0</v>
      </c>
      <c r="R79" s="179">
        <f t="shared" si="100"/>
        <v>0</v>
      </c>
      <c r="S79" s="179">
        <f t="shared" si="101"/>
        <v>0</v>
      </c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79"/>
      <c r="BI79" s="228" t="str">
        <f>ПланСокрОО!AZ79</f>
        <v/>
      </c>
      <c r="BJ79" s="163"/>
      <c r="BK79" s="179">
        <f t="shared" si="102"/>
        <v>0</v>
      </c>
      <c r="BL79" s="179">
        <f t="shared" si="103"/>
        <v>0</v>
      </c>
      <c r="BM79" s="179">
        <f t="shared" si="104"/>
        <v>0</v>
      </c>
    </row>
    <row r="80" spans="1:65" x14ac:dyDescent="0.25">
      <c r="A80" s="163">
        <f>ПланСокрОО!A80</f>
        <v>0</v>
      </c>
      <c r="B80" s="179" t="str">
        <f>ПланСокрОО!B80</f>
        <v>ПБ.Б.22</v>
      </c>
      <c r="C80" s="180">
        <f>ПланСокрОО!C80</f>
        <v>0</v>
      </c>
      <c r="D80" s="106"/>
      <c r="E80" s="106"/>
      <c r="F80" s="106"/>
      <c r="G80" s="331">
        <f t="shared" si="95"/>
        <v>0</v>
      </c>
      <c r="H80" s="179">
        <f>ПланСокрОО!I80</f>
        <v>0</v>
      </c>
      <c r="I80" s="179">
        <f>ПланСокрОО!J80</f>
        <v>0</v>
      </c>
      <c r="J80" s="179">
        <f>ПланСокрОО!K80</f>
        <v>0</v>
      </c>
      <c r="K80" s="179">
        <f>ПланСокрОО!L80</f>
        <v>0</v>
      </c>
      <c r="L80" s="179">
        <f>ПланСокрОО!M80</f>
        <v>0</v>
      </c>
      <c r="M80" s="179">
        <f>ПланСокрОО!N80</f>
        <v>0</v>
      </c>
      <c r="N80" s="179">
        <f t="shared" si="96"/>
        <v>0</v>
      </c>
      <c r="O80" s="179">
        <f t="shared" si="97"/>
        <v>0</v>
      </c>
      <c r="P80" s="179">
        <f t="shared" si="98"/>
        <v>0</v>
      </c>
      <c r="Q80" s="179">
        <f t="shared" si="99"/>
        <v>0</v>
      </c>
      <c r="R80" s="179">
        <f t="shared" si="100"/>
        <v>0</v>
      </c>
      <c r="S80" s="179">
        <f t="shared" si="101"/>
        <v>0</v>
      </c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79"/>
      <c r="BI80" s="228" t="str">
        <f>ПланСокрОО!AZ80</f>
        <v/>
      </c>
      <c r="BJ80" s="163"/>
      <c r="BK80" s="179">
        <f t="shared" si="102"/>
        <v>0</v>
      </c>
      <c r="BL80" s="179">
        <f t="shared" si="103"/>
        <v>0</v>
      </c>
      <c r="BM80" s="179">
        <f t="shared" si="104"/>
        <v>0</v>
      </c>
    </row>
    <row r="81" spans="1:65" x14ac:dyDescent="0.25">
      <c r="A81" s="163">
        <f>ПланСокрОО!A81</f>
        <v>0</v>
      </c>
      <c r="B81" s="179" t="str">
        <f>ПланСокрОО!B81</f>
        <v>ПБ.Б.23</v>
      </c>
      <c r="C81" s="180">
        <f>ПланСокрОО!C81</f>
        <v>0</v>
      </c>
      <c r="D81" s="106"/>
      <c r="E81" s="106"/>
      <c r="F81" s="106"/>
      <c r="G81" s="331">
        <f t="shared" si="95"/>
        <v>0</v>
      </c>
      <c r="H81" s="179">
        <f>ПланСокрОО!I81</f>
        <v>0</v>
      </c>
      <c r="I81" s="179">
        <f>ПланСокрОО!J81</f>
        <v>0</v>
      </c>
      <c r="J81" s="179">
        <f>ПланСокрОО!K81</f>
        <v>0</v>
      </c>
      <c r="K81" s="179">
        <f>ПланСокрОО!L81</f>
        <v>0</v>
      </c>
      <c r="L81" s="179">
        <f>ПланСокрОО!M81</f>
        <v>0</v>
      </c>
      <c r="M81" s="179">
        <f>ПланСокрОО!N81</f>
        <v>0</v>
      </c>
      <c r="N81" s="179">
        <f t="shared" si="96"/>
        <v>0</v>
      </c>
      <c r="O81" s="179">
        <f t="shared" si="97"/>
        <v>0</v>
      </c>
      <c r="P81" s="179">
        <f t="shared" si="98"/>
        <v>0</v>
      </c>
      <c r="Q81" s="179">
        <f t="shared" si="99"/>
        <v>0</v>
      </c>
      <c r="R81" s="179">
        <f t="shared" si="100"/>
        <v>0</v>
      </c>
      <c r="S81" s="179">
        <f t="shared" si="101"/>
        <v>0</v>
      </c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79"/>
      <c r="BI81" s="228" t="str">
        <f>ПланСокрОО!AZ81</f>
        <v/>
      </c>
      <c r="BJ81" s="163"/>
      <c r="BK81" s="179">
        <f t="shared" si="102"/>
        <v>0</v>
      </c>
      <c r="BL81" s="179">
        <f t="shared" si="103"/>
        <v>0</v>
      </c>
      <c r="BM81" s="179">
        <f t="shared" si="104"/>
        <v>0</v>
      </c>
    </row>
    <row r="82" spans="1:65" x14ac:dyDescent="0.25">
      <c r="A82" s="163">
        <f>ПланСокрОО!A82</f>
        <v>0</v>
      </c>
      <c r="B82" s="179" t="str">
        <f>ПланСокрОО!B82</f>
        <v>ПБ.Б.24</v>
      </c>
      <c r="C82" s="180">
        <f>ПланСокрОО!C82</f>
        <v>0</v>
      </c>
      <c r="D82" s="106"/>
      <c r="E82" s="106"/>
      <c r="F82" s="106"/>
      <c r="G82" s="331">
        <f t="shared" si="95"/>
        <v>0</v>
      </c>
      <c r="H82" s="179">
        <f>ПланСокрОО!I82</f>
        <v>0</v>
      </c>
      <c r="I82" s="179">
        <f>ПланСокрОО!J82</f>
        <v>0</v>
      </c>
      <c r="J82" s="179">
        <f>ПланСокрОО!K82</f>
        <v>0</v>
      </c>
      <c r="K82" s="179">
        <f>ПланСокрОО!L82</f>
        <v>0</v>
      </c>
      <c r="L82" s="179">
        <f>ПланСокрОО!M82</f>
        <v>0</v>
      </c>
      <c r="M82" s="179">
        <f>ПланСокрОО!N82</f>
        <v>0</v>
      </c>
      <c r="N82" s="179">
        <f t="shared" si="96"/>
        <v>0</v>
      </c>
      <c r="O82" s="179">
        <f t="shared" si="97"/>
        <v>0</v>
      </c>
      <c r="P82" s="179">
        <f t="shared" si="98"/>
        <v>0</v>
      </c>
      <c r="Q82" s="179">
        <f t="shared" si="99"/>
        <v>0</v>
      </c>
      <c r="R82" s="179">
        <f t="shared" si="100"/>
        <v>0</v>
      </c>
      <c r="S82" s="179">
        <f t="shared" si="101"/>
        <v>0</v>
      </c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79"/>
      <c r="BI82" s="228" t="str">
        <f>ПланСокрОО!AZ82</f>
        <v/>
      </c>
      <c r="BJ82" s="163"/>
      <c r="BK82" s="179">
        <f t="shared" si="102"/>
        <v>0</v>
      </c>
      <c r="BL82" s="179">
        <f t="shared" si="103"/>
        <v>0</v>
      </c>
      <c r="BM82" s="179">
        <f t="shared" si="104"/>
        <v>0</v>
      </c>
    </row>
    <row r="83" spans="1:65" x14ac:dyDescent="0.25">
      <c r="A83" s="163">
        <f>ПланСокрОО!A83</f>
        <v>0</v>
      </c>
      <c r="B83" s="179" t="str">
        <f>ПланСокрОО!B83</f>
        <v>ПБ.Б.25</v>
      </c>
      <c r="C83" s="180">
        <f>ПланСокрОО!C83</f>
        <v>0</v>
      </c>
      <c r="D83" s="106"/>
      <c r="E83" s="106"/>
      <c r="F83" s="106"/>
      <c r="G83" s="331">
        <f t="shared" si="95"/>
        <v>0</v>
      </c>
      <c r="H83" s="179">
        <f>ПланСокрОО!I83</f>
        <v>0</v>
      </c>
      <c r="I83" s="179">
        <f>ПланСокрОО!J83</f>
        <v>0</v>
      </c>
      <c r="J83" s="179">
        <f>ПланСокрОО!K83</f>
        <v>0</v>
      </c>
      <c r="K83" s="179">
        <f>ПланСокрОО!L83</f>
        <v>0</v>
      </c>
      <c r="L83" s="179">
        <f>ПланСокрОО!M83</f>
        <v>0</v>
      </c>
      <c r="M83" s="179">
        <f>ПланСокрОО!N83</f>
        <v>0</v>
      </c>
      <c r="N83" s="179">
        <f t="shared" si="96"/>
        <v>0</v>
      </c>
      <c r="O83" s="179">
        <f t="shared" si="97"/>
        <v>0</v>
      </c>
      <c r="P83" s="179">
        <f t="shared" si="98"/>
        <v>0</v>
      </c>
      <c r="Q83" s="179">
        <f t="shared" si="99"/>
        <v>0</v>
      </c>
      <c r="R83" s="179">
        <f t="shared" si="100"/>
        <v>0</v>
      </c>
      <c r="S83" s="179">
        <f t="shared" si="101"/>
        <v>0</v>
      </c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79"/>
      <c r="BI83" s="228" t="str">
        <f>ПланСокрОО!AZ83</f>
        <v/>
      </c>
      <c r="BJ83" s="163"/>
      <c r="BK83" s="179">
        <f t="shared" si="102"/>
        <v>0</v>
      </c>
      <c r="BL83" s="179">
        <f t="shared" si="103"/>
        <v>0</v>
      </c>
      <c r="BM83" s="179">
        <f t="shared" si="104"/>
        <v>0</v>
      </c>
    </row>
    <row r="84" spans="1:65" x14ac:dyDescent="0.25">
      <c r="A84" s="163">
        <f>ПланСокрОО!A84</f>
        <v>0</v>
      </c>
      <c r="B84" s="179" t="str">
        <f>ПланСокрОО!B84</f>
        <v>ПБ.Б.26</v>
      </c>
      <c r="C84" s="180">
        <f>ПланСокрОО!C84</f>
        <v>0</v>
      </c>
      <c r="D84" s="106"/>
      <c r="E84" s="106"/>
      <c r="F84" s="106"/>
      <c r="G84" s="331">
        <f t="shared" si="95"/>
        <v>0</v>
      </c>
      <c r="H84" s="179">
        <f>ПланСокрОО!I84</f>
        <v>0</v>
      </c>
      <c r="I84" s="179">
        <f>ПланСокрОО!J84</f>
        <v>0</v>
      </c>
      <c r="J84" s="179">
        <f>ПланСокрОО!K84</f>
        <v>0</v>
      </c>
      <c r="K84" s="179">
        <f>ПланСокрОО!L84</f>
        <v>0</v>
      </c>
      <c r="L84" s="179">
        <f>ПланСокрОО!M84</f>
        <v>0</v>
      </c>
      <c r="M84" s="179">
        <f>ПланСокрОО!N84</f>
        <v>0</v>
      </c>
      <c r="N84" s="179">
        <f t="shared" si="96"/>
        <v>0</v>
      </c>
      <c r="O84" s="179">
        <f t="shared" si="97"/>
        <v>0</v>
      </c>
      <c r="P84" s="179">
        <f t="shared" si="98"/>
        <v>0</v>
      </c>
      <c r="Q84" s="179">
        <f t="shared" si="99"/>
        <v>0</v>
      </c>
      <c r="R84" s="179">
        <f t="shared" si="100"/>
        <v>0</v>
      </c>
      <c r="S84" s="179">
        <f t="shared" si="101"/>
        <v>0</v>
      </c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79"/>
      <c r="BI84" s="228" t="str">
        <f>ПланСокрОО!AZ84</f>
        <v/>
      </c>
      <c r="BJ84" s="163"/>
      <c r="BK84" s="179">
        <f t="shared" si="102"/>
        <v>0</v>
      </c>
      <c r="BL84" s="179">
        <f t="shared" si="103"/>
        <v>0</v>
      </c>
      <c r="BM84" s="179">
        <f t="shared" si="104"/>
        <v>0</v>
      </c>
    </row>
    <row r="85" spans="1:65" x14ac:dyDescent="0.25">
      <c r="A85" s="163">
        <f>ПланСокрОО!A85</f>
        <v>0</v>
      </c>
      <c r="B85" s="179" t="str">
        <f>ПланСокрОО!B85</f>
        <v>ПБ.Б.27</v>
      </c>
      <c r="C85" s="180">
        <f>ПланСокрОО!C85</f>
        <v>0</v>
      </c>
      <c r="D85" s="106"/>
      <c r="E85" s="106"/>
      <c r="F85" s="106"/>
      <c r="G85" s="331">
        <f t="shared" si="95"/>
        <v>0</v>
      </c>
      <c r="H85" s="179">
        <f>ПланСокрОО!I85</f>
        <v>0</v>
      </c>
      <c r="I85" s="179">
        <f>ПланСокрОО!J85</f>
        <v>0</v>
      </c>
      <c r="J85" s="179">
        <f>ПланСокрОО!K85</f>
        <v>0</v>
      </c>
      <c r="K85" s="179">
        <f>ПланСокрОО!L85</f>
        <v>0</v>
      </c>
      <c r="L85" s="179">
        <f>ПланСокрОО!M85</f>
        <v>0</v>
      </c>
      <c r="M85" s="179">
        <f>ПланСокрОО!N85</f>
        <v>0</v>
      </c>
      <c r="N85" s="179">
        <f t="shared" si="96"/>
        <v>0</v>
      </c>
      <c r="O85" s="179">
        <f t="shared" si="97"/>
        <v>0</v>
      </c>
      <c r="P85" s="179">
        <f t="shared" si="98"/>
        <v>0</v>
      </c>
      <c r="Q85" s="179">
        <f t="shared" si="99"/>
        <v>0</v>
      </c>
      <c r="R85" s="179">
        <f t="shared" si="100"/>
        <v>0</v>
      </c>
      <c r="S85" s="179">
        <f t="shared" si="101"/>
        <v>0</v>
      </c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79"/>
      <c r="BI85" s="228" t="str">
        <f>ПланСокрОО!AZ85</f>
        <v/>
      </c>
      <c r="BJ85" s="163"/>
      <c r="BK85" s="179">
        <f t="shared" si="102"/>
        <v>0</v>
      </c>
      <c r="BL85" s="179">
        <f t="shared" si="103"/>
        <v>0</v>
      </c>
      <c r="BM85" s="179">
        <f t="shared" si="104"/>
        <v>0</v>
      </c>
    </row>
    <row r="86" spans="1:65" x14ac:dyDescent="0.25">
      <c r="A86" s="163">
        <f>ПланСокрОО!A86</f>
        <v>0</v>
      </c>
      <c r="B86" s="179" t="str">
        <f>ПланСокрОО!B86</f>
        <v>ПБ.Б.28</v>
      </c>
      <c r="C86" s="180">
        <f>ПланСокрОО!C86</f>
        <v>0</v>
      </c>
      <c r="D86" s="106"/>
      <c r="E86" s="106"/>
      <c r="F86" s="106"/>
      <c r="G86" s="331">
        <f t="shared" si="95"/>
        <v>0</v>
      </c>
      <c r="H86" s="179">
        <f>ПланСокрОО!I86</f>
        <v>0</v>
      </c>
      <c r="I86" s="179">
        <f>ПланСокрОО!J86</f>
        <v>0</v>
      </c>
      <c r="J86" s="179">
        <f>ПланСокрОО!K86</f>
        <v>0</v>
      </c>
      <c r="K86" s="179">
        <f>ПланСокрОО!L86</f>
        <v>0</v>
      </c>
      <c r="L86" s="179">
        <f>ПланСокрОО!M86</f>
        <v>0</v>
      </c>
      <c r="M86" s="179">
        <f>ПланСокрОО!N86</f>
        <v>0</v>
      </c>
      <c r="N86" s="179">
        <f t="shared" si="96"/>
        <v>0</v>
      </c>
      <c r="O86" s="179">
        <f t="shared" si="97"/>
        <v>0</v>
      </c>
      <c r="P86" s="179">
        <f t="shared" si="98"/>
        <v>0</v>
      </c>
      <c r="Q86" s="179">
        <f t="shared" si="99"/>
        <v>0</v>
      </c>
      <c r="R86" s="179">
        <f t="shared" si="100"/>
        <v>0</v>
      </c>
      <c r="S86" s="179">
        <f t="shared" si="101"/>
        <v>0</v>
      </c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79"/>
      <c r="BI86" s="228" t="str">
        <f>ПланСокрОО!AZ86</f>
        <v/>
      </c>
      <c r="BJ86" s="163"/>
      <c r="BK86" s="179">
        <f t="shared" si="102"/>
        <v>0</v>
      </c>
      <c r="BL86" s="179">
        <f t="shared" si="103"/>
        <v>0</v>
      </c>
      <c r="BM86" s="179">
        <f t="shared" si="104"/>
        <v>0</v>
      </c>
    </row>
    <row r="87" spans="1:65" x14ac:dyDescent="0.25">
      <c r="A87" s="163">
        <f>ПланСокрОО!A87</f>
        <v>0</v>
      </c>
      <c r="B87" s="179" t="str">
        <f>ПланСокрОО!B87</f>
        <v>ПБ.Б.29</v>
      </c>
      <c r="C87" s="180">
        <f>ПланСокрОО!C87</f>
        <v>0</v>
      </c>
      <c r="D87" s="106"/>
      <c r="E87" s="106"/>
      <c r="F87" s="106"/>
      <c r="G87" s="331">
        <f t="shared" si="95"/>
        <v>0</v>
      </c>
      <c r="H87" s="179">
        <f>ПланСокрОО!I87</f>
        <v>0</v>
      </c>
      <c r="I87" s="179">
        <f>ПланСокрОО!J87</f>
        <v>0</v>
      </c>
      <c r="J87" s="179">
        <f>ПланСокрОО!K87</f>
        <v>0</v>
      </c>
      <c r="K87" s="179">
        <f>ПланСокрОО!L87</f>
        <v>0</v>
      </c>
      <c r="L87" s="179">
        <f>ПланСокрОО!M87</f>
        <v>0</v>
      </c>
      <c r="M87" s="179">
        <f>ПланСокрОО!N87</f>
        <v>0</v>
      </c>
      <c r="N87" s="179">
        <f t="shared" si="96"/>
        <v>0</v>
      </c>
      <c r="O87" s="179">
        <f t="shared" si="97"/>
        <v>0</v>
      </c>
      <c r="P87" s="179">
        <f t="shared" si="98"/>
        <v>0</v>
      </c>
      <c r="Q87" s="179">
        <f t="shared" si="99"/>
        <v>0</v>
      </c>
      <c r="R87" s="179">
        <f t="shared" si="100"/>
        <v>0</v>
      </c>
      <c r="S87" s="179">
        <f t="shared" si="101"/>
        <v>0</v>
      </c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79"/>
      <c r="BI87" s="228" t="str">
        <f>ПланСокрОО!AZ87</f>
        <v/>
      </c>
      <c r="BJ87" s="163"/>
      <c r="BK87" s="179">
        <f t="shared" si="102"/>
        <v>0</v>
      </c>
      <c r="BL87" s="179">
        <f t="shared" si="103"/>
        <v>0</v>
      </c>
      <c r="BM87" s="179">
        <f t="shared" si="104"/>
        <v>0</v>
      </c>
    </row>
    <row r="88" spans="1:65" x14ac:dyDescent="0.25">
      <c r="A88" s="163">
        <f>ПланСокрОО!A88</f>
        <v>0</v>
      </c>
      <c r="B88" s="179" t="str">
        <f>ПланСокрОО!B88</f>
        <v>ПБ.Б.30</v>
      </c>
      <c r="C88" s="180">
        <f>ПланСокрОО!C88</f>
        <v>0</v>
      </c>
      <c r="D88" s="106"/>
      <c r="E88" s="106"/>
      <c r="F88" s="106"/>
      <c r="G88" s="331">
        <f t="shared" si="95"/>
        <v>0</v>
      </c>
      <c r="H88" s="179">
        <f>ПланСокрОО!I88</f>
        <v>0</v>
      </c>
      <c r="I88" s="179">
        <f>ПланСокрОО!J88</f>
        <v>0</v>
      </c>
      <c r="J88" s="179">
        <f>ПланСокрОО!K88</f>
        <v>0</v>
      </c>
      <c r="K88" s="179">
        <f>ПланСокрОО!L88</f>
        <v>0</v>
      </c>
      <c r="L88" s="179">
        <f>ПланСокрОО!M88</f>
        <v>0</v>
      </c>
      <c r="M88" s="179">
        <f>ПланСокрОО!N88</f>
        <v>0</v>
      </c>
      <c r="N88" s="179">
        <f t="shared" si="96"/>
        <v>0</v>
      </c>
      <c r="O88" s="179">
        <f t="shared" si="97"/>
        <v>0</v>
      </c>
      <c r="P88" s="179">
        <f t="shared" si="98"/>
        <v>0</v>
      </c>
      <c r="Q88" s="179">
        <f t="shared" si="99"/>
        <v>0</v>
      </c>
      <c r="R88" s="179">
        <f t="shared" si="100"/>
        <v>0</v>
      </c>
      <c r="S88" s="179">
        <f t="shared" si="101"/>
        <v>0</v>
      </c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79"/>
      <c r="BI88" s="228" t="str">
        <f>ПланСокрОО!AZ88</f>
        <v/>
      </c>
      <c r="BJ88" s="163"/>
      <c r="BK88" s="179">
        <f t="shared" si="102"/>
        <v>0</v>
      </c>
      <c r="BL88" s="179">
        <f t="shared" si="103"/>
        <v>0</v>
      </c>
      <c r="BM88" s="179">
        <f t="shared" si="104"/>
        <v>0</v>
      </c>
    </row>
    <row r="89" spans="1:65" x14ac:dyDescent="0.25">
      <c r="A89" s="163">
        <f>ПланСокрОО!A89</f>
        <v>0</v>
      </c>
      <c r="B89" s="179" t="str">
        <f>ПланСокрОО!B89</f>
        <v>ПБ.Б.31</v>
      </c>
      <c r="C89" s="180">
        <f>ПланСокрОО!C89</f>
        <v>0</v>
      </c>
      <c r="D89" s="106"/>
      <c r="E89" s="106"/>
      <c r="F89" s="106"/>
      <c r="G89" s="331">
        <f t="shared" si="95"/>
        <v>0</v>
      </c>
      <c r="H89" s="179">
        <f>ПланСокрОО!I89</f>
        <v>0</v>
      </c>
      <c r="I89" s="179">
        <f>ПланСокрОО!J89</f>
        <v>0</v>
      </c>
      <c r="J89" s="179">
        <f>ПланСокрОО!K89</f>
        <v>0</v>
      </c>
      <c r="K89" s="179">
        <f>ПланСокрОО!L89</f>
        <v>0</v>
      </c>
      <c r="L89" s="179">
        <f>ПланСокрОО!M89</f>
        <v>0</v>
      </c>
      <c r="M89" s="179">
        <f>ПланСокрОО!N89</f>
        <v>0</v>
      </c>
      <c r="N89" s="179">
        <f t="shared" si="96"/>
        <v>0</v>
      </c>
      <c r="O89" s="179">
        <f t="shared" si="97"/>
        <v>0</v>
      </c>
      <c r="P89" s="179">
        <f t="shared" si="98"/>
        <v>0</v>
      </c>
      <c r="Q89" s="179">
        <f t="shared" si="99"/>
        <v>0</v>
      </c>
      <c r="R89" s="179">
        <f t="shared" si="100"/>
        <v>0</v>
      </c>
      <c r="S89" s="179">
        <f t="shared" si="101"/>
        <v>0</v>
      </c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79"/>
      <c r="BI89" s="228" t="str">
        <f>ПланСокрОО!AZ89</f>
        <v/>
      </c>
      <c r="BJ89" s="163"/>
      <c r="BK89" s="179">
        <f t="shared" si="102"/>
        <v>0</v>
      </c>
      <c r="BL89" s="179">
        <f t="shared" si="103"/>
        <v>0</v>
      </c>
      <c r="BM89" s="179">
        <f t="shared" si="104"/>
        <v>0</v>
      </c>
    </row>
    <row r="90" spans="1:65" x14ac:dyDescent="0.25">
      <c r="A90" s="163">
        <f>ПланСокрОО!A90</f>
        <v>0</v>
      </c>
      <c r="B90" s="179" t="str">
        <f>ПланСокрОО!B90</f>
        <v>ПБ.Б.32</v>
      </c>
      <c r="C90" s="180">
        <f>ПланСокрОО!C90</f>
        <v>0</v>
      </c>
      <c r="D90" s="106"/>
      <c r="E90" s="106"/>
      <c r="F90" s="106"/>
      <c r="G90" s="331">
        <f t="shared" si="95"/>
        <v>0</v>
      </c>
      <c r="H90" s="179">
        <f>ПланСокрОО!I90</f>
        <v>0</v>
      </c>
      <c r="I90" s="179">
        <f>ПланСокрОО!J90</f>
        <v>0</v>
      </c>
      <c r="J90" s="179">
        <f>ПланСокрОО!K90</f>
        <v>0</v>
      </c>
      <c r="K90" s="179">
        <f>ПланСокрОО!L90</f>
        <v>0</v>
      </c>
      <c r="L90" s="179">
        <f>ПланСокрОО!M90</f>
        <v>0</v>
      </c>
      <c r="M90" s="179">
        <f>ПланСокрОО!N90</f>
        <v>0</v>
      </c>
      <c r="N90" s="179">
        <f t="shared" si="96"/>
        <v>0</v>
      </c>
      <c r="O90" s="179">
        <f t="shared" si="97"/>
        <v>0</v>
      </c>
      <c r="P90" s="179">
        <f t="shared" si="98"/>
        <v>0</v>
      </c>
      <c r="Q90" s="179">
        <f t="shared" si="99"/>
        <v>0</v>
      </c>
      <c r="R90" s="179">
        <f t="shared" si="100"/>
        <v>0</v>
      </c>
      <c r="S90" s="179">
        <f t="shared" si="101"/>
        <v>0</v>
      </c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79"/>
      <c r="BI90" s="228" t="str">
        <f>ПланСокрОО!AZ90</f>
        <v/>
      </c>
      <c r="BJ90" s="163"/>
      <c r="BK90" s="179">
        <f t="shared" si="102"/>
        <v>0</v>
      </c>
      <c r="BL90" s="179">
        <f t="shared" si="103"/>
        <v>0</v>
      </c>
      <c r="BM90" s="179">
        <f t="shared" si="104"/>
        <v>0</v>
      </c>
    </row>
    <row r="91" spans="1:65" x14ac:dyDescent="0.25">
      <c r="A91" s="163">
        <f>ПланСокрОО!A91</f>
        <v>0</v>
      </c>
      <c r="B91" s="179" t="str">
        <f>ПланСокрОО!B91</f>
        <v>ПБ.Б.33</v>
      </c>
      <c r="C91" s="180">
        <f>ПланСокрОО!C91</f>
        <v>0</v>
      </c>
      <c r="D91" s="106"/>
      <c r="E91" s="106"/>
      <c r="F91" s="106"/>
      <c r="G91" s="331">
        <f t="shared" si="95"/>
        <v>0</v>
      </c>
      <c r="H91" s="179">
        <f>ПланСокрОО!I91</f>
        <v>0</v>
      </c>
      <c r="I91" s="179">
        <f>ПланСокрОО!J91</f>
        <v>0</v>
      </c>
      <c r="J91" s="179">
        <f>ПланСокрОО!K91</f>
        <v>0</v>
      </c>
      <c r="K91" s="179">
        <f>ПланСокрОО!L91</f>
        <v>0</v>
      </c>
      <c r="L91" s="179">
        <f>ПланСокрОО!M91</f>
        <v>0</v>
      </c>
      <c r="M91" s="179">
        <f>ПланСокрОО!N91</f>
        <v>0</v>
      </c>
      <c r="N91" s="179">
        <f t="shared" si="96"/>
        <v>0</v>
      </c>
      <c r="O91" s="179">
        <f t="shared" si="97"/>
        <v>0</v>
      </c>
      <c r="P91" s="179">
        <f t="shared" si="98"/>
        <v>0</v>
      </c>
      <c r="Q91" s="179">
        <f t="shared" si="99"/>
        <v>0</v>
      </c>
      <c r="R91" s="179">
        <f t="shared" si="100"/>
        <v>0</v>
      </c>
      <c r="S91" s="179">
        <f t="shared" si="101"/>
        <v>0</v>
      </c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  <c r="BH91" s="179"/>
      <c r="BI91" s="228" t="str">
        <f>ПланСокрОО!AZ91</f>
        <v/>
      </c>
      <c r="BJ91" s="163"/>
      <c r="BK91" s="179">
        <f t="shared" si="102"/>
        <v>0</v>
      </c>
      <c r="BL91" s="179">
        <f t="shared" si="103"/>
        <v>0</v>
      </c>
      <c r="BM91" s="179">
        <f t="shared" si="104"/>
        <v>0</v>
      </c>
    </row>
    <row r="92" spans="1:65" x14ac:dyDescent="0.25">
      <c r="A92" s="163">
        <f>ПланСокрОО!A92</f>
        <v>0</v>
      </c>
      <c r="B92" s="179" t="str">
        <f>ПланСокрОО!B92</f>
        <v>ПБ.Б.34</v>
      </c>
      <c r="C92" s="180">
        <f>ПланСокрОО!C92</f>
        <v>0</v>
      </c>
      <c r="D92" s="106"/>
      <c r="E92" s="106"/>
      <c r="F92" s="106"/>
      <c r="G92" s="331">
        <f t="shared" si="95"/>
        <v>0</v>
      </c>
      <c r="H92" s="179">
        <f>ПланСокрОО!I92</f>
        <v>0</v>
      </c>
      <c r="I92" s="179">
        <f>ПланСокрОО!J92</f>
        <v>0</v>
      </c>
      <c r="J92" s="179">
        <f>ПланСокрОО!K92</f>
        <v>0</v>
      </c>
      <c r="K92" s="179">
        <f>ПланСокрОО!L92</f>
        <v>0</v>
      </c>
      <c r="L92" s="179">
        <f>ПланСокрОО!M92</f>
        <v>0</v>
      </c>
      <c r="M92" s="179">
        <f>ПланСокрОО!N92</f>
        <v>0</v>
      </c>
      <c r="N92" s="179">
        <f t="shared" si="96"/>
        <v>0</v>
      </c>
      <c r="O92" s="179">
        <f t="shared" si="97"/>
        <v>0</v>
      </c>
      <c r="P92" s="179">
        <f t="shared" si="98"/>
        <v>0</v>
      </c>
      <c r="Q92" s="179">
        <f t="shared" si="99"/>
        <v>0</v>
      </c>
      <c r="R92" s="179">
        <f t="shared" si="100"/>
        <v>0</v>
      </c>
      <c r="S92" s="179">
        <f t="shared" si="101"/>
        <v>0</v>
      </c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  <c r="BH92" s="179"/>
      <c r="BI92" s="228" t="str">
        <f>ПланСокрОО!AZ92</f>
        <v/>
      </c>
      <c r="BJ92" s="163"/>
      <c r="BK92" s="179">
        <f t="shared" si="102"/>
        <v>0</v>
      </c>
      <c r="BL92" s="179">
        <f t="shared" si="103"/>
        <v>0</v>
      </c>
      <c r="BM92" s="179">
        <f t="shared" si="104"/>
        <v>0</v>
      </c>
    </row>
    <row r="93" spans="1:65" x14ac:dyDescent="0.25">
      <c r="A93" s="163">
        <f>ПланСокрОО!A93</f>
        <v>0</v>
      </c>
      <c r="B93" s="179" t="str">
        <f>ПланСокрОО!B93</f>
        <v>ПБ.Б.35</v>
      </c>
      <c r="C93" s="180">
        <f>ПланСокрОО!C93</f>
        <v>0</v>
      </c>
      <c r="D93" s="106"/>
      <c r="E93" s="106"/>
      <c r="F93" s="106"/>
      <c r="G93" s="331">
        <f t="shared" si="95"/>
        <v>0</v>
      </c>
      <c r="H93" s="179">
        <f>ПланСокрОО!I93</f>
        <v>0</v>
      </c>
      <c r="I93" s="179">
        <f>ПланСокрОО!J93</f>
        <v>0</v>
      </c>
      <c r="J93" s="179">
        <f>ПланСокрОО!K93</f>
        <v>0</v>
      </c>
      <c r="K93" s="179">
        <f>ПланСокрОО!L93</f>
        <v>0</v>
      </c>
      <c r="L93" s="179">
        <f>ПланСокрОО!M93</f>
        <v>0</v>
      </c>
      <c r="M93" s="179">
        <f>ПланСокрОО!N93</f>
        <v>0</v>
      </c>
      <c r="N93" s="179">
        <f t="shared" si="96"/>
        <v>0</v>
      </c>
      <c r="O93" s="179">
        <f t="shared" si="97"/>
        <v>0</v>
      </c>
      <c r="P93" s="179">
        <f t="shared" si="98"/>
        <v>0</v>
      </c>
      <c r="Q93" s="179">
        <f t="shared" si="99"/>
        <v>0</v>
      </c>
      <c r="R93" s="179">
        <f t="shared" si="100"/>
        <v>0</v>
      </c>
      <c r="S93" s="179">
        <f t="shared" si="101"/>
        <v>0</v>
      </c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79"/>
      <c r="BI93" s="228" t="str">
        <f>ПланСокрОО!AZ93</f>
        <v/>
      </c>
      <c r="BJ93" s="163"/>
      <c r="BK93" s="179">
        <f t="shared" si="102"/>
        <v>0</v>
      </c>
      <c r="BL93" s="179">
        <f t="shared" si="103"/>
        <v>0</v>
      </c>
      <c r="BM93" s="179">
        <f t="shared" si="104"/>
        <v>0</v>
      </c>
    </row>
    <row r="94" spans="1:65" x14ac:dyDescent="0.25">
      <c r="A94" s="163">
        <f>ПланСокрОО!A94</f>
        <v>0</v>
      </c>
      <c r="B94" s="179" t="str">
        <f>ПланСокрОО!B94</f>
        <v>ПБ.Б.36</v>
      </c>
      <c r="C94" s="180">
        <f>ПланСокрОО!C94</f>
        <v>0</v>
      </c>
      <c r="D94" s="106"/>
      <c r="E94" s="106"/>
      <c r="F94" s="106"/>
      <c r="G94" s="331">
        <f t="shared" si="95"/>
        <v>0</v>
      </c>
      <c r="H94" s="179">
        <f>ПланСокрОО!I94</f>
        <v>0</v>
      </c>
      <c r="I94" s="179">
        <f>ПланСокрОО!J94</f>
        <v>0</v>
      </c>
      <c r="J94" s="179">
        <f>ПланСокрОО!K94</f>
        <v>0</v>
      </c>
      <c r="K94" s="179">
        <f>ПланСокрОО!L94</f>
        <v>0</v>
      </c>
      <c r="L94" s="179">
        <f>ПланСокрОО!M94</f>
        <v>0</v>
      </c>
      <c r="M94" s="179">
        <f>ПланСокрОО!N94</f>
        <v>0</v>
      </c>
      <c r="N94" s="179">
        <f t="shared" si="96"/>
        <v>0</v>
      </c>
      <c r="O94" s="179">
        <f t="shared" si="97"/>
        <v>0</v>
      </c>
      <c r="P94" s="179">
        <f t="shared" si="98"/>
        <v>0</v>
      </c>
      <c r="Q94" s="179">
        <f t="shared" si="99"/>
        <v>0</v>
      </c>
      <c r="R94" s="179">
        <f t="shared" si="100"/>
        <v>0</v>
      </c>
      <c r="S94" s="179">
        <f t="shared" si="101"/>
        <v>0</v>
      </c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  <c r="BH94" s="179"/>
      <c r="BI94" s="228" t="str">
        <f>ПланСокрОО!AZ94</f>
        <v/>
      </c>
      <c r="BJ94" s="163"/>
      <c r="BK94" s="179">
        <f t="shared" si="102"/>
        <v>0</v>
      </c>
      <c r="BL94" s="179">
        <f t="shared" si="103"/>
        <v>0</v>
      </c>
      <c r="BM94" s="179">
        <f t="shared" si="104"/>
        <v>0</v>
      </c>
    </row>
    <row r="95" spans="1:65" x14ac:dyDescent="0.25">
      <c r="A95" s="163">
        <f>ПланСокрОО!A95</f>
        <v>0</v>
      </c>
      <c r="B95" s="179" t="str">
        <f>ПланСокрОО!B95</f>
        <v>ПБ.Б.37</v>
      </c>
      <c r="C95" s="180">
        <f>ПланСокрОО!C95</f>
        <v>0</v>
      </c>
      <c r="D95" s="106"/>
      <c r="E95" s="106"/>
      <c r="F95" s="106"/>
      <c r="G95" s="331">
        <f t="shared" si="95"/>
        <v>0</v>
      </c>
      <c r="H95" s="179">
        <f>ПланСокрОО!I95</f>
        <v>0</v>
      </c>
      <c r="I95" s="179">
        <f>ПланСокрОО!J95</f>
        <v>0</v>
      </c>
      <c r="J95" s="179">
        <f>ПланСокрОО!K95</f>
        <v>0</v>
      </c>
      <c r="K95" s="179">
        <f>ПланСокрОО!L95</f>
        <v>0</v>
      </c>
      <c r="L95" s="179">
        <f>ПланСокрОО!M95</f>
        <v>0</v>
      </c>
      <c r="M95" s="179">
        <f>ПланСокрОО!N95</f>
        <v>0</v>
      </c>
      <c r="N95" s="179">
        <f t="shared" si="96"/>
        <v>0</v>
      </c>
      <c r="O95" s="179">
        <f t="shared" si="97"/>
        <v>0</v>
      </c>
      <c r="P95" s="179">
        <f t="shared" si="98"/>
        <v>0</v>
      </c>
      <c r="Q95" s="179">
        <f t="shared" si="99"/>
        <v>0</v>
      </c>
      <c r="R95" s="179">
        <f t="shared" si="100"/>
        <v>0</v>
      </c>
      <c r="S95" s="179">
        <f t="shared" si="101"/>
        <v>0</v>
      </c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79"/>
      <c r="BI95" s="228" t="str">
        <f>ПланСокрОО!AZ95</f>
        <v/>
      </c>
      <c r="BJ95" s="163"/>
      <c r="BK95" s="179">
        <f t="shared" si="102"/>
        <v>0</v>
      </c>
      <c r="BL95" s="179">
        <f t="shared" si="103"/>
        <v>0</v>
      </c>
      <c r="BM95" s="179">
        <f t="shared" si="104"/>
        <v>0</v>
      </c>
    </row>
    <row r="96" spans="1:65" x14ac:dyDescent="0.25">
      <c r="A96" s="163">
        <f>ПланСокрОО!A96</f>
        <v>0</v>
      </c>
      <c r="B96" s="179" t="str">
        <f>ПланСокрОО!B96</f>
        <v>ПБ.Б.38</v>
      </c>
      <c r="C96" s="180">
        <f>ПланСокрОО!C96</f>
        <v>0</v>
      </c>
      <c r="D96" s="106"/>
      <c r="E96" s="106"/>
      <c r="F96" s="106"/>
      <c r="G96" s="331">
        <f t="shared" si="95"/>
        <v>0</v>
      </c>
      <c r="H96" s="179">
        <f>ПланСокрОО!I96</f>
        <v>0</v>
      </c>
      <c r="I96" s="179">
        <f>ПланСокрОО!J96</f>
        <v>0</v>
      </c>
      <c r="J96" s="179">
        <f>ПланСокрОО!K96</f>
        <v>0</v>
      </c>
      <c r="K96" s="179">
        <f>ПланСокрОО!L96</f>
        <v>0</v>
      </c>
      <c r="L96" s="179">
        <f>ПланСокрОО!M96</f>
        <v>0</v>
      </c>
      <c r="M96" s="179">
        <f>ПланСокрОО!N96</f>
        <v>0</v>
      </c>
      <c r="N96" s="179">
        <f t="shared" si="96"/>
        <v>0</v>
      </c>
      <c r="O96" s="179">
        <f t="shared" si="97"/>
        <v>0</v>
      </c>
      <c r="P96" s="179">
        <f t="shared" si="98"/>
        <v>0</v>
      </c>
      <c r="Q96" s="179">
        <f t="shared" si="99"/>
        <v>0</v>
      </c>
      <c r="R96" s="179">
        <f t="shared" si="100"/>
        <v>0</v>
      </c>
      <c r="S96" s="179">
        <f t="shared" si="101"/>
        <v>0</v>
      </c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  <c r="BH96" s="179"/>
      <c r="BI96" s="228" t="str">
        <f>ПланСокрОО!AZ96</f>
        <v/>
      </c>
      <c r="BJ96" s="163"/>
      <c r="BK96" s="179">
        <f t="shared" si="102"/>
        <v>0</v>
      </c>
      <c r="BL96" s="179">
        <f t="shared" si="103"/>
        <v>0</v>
      </c>
      <c r="BM96" s="179">
        <f t="shared" si="104"/>
        <v>0</v>
      </c>
    </row>
    <row r="97" spans="1:72" x14ac:dyDescent="0.25">
      <c r="A97" s="163">
        <f>ПланСокрОО!A97</f>
        <v>0</v>
      </c>
      <c r="B97" s="179" t="str">
        <f>ПланСокрОО!B97</f>
        <v>ПБ.Б.39</v>
      </c>
      <c r="C97" s="180">
        <f>ПланСокрОО!C97</f>
        <v>0</v>
      </c>
      <c r="D97" s="106"/>
      <c r="E97" s="106"/>
      <c r="F97" s="106"/>
      <c r="G97" s="331">
        <f t="shared" si="95"/>
        <v>0</v>
      </c>
      <c r="H97" s="179">
        <f>ПланСокрОО!I97</f>
        <v>0</v>
      </c>
      <c r="I97" s="179">
        <f>ПланСокрОО!J97</f>
        <v>0</v>
      </c>
      <c r="J97" s="179">
        <f>ПланСокрОО!K97</f>
        <v>0</v>
      </c>
      <c r="K97" s="179">
        <f>ПланСокрОО!L97</f>
        <v>0</v>
      </c>
      <c r="L97" s="179">
        <f>ПланСокрОО!M97</f>
        <v>0</v>
      </c>
      <c r="M97" s="179">
        <f>ПланСокрОО!N97</f>
        <v>0</v>
      </c>
      <c r="N97" s="179">
        <f t="shared" si="96"/>
        <v>0</v>
      </c>
      <c r="O97" s="179">
        <f t="shared" si="97"/>
        <v>0</v>
      </c>
      <c r="P97" s="179">
        <f t="shared" si="98"/>
        <v>0</v>
      </c>
      <c r="Q97" s="179">
        <f t="shared" si="99"/>
        <v>0</v>
      </c>
      <c r="R97" s="179">
        <f t="shared" si="100"/>
        <v>0</v>
      </c>
      <c r="S97" s="179">
        <f t="shared" si="101"/>
        <v>0</v>
      </c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79"/>
      <c r="BI97" s="228" t="str">
        <f>ПланСокрОО!AZ97</f>
        <v/>
      </c>
      <c r="BJ97" s="163"/>
      <c r="BK97" s="179">
        <f t="shared" si="102"/>
        <v>0</v>
      </c>
      <c r="BL97" s="179">
        <f t="shared" si="103"/>
        <v>0</v>
      </c>
      <c r="BM97" s="179">
        <f t="shared" si="104"/>
        <v>0</v>
      </c>
    </row>
    <row r="98" spans="1:72" x14ac:dyDescent="0.25">
      <c r="A98" s="163">
        <f>ПланСокрОО!A98</f>
        <v>0</v>
      </c>
      <c r="B98" s="179" t="str">
        <f>ПланСокрОО!B98</f>
        <v>ПБ.Б.40</v>
      </c>
      <c r="C98" s="180">
        <f>ПланСокрОО!C98</f>
        <v>0</v>
      </c>
      <c r="D98" s="106"/>
      <c r="E98" s="106"/>
      <c r="F98" s="106"/>
      <c r="G98" s="331">
        <f t="shared" si="95"/>
        <v>0</v>
      </c>
      <c r="H98" s="179">
        <f>ПланСокрОО!I98</f>
        <v>0</v>
      </c>
      <c r="I98" s="179">
        <f>ПланСокрОО!J98</f>
        <v>0</v>
      </c>
      <c r="J98" s="179">
        <f>ПланСокрОО!K98</f>
        <v>0</v>
      </c>
      <c r="K98" s="179">
        <f>ПланСокрОО!L98</f>
        <v>0</v>
      </c>
      <c r="L98" s="179">
        <f>ПланСокрОО!M98</f>
        <v>0</v>
      </c>
      <c r="M98" s="179">
        <f>ПланСокрОО!N98</f>
        <v>0</v>
      </c>
      <c r="N98" s="179">
        <f t="shared" si="96"/>
        <v>0</v>
      </c>
      <c r="O98" s="179">
        <f t="shared" si="97"/>
        <v>0</v>
      </c>
      <c r="P98" s="179">
        <f t="shared" si="98"/>
        <v>0</v>
      </c>
      <c r="Q98" s="179">
        <f t="shared" si="99"/>
        <v>0</v>
      </c>
      <c r="R98" s="179">
        <f t="shared" si="100"/>
        <v>0</v>
      </c>
      <c r="S98" s="179">
        <f t="shared" si="101"/>
        <v>0</v>
      </c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79"/>
      <c r="BI98" s="228" t="str">
        <f>ПланСокрОО!AZ98</f>
        <v/>
      </c>
      <c r="BJ98" s="163"/>
      <c r="BK98" s="179">
        <f t="shared" si="102"/>
        <v>0</v>
      </c>
      <c r="BL98" s="179">
        <f t="shared" si="103"/>
        <v>0</v>
      </c>
      <c r="BM98" s="179">
        <f t="shared" si="104"/>
        <v>0</v>
      </c>
    </row>
    <row r="99" spans="1:72" x14ac:dyDescent="0.25">
      <c r="A99" s="163">
        <f>ПланСокрОО!A99</f>
        <v>0</v>
      </c>
      <c r="B99" s="179" t="str">
        <f>ПланСокрОО!B99</f>
        <v>ПБ.Б.41</v>
      </c>
      <c r="C99" s="180">
        <f>ПланСокрОО!C99</f>
        <v>0</v>
      </c>
      <c r="D99" s="106"/>
      <c r="E99" s="106"/>
      <c r="F99" s="106"/>
      <c r="G99" s="331">
        <f t="shared" si="95"/>
        <v>0</v>
      </c>
      <c r="H99" s="179">
        <f>ПланСокрОО!I99</f>
        <v>0</v>
      </c>
      <c r="I99" s="179">
        <f>ПланСокрОО!J99</f>
        <v>0</v>
      </c>
      <c r="J99" s="179">
        <f>ПланСокрОО!K99</f>
        <v>0</v>
      </c>
      <c r="K99" s="179">
        <f>ПланСокрОО!L99</f>
        <v>0</v>
      </c>
      <c r="L99" s="179">
        <f>ПланСокрОО!M99</f>
        <v>0</v>
      </c>
      <c r="M99" s="179">
        <f>ПланСокрОО!N99</f>
        <v>0</v>
      </c>
      <c r="N99" s="179">
        <f t="shared" si="96"/>
        <v>0</v>
      </c>
      <c r="O99" s="179">
        <f t="shared" si="97"/>
        <v>0</v>
      </c>
      <c r="P99" s="179">
        <f t="shared" si="98"/>
        <v>0</v>
      </c>
      <c r="Q99" s="179">
        <f t="shared" si="99"/>
        <v>0</v>
      </c>
      <c r="R99" s="179">
        <f t="shared" si="100"/>
        <v>0</v>
      </c>
      <c r="S99" s="179">
        <f t="shared" si="101"/>
        <v>0</v>
      </c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79"/>
      <c r="BI99" s="228" t="str">
        <f>ПланСокрОО!AZ99</f>
        <v/>
      </c>
      <c r="BJ99" s="163"/>
      <c r="BK99" s="179">
        <f t="shared" si="102"/>
        <v>0</v>
      </c>
      <c r="BL99" s="179">
        <f t="shared" si="103"/>
        <v>0</v>
      </c>
      <c r="BM99" s="179">
        <f t="shared" si="104"/>
        <v>0</v>
      </c>
    </row>
    <row r="100" spans="1:72" x14ac:dyDescent="0.25">
      <c r="A100" s="163">
        <f>ПланСокрОО!A100</f>
        <v>0</v>
      </c>
      <c r="B100" s="179" t="str">
        <f>ПланСокрОО!B100</f>
        <v>ПБ.Б.42</v>
      </c>
      <c r="C100" s="180">
        <f>ПланСокрОО!C100</f>
        <v>0</v>
      </c>
      <c r="D100" s="106"/>
      <c r="E100" s="106"/>
      <c r="F100" s="106"/>
      <c r="G100" s="331">
        <f t="shared" si="95"/>
        <v>0</v>
      </c>
      <c r="H100" s="179">
        <f>ПланСокрОО!I100</f>
        <v>0</v>
      </c>
      <c r="I100" s="179">
        <f>ПланСокрОО!J100</f>
        <v>0</v>
      </c>
      <c r="J100" s="179">
        <f>ПланСокрОО!K100</f>
        <v>0</v>
      </c>
      <c r="K100" s="179">
        <f>ПланСокрОО!L100</f>
        <v>0</v>
      </c>
      <c r="L100" s="179">
        <f>ПланСокрОО!M100</f>
        <v>0</v>
      </c>
      <c r="M100" s="179">
        <f>ПланСокрОО!N100</f>
        <v>0</v>
      </c>
      <c r="N100" s="179">
        <f t="shared" si="96"/>
        <v>0</v>
      </c>
      <c r="O100" s="179">
        <f t="shared" si="97"/>
        <v>0</v>
      </c>
      <c r="P100" s="179">
        <f t="shared" si="98"/>
        <v>0</v>
      </c>
      <c r="Q100" s="179">
        <f t="shared" si="99"/>
        <v>0</v>
      </c>
      <c r="R100" s="179">
        <f t="shared" si="100"/>
        <v>0</v>
      </c>
      <c r="S100" s="179">
        <f t="shared" si="101"/>
        <v>0</v>
      </c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79"/>
      <c r="BI100" s="228" t="str">
        <f>ПланСокрОО!AZ100</f>
        <v/>
      </c>
      <c r="BJ100" s="163"/>
      <c r="BK100" s="179">
        <f t="shared" si="102"/>
        <v>0</v>
      </c>
      <c r="BL100" s="179">
        <f t="shared" si="103"/>
        <v>0</v>
      </c>
      <c r="BM100" s="179">
        <f t="shared" si="104"/>
        <v>0</v>
      </c>
    </row>
    <row r="101" spans="1:72" x14ac:dyDescent="0.25">
      <c r="A101" s="163">
        <f>ПланСокрОО!A101</f>
        <v>0</v>
      </c>
      <c r="B101" s="179" t="str">
        <f>ПланСокрОО!B101</f>
        <v>ПБ.Б.43</v>
      </c>
      <c r="C101" s="180">
        <f>ПланСокрОО!C101</f>
        <v>0</v>
      </c>
      <c r="D101" s="106"/>
      <c r="E101" s="106"/>
      <c r="F101" s="106"/>
      <c r="G101" s="331">
        <f t="shared" si="95"/>
        <v>0</v>
      </c>
      <c r="H101" s="179">
        <f>ПланСокрОО!I101</f>
        <v>0</v>
      </c>
      <c r="I101" s="179">
        <f>ПланСокрОО!J101</f>
        <v>0</v>
      </c>
      <c r="J101" s="179">
        <f>ПланСокрОО!K101</f>
        <v>0</v>
      </c>
      <c r="K101" s="179">
        <f>ПланСокрОО!L101</f>
        <v>0</v>
      </c>
      <c r="L101" s="179">
        <f>ПланСокрОО!M101</f>
        <v>0</v>
      </c>
      <c r="M101" s="179">
        <f>ПланСокрОО!N101</f>
        <v>0</v>
      </c>
      <c r="N101" s="179">
        <f t="shared" si="96"/>
        <v>0</v>
      </c>
      <c r="O101" s="179">
        <f t="shared" si="97"/>
        <v>0</v>
      </c>
      <c r="P101" s="179">
        <f t="shared" si="98"/>
        <v>0</v>
      </c>
      <c r="Q101" s="179">
        <f t="shared" si="99"/>
        <v>0</v>
      </c>
      <c r="R101" s="179">
        <f t="shared" si="100"/>
        <v>0</v>
      </c>
      <c r="S101" s="179">
        <f t="shared" si="101"/>
        <v>0</v>
      </c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79"/>
      <c r="BI101" s="228" t="str">
        <f>ПланСокрОО!AZ101</f>
        <v/>
      </c>
      <c r="BJ101" s="163"/>
      <c r="BK101" s="179">
        <f t="shared" si="102"/>
        <v>0</v>
      </c>
      <c r="BL101" s="179">
        <f t="shared" si="103"/>
        <v>0</v>
      </c>
      <c r="BM101" s="179">
        <f t="shared" si="104"/>
        <v>0</v>
      </c>
    </row>
    <row r="102" spans="1:72" x14ac:dyDescent="0.25">
      <c r="A102" s="163">
        <f>ПланСокрОО!A102</f>
        <v>0</v>
      </c>
      <c r="B102" s="179" t="str">
        <f>ПланСокрОО!B102</f>
        <v>ПБ.Б.44</v>
      </c>
      <c r="C102" s="180">
        <f>ПланСокрОО!C102</f>
        <v>0</v>
      </c>
      <c r="D102" s="106"/>
      <c r="E102" s="106"/>
      <c r="F102" s="106"/>
      <c r="G102" s="331">
        <f t="shared" si="95"/>
        <v>0</v>
      </c>
      <c r="H102" s="179">
        <f>ПланСокрОО!I102</f>
        <v>0</v>
      </c>
      <c r="I102" s="179">
        <f>ПланСокрОО!J102</f>
        <v>0</v>
      </c>
      <c r="J102" s="179">
        <f>ПланСокрОО!K102</f>
        <v>0</v>
      </c>
      <c r="K102" s="179">
        <f>ПланСокрОО!L102</f>
        <v>0</v>
      </c>
      <c r="L102" s="179">
        <f>ПланСокрОО!M102</f>
        <v>0</v>
      </c>
      <c r="M102" s="179">
        <f>ПланСокрОО!N102</f>
        <v>0</v>
      </c>
      <c r="N102" s="179">
        <f t="shared" si="96"/>
        <v>0</v>
      </c>
      <c r="O102" s="179">
        <f t="shared" si="97"/>
        <v>0</v>
      </c>
      <c r="P102" s="179">
        <f t="shared" si="98"/>
        <v>0</v>
      </c>
      <c r="Q102" s="179">
        <f t="shared" si="99"/>
        <v>0</v>
      </c>
      <c r="R102" s="179">
        <f t="shared" si="100"/>
        <v>0</v>
      </c>
      <c r="S102" s="179">
        <f t="shared" si="101"/>
        <v>0</v>
      </c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79"/>
      <c r="BI102" s="228" t="str">
        <f>ПланСокрОО!AZ102</f>
        <v/>
      </c>
      <c r="BJ102" s="163"/>
      <c r="BK102" s="179">
        <f t="shared" si="102"/>
        <v>0</v>
      </c>
      <c r="BL102" s="179">
        <f t="shared" si="103"/>
        <v>0</v>
      </c>
      <c r="BM102" s="179">
        <f t="shared" si="104"/>
        <v>0</v>
      </c>
    </row>
    <row r="103" spans="1:72" x14ac:dyDescent="0.25">
      <c r="A103" s="163">
        <f>ПланСокрОО!A103</f>
        <v>0</v>
      </c>
      <c r="B103" s="179" t="str">
        <f>ПланСокрОО!B103</f>
        <v>ПБ.Б.45</v>
      </c>
      <c r="C103" s="180">
        <f>ПланСокрОО!C103</f>
        <v>0</v>
      </c>
      <c r="D103" s="106"/>
      <c r="E103" s="106"/>
      <c r="F103" s="106"/>
      <c r="G103" s="331">
        <f t="shared" si="95"/>
        <v>0</v>
      </c>
      <c r="H103" s="179">
        <f>ПланСокрОО!I103</f>
        <v>0</v>
      </c>
      <c r="I103" s="179">
        <f>ПланСокрОО!J103</f>
        <v>0</v>
      </c>
      <c r="J103" s="179">
        <f>ПланСокрОО!K103</f>
        <v>0</v>
      </c>
      <c r="K103" s="179">
        <f>ПланСокрОО!L103</f>
        <v>0</v>
      </c>
      <c r="L103" s="179">
        <f>ПланСокрОО!M103</f>
        <v>0</v>
      </c>
      <c r="M103" s="179">
        <f>ПланСокрОО!N103</f>
        <v>0</v>
      </c>
      <c r="N103" s="179">
        <f t="shared" si="96"/>
        <v>0</v>
      </c>
      <c r="O103" s="179">
        <f t="shared" si="97"/>
        <v>0</v>
      </c>
      <c r="P103" s="179">
        <f t="shared" si="98"/>
        <v>0</v>
      </c>
      <c r="Q103" s="179">
        <f t="shared" si="99"/>
        <v>0</v>
      </c>
      <c r="R103" s="179">
        <f t="shared" si="100"/>
        <v>0</v>
      </c>
      <c r="S103" s="179">
        <f t="shared" si="101"/>
        <v>0</v>
      </c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  <c r="BG103" s="106"/>
      <c r="BH103" s="179"/>
      <c r="BI103" s="228" t="str">
        <f>ПланСокрОО!AZ103</f>
        <v/>
      </c>
      <c r="BJ103" s="163"/>
      <c r="BK103" s="179">
        <f t="shared" si="102"/>
        <v>0</v>
      </c>
      <c r="BL103" s="179">
        <f t="shared" si="103"/>
        <v>0</v>
      </c>
      <c r="BM103" s="179">
        <f t="shared" si="104"/>
        <v>0</v>
      </c>
    </row>
    <row r="104" spans="1:72" x14ac:dyDescent="0.25">
      <c r="A104" s="163">
        <f>ПланСокрОО!A104</f>
        <v>0</v>
      </c>
      <c r="B104" s="179" t="str">
        <f>ПланСокрОО!B104</f>
        <v>ПБ.Б.46</v>
      </c>
      <c r="C104" s="180">
        <f>ПланСокрОО!C104</f>
        <v>0</v>
      </c>
      <c r="D104" s="106"/>
      <c r="E104" s="106"/>
      <c r="F104" s="106"/>
      <c r="G104" s="331">
        <f t="shared" si="95"/>
        <v>0</v>
      </c>
      <c r="H104" s="179">
        <f>ПланСокрОО!I104</f>
        <v>0</v>
      </c>
      <c r="I104" s="179">
        <f>ПланСокрОО!J104</f>
        <v>0</v>
      </c>
      <c r="J104" s="179">
        <f>ПланСокрОО!K104</f>
        <v>0</v>
      </c>
      <c r="K104" s="179">
        <f>ПланСокрОО!L104</f>
        <v>0</v>
      </c>
      <c r="L104" s="179">
        <f>ПланСокрОО!M104</f>
        <v>0</v>
      </c>
      <c r="M104" s="179">
        <f>ПланСокрОО!N104</f>
        <v>0</v>
      </c>
      <c r="N104" s="179">
        <f t="shared" si="96"/>
        <v>0</v>
      </c>
      <c r="O104" s="179">
        <f t="shared" si="97"/>
        <v>0</v>
      </c>
      <c r="P104" s="179">
        <f t="shared" si="98"/>
        <v>0</v>
      </c>
      <c r="Q104" s="179">
        <f t="shared" si="99"/>
        <v>0</v>
      </c>
      <c r="R104" s="179">
        <f t="shared" si="100"/>
        <v>0</v>
      </c>
      <c r="S104" s="179">
        <f t="shared" si="101"/>
        <v>0</v>
      </c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  <c r="BG104" s="106"/>
      <c r="BH104" s="179"/>
      <c r="BI104" s="228" t="str">
        <f>ПланСокрОО!AZ104</f>
        <v/>
      </c>
      <c r="BJ104" s="163"/>
      <c r="BK104" s="179">
        <f t="shared" si="102"/>
        <v>0</v>
      </c>
      <c r="BL104" s="179">
        <f t="shared" si="103"/>
        <v>0</v>
      </c>
      <c r="BM104" s="179">
        <f t="shared" si="104"/>
        <v>0</v>
      </c>
    </row>
    <row r="105" spans="1:72" x14ac:dyDescent="0.25">
      <c r="A105" s="163">
        <f>ПланСокрОО!A105</f>
        <v>0</v>
      </c>
      <c r="B105" s="179" t="str">
        <f>ПланСокрОО!B105</f>
        <v>ПБ.Б.47</v>
      </c>
      <c r="C105" s="180">
        <f>ПланСокрОО!C105</f>
        <v>0</v>
      </c>
      <c r="D105" s="106"/>
      <c r="E105" s="106"/>
      <c r="F105" s="106"/>
      <c r="G105" s="331">
        <f t="shared" si="95"/>
        <v>0</v>
      </c>
      <c r="H105" s="179">
        <f>ПланСокрОО!I105</f>
        <v>0</v>
      </c>
      <c r="I105" s="179">
        <f>ПланСокрОО!J105</f>
        <v>0</v>
      </c>
      <c r="J105" s="179">
        <f>ПланСокрОО!K105</f>
        <v>0</v>
      </c>
      <c r="K105" s="179">
        <f>ПланСокрОО!L105</f>
        <v>0</v>
      </c>
      <c r="L105" s="179">
        <f>ПланСокрОО!M105</f>
        <v>0</v>
      </c>
      <c r="M105" s="179">
        <f>ПланСокрОО!N105</f>
        <v>0</v>
      </c>
      <c r="N105" s="179">
        <f t="shared" si="96"/>
        <v>0</v>
      </c>
      <c r="O105" s="179">
        <f t="shared" si="97"/>
        <v>0</v>
      </c>
      <c r="P105" s="179">
        <f t="shared" si="98"/>
        <v>0</v>
      </c>
      <c r="Q105" s="179">
        <f t="shared" si="99"/>
        <v>0</v>
      </c>
      <c r="R105" s="179">
        <f t="shared" si="100"/>
        <v>0</v>
      </c>
      <c r="S105" s="179">
        <f t="shared" si="101"/>
        <v>0</v>
      </c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  <c r="BH105" s="179"/>
      <c r="BI105" s="228" t="str">
        <f>ПланСокрОО!AZ105</f>
        <v/>
      </c>
      <c r="BJ105" s="163"/>
      <c r="BK105" s="179">
        <f t="shared" si="102"/>
        <v>0</v>
      </c>
      <c r="BL105" s="179">
        <f t="shared" si="103"/>
        <v>0</v>
      </c>
      <c r="BM105" s="179">
        <f t="shared" si="104"/>
        <v>0</v>
      </c>
    </row>
    <row r="106" spans="1:72" x14ac:dyDescent="0.25">
      <c r="A106" s="163">
        <f>ПланСокрОО!A106</f>
        <v>0</v>
      </c>
      <c r="B106" s="179" t="str">
        <f>ПланСокрОО!B106</f>
        <v>ПБ.Б.48</v>
      </c>
      <c r="C106" s="180">
        <f>ПланСокрОО!C106</f>
        <v>0</v>
      </c>
      <c r="D106" s="106"/>
      <c r="E106" s="106"/>
      <c r="F106" s="106"/>
      <c r="G106" s="331">
        <f t="shared" si="95"/>
        <v>0</v>
      </c>
      <c r="H106" s="179">
        <f>ПланСокрОО!I106</f>
        <v>0</v>
      </c>
      <c r="I106" s="179">
        <f>ПланСокрОО!J106</f>
        <v>0</v>
      </c>
      <c r="J106" s="179">
        <f>ПланСокрОО!K106</f>
        <v>0</v>
      </c>
      <c r="K106" s="179">
        <f>ПланСокрОО!L106</f>
        <v>0</v>
      </c>
      <c r="L106" s="179">
        <f>ПланСокрОО!M106</f>
        <v>0</v>
      </c>
      <c r="M106" s="179">
        <f>ПланСокрОО!N106</f>
        <v>0</v>
      </c>
      <c r="N106" s="179">
        <f t="shared" si="96"/>
        <v>0</v>
      </c>
      <c r="O106" s="179">
        <f t="shared" si="97"/>
        <v>0</v>
      </c>
      <c r="P106" s="179">
        <f t="shared" si="98"/>
        <v>0</v>
      </c>
      <c r="Q106" s="179">
        <f t="shared" si="99"/>
        <v>0</v>
      </c>
      <c r="R106" s="179">
        <f t="shared" si="100"/>
        <v>0</v>
      </c>
      <c r="S106" s="179">
        <f t="shared" si="101"/>
        <v>0</v>
      </c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79"/>
      <c r="BI106" s="228" t="str">
        <f>ПланСокрОО!AZ106</f>
        <v/>
      </c>
      <c r="BJ106" s="163"/>
      <c r="BK106" s="179">
        <f t="shared" si="102"/>
        <v>0</v>
      </c>
      <c r="BL106" s="179">
        <f t="shared" si="103"/>
        <v>0</v>
      </c>
      <c r="BM106" s="179">
        <f t="shared" si="104"/>
        <v>0</v>
      </c>
    </row>
    <row r="107" spans="1:72" x14ac:dyDescent="0.25">
      <c r="A107" s="163">
        <f>ПланСокрОО!A107</f>
        <v>0</v>
      </c>
      <c r="B107" s="179" t="str">
        <f>ПланСокрОО!B107</f>
        <v>ПБ.Б.49</v>
      </c>
      <c r="C107" s="180">
        <f>ПланСокрОО!C107</f>
        <v>0</v>
      </c>
      <c r="D107" s="106"/>
      <c r="E107" s="106"/>
      <c r="F107" s="106"/>
      <c r="G107" s="331">
        <f t="shared" si="95"/>
        <v>0</v>
      </c>
      <c r="H107" s="179">
        <f>ПланСокрОО!I107</f>
        <v>0</v>
      </c>
      <c r="I107" s="179">
        <f>ПланСокрОО!J107</f>
        <v>0</v>
      </c>
      <c r="J107" s="179">
        <f>ПланСокрОО!K107</f>
        <v>0</v>
      </c>
      <c r="K107" s="179">
        <f>ПланСокрОО!L107</f>
        <v>0</v>
      </c>
      <c r="L107" s="179">
        <f>ПланСокрОО!M107</f>
        <v>0</v>
      </c>
      <c r="M107" s="179">
        <f>ПланСокрОО!N107</f>
        <v>0</v>
      </c>
      <c r="N107" s="179">
        <f t="shared" si="96"/>
        <v>0</v>
      </c>
      <c r="O107" s="179">
        <f t="shared" si="97"/>
        <v>0</v>
      </c>
      <c r="P107" s="179">
        <f t="shared" si="98"/>
        <v>0</v>
      </c>
      <c r="Q107" s="179">
        <f t="shared" si="99"/>
        <v>0</v>
      </c>
      <c r="R107" s="179">
        <f t="shared" si="100"/>
        <v>0</v>
      </c>
      <c r="S107" s="179">
        <f t="shared" si="101"/>
        <v>0</v>
      </c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  <c r="BF107" s="106"/>
      <c r="BG107" s="106"/>
      <c r="BH107" s="179"/>
      <c r="BI107" s="228" t="str">
        <f>ПланСокрОО!AZ107</f>
        <v/>
      </c>
      <c r="BJ107" s="163"/>
      <c r="BK107" s="179">
        <f t="shared" si="102"/>
        <v>0</v>
      </c>
      <c r="BL107" s="179">
        <f t="shared" si="103"/>
        <v>0</v>
      </c>
      <c r="BM107" s="179">
        <f t="shared" si="104"/>
        <v>0</v>
      </c>
    </row>
    <row r="108" spans="1:72" x14ac:dyDescent="0.25">
      <c r="A108" s="163">
        <f>ПланСокрОО!A108</f>
        <v>0</v>
      </c>
      <c r="B108" s="179" t="str">
        <f>ПланСокрОО!B108</f>
        <v>ПБ.Б.50</v>
      </c>
      <c r="C108" s="180">
        <f>ПланСокрОО!C108</f>
        <v>0</v>
      </c>
      <c r="D108" s="106"/>
      <c r="E108" s="106"/>
      <c r="F108" s="106"/>
      <c r="G108" s="331">
        <f t="shared" si="95"/>
        <v>0</v>
      </c>
      <c r="H108" s="179">
        <f>ПланСокрОО!I108</f>
        <v>0</v>
      </c>
      <c r="I108" s="179">
        <f>ПланСокрОО!J108</f>
        <v>0</v>
      </c>
      <c r="J108" s="179">
        <f>ПланСокрОО!K108</f>
        <v>0</v>
      </c>
      <c r="K108" s="179">
        <f>ПланСокрОО!L108</f>
        <v>0</v>
      </c>
      <c r="L108" s="179">
        <f>ПланСокрОО!M108</f>
        <v>0</v>
      </c>
      <c r="M108" s="179">
        <f>ПланСокрОО!N108</f>
        <v>0</v>
      </c>
      <c r="N108" s="179">
        <f t="shared" si="96"/>
        <v>0</v>
      </c>
      <c r="O108" s="179">
        <f t="shared" si="97"/>
        <v>0</v>
      </c>
      <c r="P108" s="179">
        <f t="shared" si="98"/>
        <v>0</v>
      </c>
      <c r="Q108" s="179">
        <f t="shared" si="99"/>
        <v>0</v>
      </c>
      <c r="R108" s="179">
        <f t="shared" si="100"/>
        <v>0</v>
      </c>
      <c r="S108" s="179">
        <f t="shared" si="101"/>
        <v>0</v>
      </c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  <c r="BG108" s="106"/>
      <c r="BH108" s="179"/>
      <c r="BI108" s="228" t="str">
        <f>ПланСокрОО!AZ108</f>
        <v/>
      </c>
      <c r="BJ108" s="163"/>
      <c r="BK108" s="179">
        <f t="shared" si="102"/>
        <v>0</v>
      </c>
      <c r="BL108" s="179">
        <f t="shared" si="103"/>
        <v>0</v>
      </c>
      <c r="BM108" s="179">
        <f t="shared" si="104"/>
        <v>0</v>
      </c>
    </row>
    <row r="109" spans="1:72" x14ac:dyDescent="0.25">
      <c r="A109" s="163" t="s">
        <v>346</v>
      </c>
      <c r="B109" s="425" t="str">
        <f>B111</f>
        <v>Итого по базовой части ПБ</v>
      </c>
      <c r="C109" s="425"/>
      <c r="D109" s="317"/>
      <c r="E109" s="317"/>
      <c r="F109" s="317"/>
      <c r="G109" s="320">
        <f t="shared" ref="G109:W110" si="105">SUMIF($A$59:$A$108,$A109,G$59:G$108)</f>
        <v>0</v>
      </c>
      <c r="H109" s="320">
        <f t="shared" si="105"/>
        <v>0</v>
      </c>
      <c r="I109" s="320">
        <f t="shared" si="105"/>
        <v>0</v>
      </c>
      <c r="J109" s="320">
        <f t="shared" si="105"/>
        <v>0</v>
      </c>
      <c r="K109" s="320">
        <f t="shared" si="105"/>
        <v>0</v>
      </c>
      <c r="L109" s="320">
        <f t="shared" si="105"/>
        <v>0</v>
      </c>
      <c r="M109" s="320">
        <f t="shared" si="105"/>
        <v>0</v>
      </c>
      <c r="N109" s="320">
        <f t="shared" si="105"/>
        <v>0</v>
      </c>
      <c r="O109" s="320">
        <f t="shared" si="105"/>
        <v>0</v>
      </c>
      <c r="P109" s="320">
        <f t="shared" si="105"/>
        <v>0</v>
      </c>
      <c r="Q109" s="320">
        <f t="shared" si="105"/>
        <v>0</v>
      </c>
      <c r="R109" s="320">
        <f t="shared" si="105"/>
        <v>0</v>
      </c>
      <c r="S109" s="320">
        <f t="shared" si="105"/>
        <v>0</v>
      </c>
      <c r="T109" s="320">
        <f t="shared" si="105"/>
        <v>0</v>
      </c>
      <c r="U109" s="320">
        <f t="shared" si="105"/>
        <v>0</v>
      </c>
      <c r="V109" s="320">
        <f t="shared" si="105"/>
        <v>0</v>
      </c>
      <c r="W109" s="320">
        <f t="shared" si="105"/>
        <v>0</v>
      </c>
      <c r="X109" s="320">
        <f t="shared" ref="X109:BG110" si="106">SUMIF($A$59:$A$108,$A109,X$59:X$108)</f>
        <v>0</v>
      </c>
      <c r="Y109" s="320">
        <f t="shared" si="106"/>
        <v>0</v>
      </c>
      <c r="Z109" s="320">
        <f t="shared" si="106"/>
        <v>0</v>
      </c>
      <c r="AA109" s="320">
        <f t="shared" si="106"/>
        <v>0</v>
      </c>
      <c r="AB109" s="320">
        <f t="shared" si="106"/>
        <v>0</v>
      </c>
      <c r="AC109" s="320">
        <f t="shared" si="106"/>
        <v>0</v>
      </c>
      <c r="AD109" s="320">
        <f t="shared" si="106"/>
        <v>0</v>
      </c>
      <c r="AE109" s="320">
        <f t="shared" si="106"/>
        <v>0</v>
      </c>
      <c r="AF109" s="320">
        <f t="shared" si="106"/>
        <v>0</v>
      </c>
      <c r="AG109" s="320">
        <f t="shared" si="106"/>
        <v>0</v>
      </c>
      <c r="AH109" s="320">
        <f t="shared" si="106"/>
        <v>0</v>
      </c>
      <c r="AI109" s="320">
        <f t="shared" si="106"/>
        <v>0</v>
      </c>
      <c r="AJ109" s="320">
        <f t="shared" si="106"/>
        <v>0</v>
      </c>
      <c r="AK109" s="320">
        <f t="shared" si="106"/>
        <v>0</v>
      </c>
      <c r="AL109" s="320">
        <f t="shared" si="106"/>
        <v>0</v>
      </c>
      <c r="AM109" s="320">
        <f t="shared" si="106"/>
        <v>0</v>
      </c>
      <c r="AN109" s="320">
        <f t="shared" si="106"/>
        <v>0</v>
      </c>
      <c r="AO109" s="320">
        <f t="shared" si="106"/>
        <v>0</v>
      </c>
      <c r="AP109" s="320">
        <f t="shared" si="106"/>
        <v>0</v>
      </c>
      <c r="AQ109" s="320">
        <f t="shared" si="106"/>
        <v>0</v>
      </c>
      <c r="AR109" s="320">
        <f t="shared" si="106"/>
        <v>0</v>
      </c>
      <c r="AS109" s="320">
        <f t="shared" si="106"/>
        <v>0</v>
      </c>
      <c r="AT109" s="320">
        <f t="shared" si="106"/>
        <v>0</v>
      </c>
      <c r="AU109" s="320">
        <f t="shared" si="106"/>
        <v>0</v>
      </c>
      <c r="AV109" s="320">
        <f t="shared" si="106"/>
        <v>0</v>
      </c>
      <c r="AW109" s="320">
        <f t="shared" si="106"/>
        <v>0</v>
      </c>
      <c r="AX109" s="320">
        <f t="shared" si="106"/>
        <v>0</v>
      </c>
      <c r="AY109" s="320">
        <f t="shared" si="106"/>
        <v>0</v>
      </c>
      <c r="AZ109" s="320">
        <f t="shared" si="106"/>
        <v>0</v>
      </c>
      <c r="BA109" s="320">
        <f t="shared" si="106"/>
        <v>0</v>
      </c>
      <c r="BB109" s="320">
        <f t="shared" si="106"/>
        <v>0</v>
      </c>
      <c r="BC109" s="320">
        <f t="shared" si="106"/>
        <v>0</v>
      </c>
      <c r="BD109" s="320">
        <f t="shared" si="106"/>
        <v>0</v>
      </c>
      <c r="BE109" s="320">
        <f t="shared" si="106"/>
        <v>0</v>
      </c>
      <c r="BF109" s="320">
        <f t="shared" si="106"/>
        <v>0</v>
      </c>
      <c r="BG109" s="320">
        <f t="shared" si="106"/>
        <v>0</v>
      </c>
      <c r="BH109" s="320"/>
      <c r="BI109" s="228"/>
      <c r="BJ109" s="320"/>
      <c r="BK109" s="179">
        <f t="shared" si="102"/>
        <v>0</v>
      </c>
      <c r="BL109" s="179">
        <f t="shared" si="103"/>
        <v>0</v>
      </c>
      <c r="BM109" s="179">
        <f t="shared" si="104"/>
        <v>0</v>
      </c>
      <c r="BN109" s="320"/>
      <c r="BO109" s="320"/>
      <c r="BP109" s="320"/>
      <c r="BQ109" s="320"/>
      <c r="BR109" s="320"/>
      <c r="BS109" s="183"/>
      <c r="BT109" s="184"/>
    </row>
    <row r="110" spans="1:72" x14ac:dyDescent="0.25">
      <c r="A110" s="163" t="s">
        <v>347</v>
      </c>
      <c r="B110" s="425" t="str">
        <f>B111</f>
        <v>Итого по базовой части ПБ</v>
      </c>
      <c r="C110" s="425"/>
      <c r="D110" s="317"/>
      <c r="E110" s="317"/>
      <c r="F110" s="317"/>
      <c r="G110" s="320">
        <f t="shared" si="105"/>
        <v>0</v>
      </c>
      <c r="H110" s="320">
        <f t="shared" si="105"/>
        <v>0</v>
      </c>
      <c r="I110" s="320">
        <f t="shared" si="105"/>
        <v>0</v>
      </c>
      <c r="J110" s="320">
        <f t="shared" si="105"/>
        <v>0</v>
      </c>
      <c r="K110" s="320">
        <f t="shared" si="105"/>
        <v>0</v>
      </c>
      <c r="L110" s="320">
        <f t="shared" si="105"/>
        <v>0</v>
      </c>
      <c r="M110" s="320">
        <f t="shared" si="105"/>
        <v>0</v>
      </c>
      <c r="N110" s="320">
        <f t="shared" si="105"/>
        <v>0</v>
      </c>
      <c r="O110" s="320">
        <f t="shared" si="105"/>
        <v>0</v>
      </c>
      <c r="P110" s="320">
        <f t="shared" si="105"/>
        <v>0</v>
      </c>
      <c r="Q110" s="320">
        <f t="shared" si="105"/>
        <v>0</v>
      </c>
      <c r="R110" s="320">
        <f t="shared" si="105"/>
        <v>0</v>
      </c>
      <c r="S110" s="320">
        <f t="shared" si="105"/>
        <v>0</v>
      </c>
      <c r="T110" s="320">
        <f t="shared" si="105"/>
        <v>0</v>
      </c>
      <c r="U110" s="320">
        <f t="shared" si="105"/>
        <v>0</v>
      </c>
      <c r="V110" s="320">
        <f t="shared" si="105"/>
        <v>0</v>
      </c>
      <c r="W110" s="320">
        <f t="shared" si="105"/>
        <v>0</v>
      </c>
      <c r="X110" s="320">
        <f t="shared" si="106"/>
        <v>0</v>
      </c>
      <c r="Y110" s="320">
        <f t="shared" si="106"/>
        <v>0</v>
      </c>
      <c r="Z110" s="320">
        <f t="shared" si="106"/>
        <v>0</v>
      </c>
      <c r="AA110" s="320">
        <f t="shared" si="106"/>
        <v>0</v>
      </c>
      <c r="AB110" s="320">
        <f t="shared" si="106"/>
        <v>0</v>
      </c>
      <c r="AC110" s="320">
        <f t="shared" si="106"/>
        <v>0</v>
      </c>
      <c r="AD110" s="320">
        <f t="shared" si="106"/>
        <v>0</v>
      </c>
      <c r="AE110" s="320">
        <f t="shared" si="106"/>
        <v>0</v>
      </c>
      <c r="AF110" s="320">
        <f t="shared" si="106"/>
        <v>0</v>
      </c>
      <c r="AG110" s="320">
        <f t="shared" si="106"/>
        <v>0</v>
      </c>
      <c r="AH110" s="320">
        <f t="shared" si="106"/>
        <v>0</v>
      </c>
      <c r="AI110" s="320">
        <f t="shared" si="106"/>
        <v>0</v>
      </c>
      <c r="AJ110" s="320">
        <f t="shared" si="106"/>
        <v>0</v>
      </c>
      <c r="AK110" s="320">
        <f t="shared" si="106"/>
        <v>0</v>
      </c>
      <c r="AL110" s="320">
        <f t="shared" si="106"/>
        <v>0</v>
      </c>
      <c r="AM110" s="320">
        <f t="shared" si="106"/>
        <v>0</v>
      </c>
      <c r="AN110" s="320">
        <f t="shared" si="106"/>
        <v>0</v>
      </c>
      <c r="AO110" s="320">
        <f t="shared" si="106"/>
        <v>0</v>
      </c>
      <c r="AP110" s="320">
        <f t="shared" si="106"/>
        <v>0</v>
      </c>
      <c r="AQ110" s="320">
        <f t="shared" si="106"/>
        <v>0</v>
      </c>
      <c r="AR110" s="320">
        <f t="shared" si="106"/>
        <v>0</v>
      </c>
      <c r="AS110" s="320">
        <f t="shared" si="106"/>
        <v>0</v>
      </c>
      <c r="AT110" s="320">
        <f t="shared" si="106"/>
        <v>0</v>
      </c>
      <c r="AU110" s="320">
        <f t="shared" si="106"/>
        <v>0</v>
      </c>
      <c r="AV110" s="320">
        <f t="shared" si="106"/>
        <v>0</v>
      </c>
      <c r="AW110" s="320">
        <f t="shared" si="106"/>
        <v>0</v>
      </c>
      <c r="AX110" s="320">
        <f t="shared" si="106"/>
        <v>0</v>
      </c>
      <c r="AY110" s="320">
        <f t="shared" si="106"/>
        <v>0</v>
      </c>
      <c r="AZ110" s="320">
        <f t="shared" si="106"/>
        <v>0</v>
      </c>
      <c r="BA110" s="320">
        <f t="shared" si="106"/>
        <v>0</v>
      </c>
      <c r="BB110" s="320">
        <f t="shared" si="106"/>
        <v>0</v>
      </c>
      <c r="BC110" s="320">
        <f t="shared" si="106"/>
        <v>0</v>
      </c>
      <c r="BD110" s="320">
        <f t="shared" si="106"/>
        <v>0</v>
      </c>
      <c r="BE110" s="320">
        <f t="shared" si="106"/>
        <v>0</v>
      </c>
      <c r="BF110" s="320">
        <f t="shared" si="106"/>
        <v>0</v>
      </c>
      <c r="BG110" s="320">
        <f t="shared" si="106"/>
        <v>0</v>
      </c>
      <c r="BH110" s="320"/>
      <c r="BI110" s="228"/>
      <c r="BJ110" s="320"/>
      <c r="BK110" s="179">
        <f t="shared" si="102"/>
        <v>0</v>
      </c>
      <c r="BL110" s="179">
        <f t="shared" si="103"/>
        <v>0</v>
      </c>
      <c r="BM110" s="179">
        <f t="shared" si="104"/>
        <v>0</v>
      </c>
      <c r="BN110" s="320"/>
      <c r="BO110" s="320"/>
      <c r="BP110" s="320"/>
      <c r="BQ110" s="320"/>
      <c r="BR110" s="320"/>
      <c r="BS110" s="183"/>
      <c r="BT110" s="184"/>
    </row>
    <row r="111" spans="1:72" ht="18" customHeight="1" x14ac:dyDescent="0.25">
      <c r="B111" s="414" t="str">
        <f>Base!A99</f>
        <v>Итого по базовой части ПБ</v>
      </c>
      <c r="C111" s="414"/>
      <c r="D111" s="319">
        <f t="shared" ref="D111:AA111" si="107">SUM(D109:D110)</f>
        <v>0</v>
      </c>
      <c r="E111" s="319">
        <f t="shared" si="107"/>
        <v>0</v>
      </c>
      <c r="F111" s="319">
        <f t="shared" si="107"/>
        <v>0</v>
      </c>
      <c r="G111" s="319">
        <f t="shared" si="107"/>
        <v>0</v>
      </c>
      <c r="H111" s="319">
        <f t="shared" si="107"/>
        <v>0</v>
      </c>
      <c r="I111" s="319">
        <f t="shared" si="107"/>
        <v>0</v>
      </c>
      <c r="J111" s="319">
        <f t="shared" si="107"/>
        <v>0</v>
      </c>
      <c r="K111" s="319">
        <f t="shared" si="107"/>
        <v>0</v>
      </c>
      <c r="L111" s="319">
        <f t="shared" si="107"/>
        <v>0</v>
      </c>
      <c r="M111" s="319">
        <f t="shared" si="107"/>
        <v>0</v>
      </c>
      <c r="N111" s="319">
        <f t="shared" si="107"/>
        <v>0</v>
      </c>
      <c r="O111" s="319">
        <f t="shared" si="107"/>
        <v>0</v>
      </c>
      <c r="P111" s="319">
        <f t="shared" si="107"/>
        <v>0</v>
      </c>
      <c r="Q111" s="319">
        <f t="shared" si="107"/>
        <v>0</v>
      </c>
      <c r="R111" s="319">
        <f t="shared" si="107"/>
        <v>0</v>
      </c>
      <c r="S111" s="319">
        <f t="shared" si="107"/>
        <v>0</v>
      </c>
      <c r="T111" s="319">
        <f t="shared" si="107"/>
        <v>0</v>
      </c>
      <c r="U111" s="319">
        <f t="shared" si="107"/>
        <v>0</v>
      </c>
      <c r="V111" s="319">
        <f t="shared" si="107"/>
        <v>0</v>
      </c>
      <c r="W111" s="319">
        <f t="shared" si="107"/>
        <v>0</v>
      </c>
      <c r="X111" s="319">
        <f t="shared" si="107"/>
        <v>0</v>
      </c>
      <c r="Y111" s="319">
        <f t="shared" si="107"/>
        <v>0</v>
      </c>
      <c r="Z111" s="319">
        <f t="shared" si="107"/>
        <v>0</v>
      </c>
      <c r="AA111" s="319">
        <f t="shared" si="107"/>
        <v>0</v>
      </c>
      <c r="AB111" s="319">
        <f t="shared" ref="AB111:AI111" si="108">SUM(AB109:AB110)</f>
        <v>0</v>
      </c>
      <c r="AC111" s="319">
        <f t="shared" si="108"/>
        <v>0</v>
      </c>
      <c r="AD111" s="319">
        <f t="shared" si="108"/>
        <v>0</v>
      </c>
      <c r="AE111" s="319">
        <f t="shared" si="108"/>
        <v>0</v>
      </c>
      <c r="AF111" s="319">
        <f t="shared" si="108"/>
        <v>0</v>
      </c>
      <c r="AG111" s="319">
        <f t="shared" si="108"/>
        <v>0</v>
      </c>
      <c r="AH111" s="319">
        <f t="shared" si="108"/>
        <v>0</v>
      </c>
      <c r="AI111" s="319">
        <f t="shared" si="108"/>
        <v>0</v>
      </c>
      <c r="AJ111" s="319">
        <f t="shared" ref="AJ111:AY111" si="109">SUM(AJ109:AJ110)</f>
        <v>0</v>
      </c>
      <c r="AK111" s="319">
        <f t="shared" si="109"/>
        <v>0</v>
      </c>
      <c r="AL111" s="319">
        <f t="shared" si="109"/>
        <v>0</v>
      </c>
      <c r="AM111" s="319">
        <f t="shared" si="109"/>
        <v>0</v>
      </c>
      <c r="AN111" s="319">
        <f t="shared" si="109"/>
        <v>0</v>
      </c>
      <c r="AO111" s="319">
        <f t="shared" si="109"/>
        <v>0</v>
      </c>
      <c r="AP111" s="319">
        <f t="shared" si="109"/>
        <v>0</v>
      </c>
      <c r="AQ111" s="319">
        <f t="shared" si="109"/>
        <v>0</v>
      </c>
      <c r="AR111" s="319">
        <f t="shared" si="109"/>
        <v>0</v>
      </c>
      <c r="AS111" s="319">
        <f t="shared" si="109"/>
        <v>0</v>
      </c>
      <c r="AT111" s="319">
        <f t="shared" si="109"/>
        <v>0</v>
      </c>
      <c r="AU111" s="319">
        <f t="shared" si="109"/>
        <v>0</v>
      </c>
      <c r="AV111" s="319">
        <f t="shared" si="109"/>
        <v>0</v>
      </c>
      <c r="AW111" s="319">
        <f t="shared" si="109"/>
        <v>0</v>
      </c>
      <c r="AX111" s="319">
        <f t="shared" si="109"/>
        <v>0</v>
      </c>
      <c r="AY111" s="319">
        <f t="shared" si="109"/>
        <v>0</v>
      </c>
      <c r="AZ111" s="319">
        <f t="shared" ref="AZ111:BG111" si="110">SUM(AZ109:AZ110)</f>
        <v>0</v>
      </c>
      <c r="BA111" s="319">
        <f t="shared" si="110"/>
        <v>0</v>
      </c>
      <c r="BB111" s="319">
        <f t="shared" si="110"/>
        <v>0</v>
      </c>
      <c r="BC111" s="319">
        <f t="shared" si="110"/>
        <v>0</v>
      </c>
      <c r="BD111" s="319">
        <f t="shared" si="110"/>
        <v>0</v>
      </c>
      <c r="BE111" s="319">
        <f t="shared" si="110"/>
        <v>0</v>
      </c>
      <c r="BF111" s="319">
        <f t="shared" si="110"/>
        <v>0</v>
      </c>
      <c r="BG111" s="319">
        <f t="shared" si="110"/>
        <v>0</v>
      </c>
      <c r="BH111" s="179"/>
      <c r="BI111" s="228"/>
      <c r="BJ111" s="163"/>
      <c r="BK111" s="179">
        <f t="shared" si="102"/>
        <v>0</v>
      </c>
      <c r="BL111" s="179">
        <f t="shared" si="103"/>
        <v>0</v>
      </c>
      <c r="BM111" s="179">
        <f t="shared" si="104"/>
        <v>0</v>
      </c>
    </row>
    <row r="112" spans="1:72" x14ac:dyDescent="0.25">
      <c r="B112" s="414" t="str">
        <f>Base!A100</f>
        <v>2.2. Вариативная часть ПБ</v>
      </c>
      <c r="C112" s="414"/>
      <c r="D112" s="319"/>
      <c r="E112" s="319"/>
      <c r="F112" s="319"/>
      <c r="G112" s="319"/>
      <c r="H112" s="319"/>
      <c r="I112" s="319"/>
      <c r="J112" s="319"/>
      <c r="K112" s="319"/>
      <c r="L112" s="319"/>
      <c r="M112" s="319"/>
      <c r="N112" s="319"/>
      <c r="O112" s="319"/>
      <c r="P112" s="319"/>
      <c r="Q112" s="319"/>
      <c r="R112" s="319"/>
      <c r="S112" s="319"/>
      <c r="T112" s="319"/>
      <c r="U112" s="319"/>
      <c r="V112" s="319"/>
      <c r="W112" s="319"/>
      <c r="X112" s="319"/>
      <c r="Y112" s="319"/>
      <c r="Z112" s="319"/>
      <c r="AA112" s="319"/>
      <c r="AB112" s="319"/>
      <c r="AC112" s="319"/>
      <c r="AD112" s="319"/>
      <c r="AE112" s="319"/>
      <c r="AF112" s="319"/>
      <c r="AG112" s="319"/>
      <c r="AH112" s="319"/>
      <c r="AI112" s="319"/>
      <c r="AJ112" s="319"/>
      <c r="AK112" s="319"/>
      <c r="AL112" s="319"/>
      <c r="AM112" s="319"/>
      <c r="AN112" s="319"/>
      <c r="AO112" s="319"/>
      <c r="AP112" s="319"/>
      <c r="AQ112" s="319"/>
      <c r="AR112" s="319"/>
      <c r="AS112" s="319"/>
      <c r="AT112" s="319"/>
      <c r="AU112" s="319"/>
      <c r="AV112" s="319"/>
      <c r="AW112" s="319"/>
      <c r="AX112" s="319"/>
      <c r="AY112" s="319"/>
      <c r="AZ112" s="319"/>
      <c r="BA112" s="319"/>
      <c r="BB112" s="319"/>
      <c r="BC112" s="319"/>
      <c r="BD112" s="319"/>
      <c r="BE112" s="319"/>
      <c r="BF112" s="319"/>
      <c r="BG112" s="319"/>
      <c r="BH112" s="179"/>
      <c r="BI112" s="228"/>
      <c r="BJ112" s="163"/>
      <c r="BK112" s="179">
        <f t="shared" si="102"/>
        <v>0</v>
      </c>
      <c r="BL112" s="179">
        <f t="shared" si="103"/>
        <v>0</v>
      </c>
      <c r="BM112" s="179">
        <f t="shared" si="104"/>
        <v>0</v>
      </c>
    </row>
    <row r="113" spans="1:65" x14ac:dyDescent="0.25">
      <c r="A113" s="163">
        <f>ПланСокрОО!A113</f>
        <v>0</v>
      </c>
      <c r="B113" s="179" t="str">
        <f>ПланСокрОО!B113</f>
        <v>ПБ.ВВ.1</v>
      </c>
      <c r="C113" s="180">
        <f>ПланСокрОО!C113</f>
        <v>0</v>
      </c>
      <c r="D113" s="106"/>
      <c r="E113" s="106"/>
      <c r="F113" s="106"/>
      <c r="G113" s="331">
        <f t="shared" ref="G113" si="111">T113+X113+AB113+AF113+AJ113+AN113+AR113+AV113+AZ113+BD113</f>
        <v>0</v>
      </c>
      <c r="H113" s="179">
        <f>ПланСокрОО!I113</f>
        <v>0</v>
      </c>
      <c r="I113" s="179">
        <f>ПланСокрОО!J113</f>
        <v>0</v>
      </c>
      <c r="J113" s="179">
        <f>ПланСокрОО!K113</f>
        <v>0</v>
      </c>
      <c r="K113" s="179">
        <f>ПланСокрОО!L113</f>
        <v>0</v>
      </c>
      <c r="L113" s="179">
        <f>ПланСокрОО!M113</f>
        <v>0</v>
      </c>
      <c r="M113" s="179">
        <f>ПланСокрОО!N113</f>
        <v>0</v>
      </c>
      <c r="N113" s="179">
        <f t="shared" ref="N113" si="112">H113</f>
        <v>0</v>
      </c>
      <c r="O113" s="179">
        <f t="shared" ref="O113" si="113">SUM(P113:R113)</f>
        <v>0</v>
      </c>
      <c r="P113" s="179">
        <f t="shared" ref="P113" si="114">U113+Y113+AC113+AG113+AK113+AO113+AS113+AW113+BA113+BE113</f>
        <v>0</v>
      </c>
      <c r="Q113" s="179">
        <f t="shared" ref="Q113" si="115">V113+Z113+AD113+AH113+AL113+AP113+AT113+AX113+BB113+BF113</f>
        <v>0</v>
      </c>
      <c r="R113" s="179">
        <f t="shared" ref="R113" si="116">W113+AA113+AE113+AI113+AM113+AQ113+AU113+AY113+BC113+BG113</f>
        <v>0</v>
      </c>
      <c r="S113" s="179">
        <f t="shared" ref="S113" si="117">N113-O113</f>
        <v>0</v>
      </c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  <c r="BG113" s="106"/>
      <c r="BH113" s="179"/>
      <c r="BI113" s="228" t="str">
        <f>ПланСокрОО!AZ113</f>
        <v/>
      </c>
      <c r="BJ113" s="163"/>
      <c r="BK113" s="179">
        <f t="shared" si="102"/>
        <v>0</v>
      </c>
      <c r="BL113" s="179">
        <f t="shared" si="103"/>
        <v>0</v>
      </c>
      <c r="BM113" s="179">
        <f t="shared" si="104"/>
        <v>0</v>
      </c>
    </row>
    <row r="114" spans="1:65" x14ac:dyDescent="0.25">
      <c r="A114" s="163">
        <f>ПланСокрОО!A114</f>
        <v>0</v>
      </c>
      <c r="B114" s="179" t="str">
        <f>ПланСокрОО!B114</f>
        <v>ПБ.ВВ.2</v>
      </c>
      <c r="C114" s="180">
        <f>ПланСокрОО!C114</f>
        <v>0</v>
      </c>
      <c r="D114" s="106"/>
      <c r="E114" s="106"/>
      <c r="F114" s="106"/>
      <c r="G114" s="331">
        <f t="shared" ref="G114:G142" si="118">T114+X114+AB114+AF114+AJ114+AN114+AR114+AV114+AZ114+BD114</f>
        <v>0</v>
      </c>
      <c r="H114" s="179">
        <f>ПланСокрОО!I114</f>
        <v>0</v>
      </c>
      <c r="I114" s="179">
        <f>ПланСокрОО!J114</f>
        <v>0</v>
      </c>
      <c r="J114" s="179">
        <f>ПланСокрОО!K114</f>
        <v>0</v>
      </c>
      <c r="K114" s="179">
        <f>ПланСокрОО!L114</f>
        <v>0</v>
      </c>
      <c r="L114" s="179">
        <f>ПланСокрОО!M114</f>
        <v>0</v>
      </c>
      <c r="M114" s="179">
        <f>ПланСокрОО!N114</f>
        <v>0</v>
      </c>
      <c r="N114" s="179">
        <f t="shared" ref="N114:N142" si="119">H114</f>
        <v>0</v>
      </c>
      <c r="O114" s="179">
        <f t="shared" ref="O114:O142" si="120">SUM(P114:R114)</f>
        <v>0</v>
      </c>
      <c r="P114" s="179">
        <f t="shared" ref="P114:P142" si="121">U114+Y114+AC114+AG114+AK114+AO114+AS114+AW114+BA114+BE114</f>
        <v>0</v>
      </c>
      <c r="Q114" s="179">
        <f t="shared" ref="Q114:Q142" si="122">V114+Z114+AD114+AH114+AL114+AP114+AT114+AX114+BB114+BF114</f>
        <v>0</v>
      </c>
      <c r="R114" s="179">
        <f t="shared" ref="R114:R142" si="123">W114+AA114+AE114+AI114+AM114+AQ114+AU114+AY114+BC114+BG114</f>
        <v>0</v>
      </c>
      <c r="S114" s="179">
        <f t="shared" ref="S114:S142" si="124">N114-O114</f>
        <v>0</v>
      </c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  <c r="BH114" s="179"/>
      <c r="BI114" s="228" t="str">
        <f>ПланСокрОО!AZ114</f>
        <v/>
      </c>
      <c r="BJ114" s="163"/>
      <c r="BK114" s="179">
        <f t="shared" si="102"/>
        <v>0</v>
      </c>
      <c r="BL114" s="179">
        <f t="shared" si="103"/>
        <v>0</v>
      </c>
      <c r="BM114" s="179">
        <f t="shared" si="104"/>
        <v>0</v>
      </c>
    </row>
    <row r="115" spans="1:65" x14ac:dyDescent="0.25">
      <c r="A115" s="163">
        <f>ПланСокрОО!A115</f>
        <v>0</v>
      </c>
      <c r="B115" s="179" t="str">
        <f>ПланСокрОО!B115</f>
        <v>ПБ.ВВ.3</v>
      </c>
      <c r="C115" s="180">
        <f>ПланСокрОО!C115</f>
        <v>0</v>
      </c>
      <c r="D115" s="106"/>
      <c r="E115" s="106"/>
      <c r="F115" s="106"/>
      <c r="G115" s="331">
        <f t="shared" si="118"/>
        <v>0</v>
      </c>
      <c r="H115" s="179">
        <f>ПланСокрОО!I115</f>
        <v>0</v>
      </c>
      <c r="I115" s="179">
        <f>ПланСокрОО!J115</f>
        <v>0</v>
      </c>
      <c r="J115" s="179">
        <f>ПланСокрОО!K115</f>
        <v>0</v>
      </c>
      <c r="K115" s="179">
        <f>ПланСокрОО!L115</f>
        <v>0</v>
      </c>
      <c r="L115" s="179">
        <f>ПланСокрОО!M115</f>
        <v>0</v>
      </c>
      <c r="M115" s="179">
        <f>ПланСокрОО!N115</f>
        <v>0</v>
      </c>
      <c r="N115" s="179">
        <f t="shared" si="119"/>
        <v>0</v>
      </c>
      <c r="O115" s="179">
        <f t="shared" si="120"/>
        <v>0</v>
      </c>
      <c r="P115" s="179">
        <f t="shared" si="121"/>
        <v>0</v>
      </c>
      <c r="Q115" s="179">
        <f t="shared" si="122"/>
        <v>0</v>
      </c>
      <c r="R115" s="179">
        <f t="shared" si="123"/>
        <v>0</v>
      </c>
      <c r="S115" s="179">
        <f t="shared" si="124"/>
        <v>0</v>
      </c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6"/>
      <c r="BC115" s="106"/>
      <c r="BD115" s="106"/>
      <c r="BE115" s="106"/>
      <c r="BF115" s="106"/>
      <c r="BG115" s="106"/>
      <c r="BH115" s="179"/>
      <c r="BI115" s="228" t="str">
        <f>ПланСокрОО!AZ115</f>
        <v/>
      </c>
      <c r="BJ115" s="163"/>
      <c r="BK115" s="179">
        <f t="shared" si="102"/>
        <v>0</v>
      </c>
      <c r="BL115" s="179">
        <f t="shared" si="103"/>
        <v>0</v>
      </c>
      <c r="BM115" s="179">
        <f t="shared" si="104"/>
        <v>0</v>
      </c>
    </row>
    <row r="116" spans="1:65" x14ac:dyDescent="0.25">
      <c r="A116" s="163">
        <f>ПланСокрОО!A116</f>
        <v>0</v>
      </c>
      <c r="B116" s="179" t="str">
        <f>ПланСокрОО!B116</f>
        <v>ПБ.ВВ.4</v>
      </c>
      <c r="C116" s="180">
        <f>ПланСокрОО!C116</f>
        <v>0</v>
      </c>
      <c r="D116" s="106"/>
      <c r="E116" s="106"/>
      <c r="F116" s="106"/>
      <c r="G116" s="331">
        <f t="shared" si="118"/>
        <v>0</v>
      </c>
      <c r="H116" s="179">
        <f>ПланСокрОО!I116</f>
        <v>0</v>
      </c>
      <c r="I116" s="179">
        <f>ПланСокрОО!J116</f>
        <v>0</v>
      </c>
      <c r="J116" s="179">
        <f>ПланСокрОО!K116</f>
        <v>0</v>
      </c>
      <c r="K116" s="179">
        <f>ПланСокрОО!L116</f>
        <v>0</v>
      </c>
      <c r="L116" s="179">
        <f>ПланСокрОО!M116</f>
        <v>0</v>
      </c>
      <c r="M116" s="179">
        <f>ПланСокрОО!N116</f>
        <v>0</v>
      </c>
      <c r="N116" s="179">
        <f t="shared" si="119"/>
        <v>0</v>
      </c>
      <c r="O116" s="179">
        <f t="shared" si="120"/>
        <v>0</v>
      </c>
      <c r="P116" s="179">
        <f t="shared" si="121"/>
        <v>0</v>
      </c>
      <c r="Q116" s="179">
        <f t="shared" si="122"/>
        <v>0</v>
      </c>
      <c r="R116" s="179">
        <f t="shared" si="123"/>
        <v>0</v>
      </c>
      <c r="S116" s="179">
        <f t="shared" si="124"/>
        <v>0</v>
      </c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6"/>
      <c r="BC116" s="106"/>
      <c r="BD116" s="106"/>
      <c r="BE116" s="106"/>
      <c r="BF116" s="106"/>
      <c r="BG116" s="106"/>
      <c r="BH116" s="179"/>
      <c r="BI116" s="228" t="str">
        <f>ПланСокрОО!AZ116</f>
        <v/>
      </c>
      <c r="BJ116" s="163"/>
      <c r="BK116" s="179">
        <f t="shared" si="102"/>
        <v>0</v>
      </c>
      <c r="BL116" s="179">
        <f t="shared" si="103"/>
        <v>0</v>
      </c>
      <c r="BM116" s="179">
        <f t="shared" si="104"/>
        <v>0</v>
      </c>
    </row>
    <row r="117" spans="1:65" x14ac:dyDescent="0.25">
      <c r="A117" s="163">
        <f>ПланСокрОО!A117</f>
        <v>0</v>
      </c>
      <c r="B117" s="179" t="str">
        <f>ПланСокрОО!B117</f>
        <v>ПБ.ВВ.5</v>
      </c>
      <c r="C117" s="180">
        <f>ПланСокрОО!C117</f>
        <v>0</v>
      </c>
      <c r="D117" s="106"/>
      <c r="E117" s="106"/>
      <c r="F117" s="106"/>
      <c r="G117" s="331">
        <f t="shared" si="118"/>
        <v>0</v>
      </c>
      <c r="H117" s="179">
        <f>ПланСокрОО!I117</f>
        <v>0</v>
      </c>
      <c r="I117" s="179">
        <f>ПланСокрОО!J117</f>
        <v>0</v>
      </c>
      <c r="J117" s="179">
        <f>ПланСокрОО!K117</f>
        <v>0</v>
      </c>
      <c r="K117" s="179">
        <f>ПланСокрОО!L117</f>
        <v>0</v>
      </c>
      <c r="L117" s="179">
        <f>ПланСокрОО!M117</f>
        <v>0</v>
      </c>
      <c r="M117" s="179">
        <f>ПланСокрОО!N117</f>
        <v>0</v>
      </c>
      <c r="N117" s="179">
        <f t="shared" si="119"/>
        <v>0</v>
      </c>
      <c r="O117" s="179">
        <f t="shared" si="120"/>
        <v>0</v>
      </c>
      <c r="P117" s="179">
        <f t="shared" si="121"/>
        <v>0</v>
      </c>
      <c r="Q117" s="179">
        <f t="shared" si="122"/>
        <v>0</v>
      </c>
      <c r="R117" s="179">
        <f t="shared" si="123"/>
        <v>0</v>
      </c>
      <c r="S117" s="179">
        <f t="shared" si="124"/>
        <v>0</v>
      </c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06"/>
      <c r="BH117" s="179"/>
      <c r="BI117" s="228" t="str">
        <f>ПланСокрОО!AZ117</f>
        <v/>
      </c>
      <c r="BJ117" s="163"/>
      <c r="BK117" s="179">
        <f t="shared" si="102"/>
        <v>0</v>
      </c>
      <c r="BL117" s="179">
        <f t="shared" si="103"/>
        <v>0</v>
      </c>
      <c r="BM117" s="179">
        <f t="shared" si="104"/>
        <v>0</v>
      </c>
    </row>
    <row r="118" spans="1:65" x14ac:dyDescent="0.25">
      <c r="A118" s="163">
        <f>ПланСокрОО!A118</f>
        <v>0</v>
      </c>
      <c r="B118" s="179" t="str">
        <f>ПланСокрОО!B118</f>
        <v>ПБ.ВВ.6</v>
      </c>
      <c r="C118" s="180">
        <f>ПланСокрОО!C118</f>
        <v>0</v>
      </c>
      <c r="D118" s="106"/>
      <c r="E118" s="106"/>
      <c r="F118" s="106"/>
      <c r="G118" s="331">
        <f t="shared" si="118"/>
        <v>0</v>
      </c>
      <c r="H118" s="179">
        <f>ПланСокрОО!I118</f>
        <v>0</v>
      </c>
      <c r="I118" s="179">
        <f>ПланСокрОО!J118</f>
        <v>0</v>
      </c>
      <c r="J118" s="179">
        <f>ПланСокрОО!K118</f>
        <v>0</v>
      </c>
      <c r="K118" s="179">
        <f>ПланСокрОО!L118</f>
        <v>0</v>
      </c>
      <c r="L118" s="179">
        <f>ПланСокрОО!M118</f>
        <v>0</v>
      </c>
      <c r="M118" s="179">
        <f>ПланСокрОО!N118</f>
        <v>0</v>
      </c>
      <c r="N118" s="179">
        <f t="shared" si="119"/>
        <v>0</v>
      </c>
      <c r="O118" s="179">
        <f t="shared" si="120"/>
        <v>0</v>
      </c>
      <c r="P118" s="179">
        <f t="shared" si="121"/>
        <v>0</v>
      </c>
      <c r="Q118" s="179">
        <f t="shared" si="122"/>
        <v>0</v>
      </c>
      <c r="R118" s="179">
        <f t="shared" si="123"/>
        <v>0</v>
      </c>
      <c r="S118" s="179">
        <f t="shared" si="124"/>
        <v>0</v>
      </c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6"/>
      <c r="BC118" s="106"/>
      <c r="BD118" s="106"/>
      <c r="BE118" s="106"/>
      <c r="BF118" s="106"/>
      <c r="BG118" s="106"/>
      <c r="BH118" s="179"/>
      <c r="BI118" s="228" t="str">
        <f>ПланСокрОО!AZ118</f>
        <v/>
      </c>
      <c r="BJ118" s="163"/>
      <c r="BK118" s="179">
        <f t="shared" si="102"/>
        <v>0</v>
      </c>
      <c r="BL118" s="179">
        <f t="shared" si="103"/>
        <v>0</v>
      </c>
      <c r="BM118" s="179">
        <f t="shared" si="104"/>
        <v>0</v>
      </c>
    </row>
    <row r="119" spans="1:65" x14ac:dyDescent="0.25">
      <c r="A119" s="163">
        <f>ПланСокрОО!A119</f>
        <v>0</v>
      </c>
      <c r="B119" s="179" t="str">
        <f>ПланСокрОО!B119</f>
        <v>ПБ.ВВ.7</v>
      </c>
      <c r="C119" s="180">
        <f>ПланСокрОО!C119</f>
        <v>0</v>
      </c>
      <c r="D119" s="106"/>
      <c r="E119" s="106"/>
      <c r="F119" s="106"/>
      <c r="G119" s="331">
        <f t="shared" si="118"/>
        <v>0</v>
      </c>
      <c r="H119" s="179">
        <f>ПланСокрОО!I119</f>
        <v>0</v>
      </c>
      <c r="I119" s="179">
        <f>ПланСокрОО!J119</f>
        <v>0</v>
      </c>
      <c r="J119" s="179">
        <f>ПланСокрОО!K119</f>
        <v>0</v>
      </c>
      <c r="K119" s="179">
        <f>ПланСокрОО!L119</f>
        <v>0</v>
      </c>
      <c r="L119" s="179">
        <f>ПланСокрОО!M119</f>
        <v>0</v>
      </c>
      <c r="M119" s="179">
        <f>ПланСокрОО!N119</f>
        <v>0</v>
      </c>
      <c r="N119" s="179">
        <f t="shared" si="119"/>
        <v>0</v>
      </c>
      <c r="O119" s="179">
        <f t="shared" si="120"/>
        <v>0</v>
      </c>
      <c r="P119" s="179">
        <f t="shared" si="121"/>
        <v>0</v>
      </c>
      <c r="Q119" s="179">
        <f t="shared" si="122"/>
        <v>0</v>
      </c>
      <c r="R119" s="179">
        <f t="shared" si="123"/>
        <v>0</v>
      </c>
      <c r="S119" s="179">
        <f t="shared" si="124"/>
        <v>0</v>
      </c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6"/>
      <c r="BC119" s="106"/>
      <c r="BD119" s="106"/>
      <c r="BE119" s="106"/>
      <c r="BF119" s="106"/>
      <c r="BG119" s="106"/>
      <c r="BH119" s="179"/>
      <c r="BI119" s="228" t="str">
        <f>ПланСокрОО!AZ119</f>
        <v/>
      </c>
      <c r="BJ119" s="163"/>
      <c r="BK119" s="179">
        <f t="shared" si="102"/>
        <v>0</v>
      </c>
      <c r="BL119" s="179">
        <f t="shared" si="103"/>
        <v>0</v>
      </c>
      <c r="BM119" s="179">
        <f t="shared" si="104"/>
        <v>0</v>
      </c>
    </row>
    <row r="120" spans="1:65" x14ac:dyDescent="0.25">
      <c r="A120" s="163">
        <f>ПланСокрОО!A120</f>
        <v>0</v>
      </c>
      <c r="B120" s="179" t="str">
        <f>ПланСокрОО!B120</f>
        <v>ПБ.ВВ.8</v>
      </c>
      <c r="C120" s="180">
        <f>ПланСокрОО!C120</f>
        <v>0</v>
      </c>
      <c r="D120" s="106"/>
      <c r="E120" s="106"/>
      <c r="F120" s="106"/>
      <c r="G120" s="331">
        <f t="shared" si="118"/>
        <v>0</v>
      </c>
      <c r="H120" s="179">
        <f>ПланСокрОО!I120</f>
        <v>0</v>
      </c>
      <c r="I120" s="179">
        <f>ПланСокрОО!J120</f>
        <v>0</v>
      </c>
      <c r="J120" s="179">
        <f>ПланСокрОО!K120</f>
        <v>0</v>
      </c>
      <c r="K120" s="179">
        <f>ПланСокрОО!L120</f>
        <v>0</v>
      </c>
      <c r="L120" s="179">
        <f>ПланСокрОО!M120</f>
        <v>0</v>
      </c>
      <c r="M120" s="179">
        <f>ПланСокрОО!N120</f>
        <v>0</v>
      </c>
      <c r="N120" s="179">
        <f t="shared" si="119"/>
        <v>0</v>
      </c>
      <c r="O120" s="179">
        <f t="shared" si="120"/>
        <v>0</v>
      </c>
      <c r="P120" s="179">
        <f t="shared" si="121"/>
        <v>0</v>
      </c>
      <c r="Q120" s="179">
        <f t="shared" si="122"/>
        <v>0</v>
      </c>
      <c r="R120" s="179">
        <f t="shared" si="123"/>
        <v>0</v>
      </c>
      <c r="S120" s="179">
        <f t="shared" si="124"/>
        <v>0</v>
      </c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  <c r="AZ120" s="106"/>
      <c r="BA120" s="106"/>
      <c r="BB120" s="106"/>
      <c r="BC120" s="106"/>
      <c r="BD120" s="106"/>
      <c r="BE120" s="106"/>
      <c r="BF120" s="106"/>
      <c r="BG120" s="106"/>
      <c r="BH120" s="179"/>
      <c r="BI120" s="228" t="str">
        <f>ПланСокрОО!AZ120</f>
        <v/>
      </c>
      <c r="BJ120" s="163"/>
      <c r="BK120" s="179">
        <f t="shared" si="102"/>
        <v>0</v>
      </c>
      <c r="BL120" s="179">
        <f t="shared" si="103"/>
        <v>0</v>
      </c>
      <c r="BM120" s="179">
        <f t="shared" si="104"/>
        <v>0</v>
      </c>
    </row>
    <row r="121" spans="1:65" x14ac:dyDescent="0.25">
      <c r="A121" s="163">
        <f>ПланСокрОО!A121</f>
        <v>0</v>
      </c>
      <c r="B121" s="179" t="str">
        <f>ПланСокрОО!B121</f>
        <v>ПБ.ВВ.9</v>
      </c>
      <c r="C121" s="180">
        <f>ПланСокрОО!C121</f>
        <v>0</v>
      </c>
      <c r="D121" s="106"/>
      <c r="E121" s="106"/>
      <c r="F121" s="106"/>
      <c r="G121" s="331">
        <f t="shared" si="118"/>
        <v>0</v>
      </c>
      <c r="H121" s="179">
        <f>ПланСокрОО!I121</f>
        <v>0</v>
      </c>
      <c r="I121" s="179">
        <f>ПланСокрОО!J121</f>
        <v>0</v>
      </c>
      <c r="J121" s="179">
        <f>ПланСокрОО!K121</f>
        <v>0</v>
      </c>
      <c r="K121" s="179">
        <f>ПланСокрОО!L121</f>
        <v>0</v>
      </c>
      <c r="L121" s="179">
        <f>ПланСокрОО!M121</f>
        <v>0</v>
      </c>
      <c r="M121" s="179">
        <f>ПланСокрОО!N121</f>
        <v>0</v>
      </c>
      <c r="N121" s="179">
        <f t="shared" si="119"/>
        <v>0</v>
      </c>
      <c r="O121" s="179">
        <f t="shared" si="120"/>
        <v>0</v>
      </c>
      <c r="P121" s="179">
        <f t="shared" si="121"/>
        <v>0</v>
      </c>
      <c r="Q121" s="179">
        <f t="shared" si="122"/>
        <v>0</v>
      </c>
      <c r="R121" s="179">
        <f t="shared" si="123"/>
        <v>0</v>
      </c>
      <c r="S121" s="179">
        <f t="shared" si="124"/>
        <v>0</v>
      </c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06"/>
      <c r="BC121" s="106"/>
      <c r="BD121" s="106"/>
      <c r="BE121" s="106"/>
      <c r="BF121" s="106"/>
      <c r="BG121" s="106"/>
      <c r="BH121" s="179"/>
      <c r="BI121" s="228" t="str">
        <f>ПланСокрОО!AZ121</f>
        <v/>
      </c>
      <c r="BJ121" s="163"/>
      <c r="BK121" s="179">
        <f t="shared" si="102"/>
        <v>0</v>
      </c>
      <c r="BL121" s="179">
        <f t="shared" si="103"/>
        <v>0</v>
      </c>
      <c r="BM121" s="179">
        <f t="shared" si="104"/>
        <v>0</v>
      </c>
    </row>
    <row r="122" spans="1:65" x14ac:dyDescent="0.25">
      <c r="A122" s="163">
        <f>ПланСокрОО!A122</f>
        <v>0</v>
      </c>
      <c r="B122" s="179" t="str">
        <f>ПланСокрОО!B122</f>
        <v>ПБ.ВВ.10</v>
      </c>
      <c r="C122" s="180">
        <f>ПланСокрОО!C122</f>
        <v>0</v>
      </c>
      <c r="D122" s="106"/>
      <c r="E122" s="106"/>
      <c r="F122" s="106"/>
      <c r="G122" s="331">
        <f t="shared" si="118"/>
        <v>0</v>
      </c>
      <c r="H122" s="179">
        <f>ПланСокрОО!I122</f>
        <v>0</v>
      </c>
      <c r="I122" s="179">
        <f>ПланСокрОО!J122</f>
        <v>0</v>
      </c>
      <c r="J122" s="179">
        <f>ПланСокрОО!K122</f>
        <v>0</v>
      </c>
      <c r="K122" s="179">
        <f>ПланСокрОО!L122</f>
        <v>0</v>
      </c>
      <c r="L122" s="179">
        <f>ПланСокрОО!M122</f>
        <v>0</v>
      </c>
      <c r="M122" s="179">
        <f>ПланСокрОО!N122</f>
        <v>0</v>
      </c>
      <c r="N122" s="179">
        <f t="shared" si="119"/>
        <v>0</v>
      </c>
      <c r="O122" s="179">
        <f t="shared" si="120"/>
        <v>0</v>
      </c>
      <c r="P122" s="179">
        <f t="shared" si="121"/>
        <v>0</v>
      </c>
      <c r="Q122" s="179">
        <f t="shared" si="122"/>
        <v>0</v>
      </c>
      <c r="R122" s="179">
        <f t="shared" si="123"/>
        <v>0</v>
      </c>
      <c r="S122" s="179">
        <f t="shared" si="124"/>
        <v>0</v>
      </c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106"/>
      <c r="BH122" s="179"/>
      <c r="BI122" s="228" t="str">
        <f>ПланСокрОО!AZ122</f>
        <v/>
      </c>
      <c r="BJ122" s="163"/>
      <c r="BK122" s="179">
        <f t="shared" si="102"/>
        <v>0</v>
      </c>
      <c r="BL122" s="179">
        <f t="shared" si="103"/>
        <v>0</v>
      </c>
      <c r="BM122" s="179">
        <f t="shared" si="104"/>
        <v>0</v>
      </c>
    </row>
    <row r="123" spans="1:65" x14ac:dyDescent="0.25">
      <c r="A123" s="163">
        <f>ПланСокрОО!A123</f>
        <v>0</v>
      </c>
      <c r="B123" s="179" t="str">
        <f>ПланСокрОО!B123</f>
        <v>ПБ.ВВ.11</v>
      </c>
      <c r="C123" s="180">
        <f>ПланСокрОО!C123</f>
        <v>0</v>
      </c>
      <c r="D123" s="106"/>
      <c r="E123" s="106"/>
      <c r="F123" s="106"/>
      <c r="G123" s="331">
        <f t="shared" si="118"/>
        <v>0</v>
      </c>
      <c r="H123" s="179">
        <f>ПланСокрОО!I123</f>
        <v>0</v>
      </c>
      <c r="I123" s="179">
        <f>ПланСокрОО!J123</f>
        <v>0</v>
      </c>
      <c r="J123" s="179">
        <f>ПланСокрОО!K123</f>
        <v>0</v>
      </c>
      <c r="K123" s="179">
        <f>ПланСокрОО!L123</f>
        <v>0</v>
      </c>
      <c r="L123" s="179">
        <f>ПланСокрОО!M123</f>
        <v>0</v>
      </c>
      <c r="M123" s="179">
        <f>ПланСокрОО!N123</f>
        <v>0</v>
      </c>
      <c r="N123" s="179">
        <f t="shared" si="119"/>
        <v>0</v>
      </c>
      <c r="O123" s="179">
        <f t="shared" si="120"/>
        <v>0</v>
      </c>
      <c r="P123" s="179">
        <f t="shared" si="121"/>
        <v>0</v>
      </c>
      <c r="Q123" s="179">
        <f t="shared" si="122"/>
        <v>0</v>
      </c>
      <c r="R123" s="179">
        <f t="shared" si="123"/>
        <v>0</v>
      </c>
      <c r="S123" s="179">
        <f t="shared" si="124"/>
        <v>0</v>
      </c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06"/>
      <c r="AY123" s="106"/>
      <c r="AZ123" s="106"/>
      <c r="BA123" s="106"/>
      <c r="BB123" s="106"/>
      <c r="BC123" s="106"/>
      <c r="BD123" s="106"/>
      <c r="BE123" s="106"/>
      <c r="BF123" s="106"/>
      <c r="BG123" s="106"/>
      <c r="BH123" s="179"/>
      <c r="BI123" s="228" t="str">
        <f>ПланСокрОО!AZ123</f>
        <v/>
      </c>
      <c r="BJ123" s="163"/>
      <c r="BK123" s="179">
        <f t="shared" si="102"/>
        <v>0</v>
      </c>
      <c r="BL123" s="179">
        <f t="shared" si="103"/>
        <v>0</v>
      </c>
      <c r="BM123" s="179">
        <f t="shared" si="104"/>
        <v>0</v>
      </c>
    </row>
    <row r="124" spans="1:65" x14ac:dyDescent="0.25">
      <c r="A124" s="163">
        <f>ПланСокрОО!A124</f>
        <v>0</v>
      </c>
      <c r="B124" s="179" t="str">
        <f>ПланСокрОО!B124</f>
        <v>ПБ.ВВ.12</v>
      </c>
      <c r="C124" s="180">
        <f>ПланСокрОО!C124</f>
        <v>0</v>
      </c>
      <c r="D124" s="106"/>
      <c r="E124" s="106"/>
      <c r="F124" s="106"/>
      <c r="G124" s="331">
        <f t="shared" si="118"/>
        <v>0</v>
      </c>
      <c r="H124" s="179">
        <f>ПланСокрОО!I124</f>
        <v>0</v>
      </c>
      <c r="I124" s="179">
        <f>ПланСокрОО!J124</f>
        <v>0</v>
      </c>
      <c r="J124" s="179">
        <f>ПланСокрОО!K124</f>
        <v>0</v>
      </c>
      <c r="K124" s="179">
        <f>ПланСокрОО!L124</f>
        <v>0</v>
      </c>
      <c r="L124" s="179">
        <f>ПланСокрОО!M124</f>
        <v>0</v>
      </c>
      <c r="M124" s="179">
        <f>ПланСокрОО!N124</f>
        <v>0</v>
      </c>
      <c r="N124" s="179">
        <f t="shared" si="119"/>
        <v>0</v>
      </c>
      <c r="O124" s="179">
        <f t="shared" si="120"/>
        <v>0</v>
      </c>
      <c r="P124" s="179">
        <f t="shared" si="121"/>
        <v>0</v>
      </c>
      <c r="Q124" s="179">
        <f t="shared" si="122"/>
        <v>0</v>
      </c>
      <c r="R124" s="179">
        <f t="shared" si="123"/>
        <v>0</v>
      </c>
      <c r="S124" s="179">
        <f t="shared" si="124"/>
        <v>0</v>
      </c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79"/>
      <c r="BI124" s="228" t="str">
        <f>ПланСокрОО!AZ124</f>
        <v/>
      </c>
      <c r="BJ124" s="163"/>
      <c r="BK124" s="179">
        <f t="shared" si="102"/>
        <v>0</v>
      </c>
      <c r="BL124" s="179">
        <f t="shared" si="103"/>
        <v>0</v>
      </c>
      <c r="BM124" s="179">
        <f t="shared" si="104"/>
        <v>0</v>
      </c>
    </row>
    <row r="125" spans="1:65" x14ac:dyDescent="0.25">
      <c r="A125" s="163">
        <f>ПланСокрОО!A125</f>
        <v>0</v>
      </c>
      <c r="B125" s="179" t="str">
        <f>ПланСокрОО!B125</f>
        <v>ПБ.ВВ.13</v>
      </c>
      <c r="C125" s="180">
        <f>ПланСокрОО!C125</f>
        <v>0</v>
      </c>
      <c r="D125" s="106"/>
      <c r="E125" s="106"/>
      <c r="F125" s="106"/>
      <c r="G125" s="331">
        <f t="shared" si="118"/>
        <v>0</v>
      </c>
      <c r="H125" s="179">
        <f>ПланСокрОО!I125</f>
        <v>0</v>
      </c>
      <c r="I125" s="179">
        <f>ПланСокрОО!J125</f>
        <v>0</v>
      </c>
      <c r="J125" s="179">
        <f>ПланСокрОО!K125</f>
        <v>0</v>
      </c>
      <c r="K125" s="179">
        <f>ПланСокрОО!L125</f>
        <v>0</v>
      </c>
      <c r="L125" s="179">
        <f>ПланСокрОО!M125</f>
        <v>0</v>
      </c>
      <c r="M125" s="179">
        <f>ПланСокрОО!N125</f>
        <v>0</v>
      </c>
      <c r="N125" s="179">
        <f t="shared" si="119"/>
        <v>0</v>
      </c>
      <c r="O125" s="179">
        <f t="shared" si="120"/>
        <v>0</v>
      </c>
      <c r="P125" s="179">
        <f t="shared" si="121"/>
        <v>0</v>
      </c>
      <c r="Q125" s="179">
        <f t="shared" si="122"/>
        <v>0</v>
      </c>
      <c r="R125" s="179">
        <f t="shared" si="123"/>
        <v>0</v>
      </c>
      <c r="S125" s="179">
        <f t="shared" si="124"/>
        <v>0</v>
      </c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79"/>
      <c r="BI125" s="228" t="str">
        <f>ПланСокрОО!AZ125</f>
        <v/>
      </c>
      <c r="BJ125" s="163"/>
      <c r="BK125" s="179">
        <f t="shared" si="102"/>
        <v>0</v>
      </c>
      <c r="BL125" s="179">
        <f t="shared" si="103"/>
        <v>0</v>
      </c>
      <c r="BM125" s="179">
        <f t="shared" si="104"/>
        <v>0</v>
      </c>
    </row>
    <row r="126" spans="1:65" x14ac:dyDescent="0.25">
      <c r="A126" s="163">
        <f>ПланСокрОО!A126</f>
        <v>0</v>
      </c>
      <c r="B126" s="179" t="str">
        <f>ПланСокрОО!B126</f>
        <v>ПБ.ВВ.14</v>
      </c>
      <c r="C126" s="180">
        <f>ПланСокрОО!C126</f>
        <v>0</v>
      </c>
      <c r="D126" s="106"/>
      <c r="E126" s="106"/>
      <c r="F126" s="106"/>
      <c r="G126" s="331">
        <f t="shared" si="118"/>
        <v>0</v>
      </c>
      <c r="H126" s="179">
        <f>ПланСокрОО!I126</f>
        <v>0</v>
      </c>
      <c r="I126" s="179">
        <f>ПланСокрОО!J126</f>
        <v>0</v>
      </c>
      <c r="J126" s="179">
        <f>ПланСокрОО!K126</f>
        <v>0</v>
      </c>
      <c r="K126" s="179">
        <f>ПланСокрОО!L126</f>
        <v>0</v>
      </c>
      <c r="L126" s="179">
        <f>ПланСокрОО!M126</f>
        <v>0</v>
      </c>
      <c r="M126" s="179">
        <f>ПланСокрОО!N126</f>
        <v>0</v>
      </c>
      <c r="N126" s="179">
        <f t="shared" si="119"/>
        <v>0</v>
      </c>
      <c r="O126" s="179">
        <f t="shared" si="120"/>
        <v>0</v>
      </c>
      <c r="P126" s="179">
        <f t="shared" si="121"/>
        <v>0</v>
      </c>
      <c r="Q126" s="179">
        <f t="shared" si="122"/>
        <v>0</v>
      </c>
      <c r="R126" s="179">
        <f t="shared" si="123"/>
        <v>0</v>
      </c>
      <c r="S126" s="179">
        <f t="shared" si="124"/>
        <v>0</v>
      </c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06"/>
      <c r="AZ126" s="106"/>
      <c r="BA126" s="106"/>
      <c r="BB126" s="106"/>
      <c r="BC126" s="106"/>
      <c r="BD126" s="106"/>
      <c r="BE126" s="106"/>
      <c r="BF126" s="106"/>
      <c r="BG126" s="106"/>
      <c r="BH126" s="179"/>
      <c r="BI126" s="228" t="str">
        <f>ПланСокрОО!AZ126</f>
        <v/>
      </c>
      <c r="BJ126" s="163"/>
      <c r="BK126" s="179">
        <f t="shared" si="102"/>
        <v>0</v>
      </c>
      <c r="BL126" s="179">
        <f t="shared" si="103"/>
        <v>0</v>
      </c>
      <c r="BM126" s="179">
        <f t="shared" si="104"/>
        <v>0</v>
      </c>
    </row>
    <row r="127" spans="1:65" x14ac:dyDescent="0.25">
      <c r="A127" s="163">
        <f>ПланСокрОО!A127</f>
        <v>0</v>
      </c>
      <c r="B127" s="179" t="str">
        <f>ПланСокрОО!B127</f>
        <v>ПБ.ВВ.15</v>
      </c>
      <c r="C127" s="180">
        <f>ПланСокрОО!C127</f>
        <v>0</v>
      </c>
      <c r="D127" s="106"/>
      <c r="E127" s="106"/>
      <c r="F127" s="106"/>
      <c r="G127" s="331">
        <f t="shared" si="118"/>
        <v>0</v>
      </c>
      <c r="H127" s="179">
        <f>ПланСокрОО!I127</f>
        <v>0</v>
      </c>
      <c r="I127" s="179">
        <f>ПланСокрОО!J127</f>
        <v>0</v>
      </c>
      <c r="J127" s="179">
        <f>ПланСокрОО!K127</f>
        <v>0</v>
      </c>
      <c r="K127" s="179">
        <f>ПланСокрОО!L127</f>
        <v>0</v>
      </c>
      <c r="L127" s="179">
        <f>ПланСокрОО!M127</f>
        <v>0</v>
      </c>
      <c r="M127" s="179">
        <f>ПланСокрОО!N127</f>
        <v>0</v>
      </c>
      <c r="N127" s="179">
        <f t="shared" si="119"/>
        <v>0</v>
      </c>
      <c r="O127" s="179">
        <f t="shared" si="120"/>
        <v>0</v>
      </c>
      <c r="P127" s="179">
        <f t="shared" si="121"/>
        <v>0</v>
      </c>
      <c r="Q127" s="179">
        <f t="shared" si="122"/>
        <v>0</v>
      </c>
      <c r="R127" s="179">
        <f t="shared" si="123"/>
        <v>0</v>
      </c>
      <c r="S127" s="179">
        <f t="shared" si="124"/>
        <v>0</v>
      </c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6"/>
      <c r="AV127" s="106"/>
      <c r="AW127" s="106"/>
      <c r="AX127" s="106"/>
      <c r="AY127" s="106"/>
      <c r="AZ127" s="106"/>
      <c r="BA127" s="106"/>
      <c r="BB127" s="106"/>
      <c r="BC127" s="106"/>
      <c r="BD127" s="106"/>
      <c r="BE127" s="106"/>
      <c r="BF127" s="106"/>
      <c r="BG127" s="106"/>
      <c r="BH127" s="179"/>
      <c r="BI127" s="228" t="str">
        <f>ПланСокрОО!AZ127</f>
        <v/>
      </c>
      <c r="BJ127" s="163"/>
      <c r="BK127" s="179">
        <f t="shared" si="102"/>
        <v>0</v>
      </c>
      <c r="BL127" s="179">
        <f t="shared" si="103"/>
        <v>0</v>
      </c>
      <c r="BM127" s="179">
        <f t="shared" si="104"/>
        <v>0</v>
      </c>
    </row>
    <row r="128" spans="1:65" x14ac:dyDescent="0.25">
      <c r="A128" s="163">
        <f>ПланСокрОО!A128</f>
        <v>0</v>
      </c>
      <c r="B128" s="179" t="str">
        <f>ПланСокрОО!B128</f>
        <v>ПБ.ВВ.16</v>
      </c>
      <c r="C128" s="180">
        <f>ПланСокрОО!C128</f>
        <v>0</v>
      </c>
      <c r="D128" s="106"/>
      <c r="E128" s="106"/>
      <c r="F128" s="106"/>
      <c r="G128" s="331">
        <f t="shared" si="118"/>
        <v>0</v>
      </c>
      <c r="H128" s="179">
        <f>ПланСокрОО!I128</f>
        <v>0</v>
      </c>
      <c r="I128" s="179">
        <f>ПланСокрОО!J128</f>
        <v>0</v>
      </c>
      <c r="J128" s="179">
        <f>ПланСокрОО!K128</f>
        <v>0</v>
      </c>
      <c r="K128" s="179">
        <f>ПланСокрОО!L128</f>
        <v>0</v>
      </c>
      <c r="L128" s="179">
        <f>ПланСокрОО!M128</f>
        <v>0</v>
      </c>
      <c r="M128" s="179">
        <f>ПланСокрОО!N128</f>
        <v>0</v>
      </c>
      <c r="N128" s="179">
        <f t="shared" si="119"/>
        <v>0</v>
      </c>
      <c r="O128" s="179">
        <f t="shared" si="120"/>
        <v>0</v>
      </c>
      <c r="P128" s="179">
        <f t="shared" si="121"/>
        <v>0</v>
      </c>
      <c r="Q128" s="179">
        <f t="shared" si="122"/>
        <v>0</v>
      </c>
      <c r="R128" s="179">
        <f t="shared" si="123"/>
        <v>0</v>
      </c>
      <c r="S128" s="179">
        <f t="shared" si="124"/>
        <v>0</v>
      </c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6"/>
      <c r="AV128" s="106"/>
      <c r="AW128" s="106"/>
      <c r="AX128" s="106"/>
      <c r="AY128" s="106"/>
      <c r="AZ128" s="106"/>
      <c r="BA128" s="106"/>
      <c r="BB128" s="106"/>
      <c r="BC128" s="106"/>
      <c r="BD128" s="106"/>
      <c r="BE128" s="106"/>
      <c r="BF128" s="106"/>
      <c r="BG128" s="106"/>
      <c r="BH128" s="179"/>
      <c r="BI128" s="228" t="str">
        <f>ПланСокрОО!AZ128</f>
        <v/>
      </c>
      <c r="BJ128" s="163"/>
      <c r="BK128" s="179">
        <f t="shared" si="102"/>
        <v>0</v>
      </c>
      <c r="BL128" s="179">
        <f t="shared" si="103"/>
        <v>0</v>
      </c>
      <c r="BM128" s="179">
        <f t="shared" si="104"/>
        <v>0</v>
      </c>
    </row>
    <row r="129" spans="1:72" x14ac:dyDescent="0.25">
      <c r="A129" s="163">
        <f>ПланСокрОО!A129</f>
        <v>0</v>
      </c>
      <c r="B129" s="179" t="str">
        <f>ПланСокрОО!B129</f>
        <v>ПБ.ВВ.17</v>
      </c>
      <c r="C129" s="180">
        <f>ПланСокрОО!C129</f>
        <v>0</v>
      </c>
      <c r="D129" s="106"/>
      <c r="E129" s="106"/>
      <c r="F129" s="106"/>
      <c r="G129" s="331">
        <f t="shared" si="118"/>
        <v>0</v>
      </c>
      <c r="H129" s="179">
        <f>ПланСокрОО!I129</f>
        <v>0</v>
      </c>
      <c r="I129" s="179">
        <f>ПланСокрОО!J129</f>
        <v>0</v>
      </c>
      <c r="J129" s="179">
        <f>ПланСокрОО!K129</f>
        <v>0</v>
      </c>
      <c r="K129" s="179">
        <f>ПланСокрОО!L129</f>
        <v>0</v>
      </c>
      <c r="L129" s="179">
        <f>ПланСокрОО!M129</f>
        <v>0</v>
      </c>
      <c r="M129" s="179">
        <f>ПланСокрОО!N129</f>
        <v>0</v>
      </c>
      <c r="N129" s="179">
        <f t="shared" si="119"/>
        <v>0</v>
      </c>
      <c r="O129" s="179">
        <f t="shared" si="120"/>
        <v>0</v>
      </c>
      <c r="P129" s="179">
        <f t="shared" si="121"/>
        <v>0</v>
      </c>
      <c r="Q129" s="179">
        <f t="shared" si="122"/>
        <v>0</v>
      </c>
      <c r="R129" s="179">
        <f t="shared" si="123"/>
        <v>0</v>
      </c>
      <c r="S129" s="179">
        <f t="shared" si="124"/>
        <v>0</v>
      </c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  <c r="AH129" s="106"/>
      <c r="AI129" s="106"/>
      <c r="AJ129" s="106"/>
      <c r="AK129" s="106"/>
      <c r="AL129" s="106"/>
      <c r="AM129" s="106"/>
      <c r="AN129" s="106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106"/>
      <c r="BB129" s="106"/>
      <c r="BC129" s="106"/>
      <c r="BD129" s="106"/>
      <c r="BE129" s="106"/>
      <c r="BF129" s="106"/>
      <c r="BG129" s="106"/>
      <c r="BH129" s="179"/>
      <c r="BI129" s="228" t="str">
        <f>ПланСокрОО!AZ129</f>
        <v/>
      </c>
      <c r="BJ129" s="163"/>
      <c r="BK129" s="179">
        <f t="shared" si="102"/>
        <v>0</v>
      </c>
      <c r="BL129" s="179">
        <f t="shared" si="103"/>
        <v>0</v>
      </c>
      <c r="BM129" s="179">
        <f t="shared" si="104"/>
        <v>0</v>
      </c>
    </row>
    <row r="130" spans="1:72" x14ac:dyDescent="0.25">
      <c r="A130" s="163">
        <f>ПланСокрОО!A130</f>
        <v>0</v>
      </c>
      <c r="B130" s="179" t="str">
        <f>ПланСокрОО!B130</f>
        <v>ПБ.ВВ.18</v>
      </c>
      <c r="C130" s="180">
        <f>ПланСокрОО!C130</f>
        <v>0</v>
      </c>
      <c r="D130" s="106"/>
      <c r="E130" s="106"/>
      <c r="F130" s="106"/>
      <c r="G130" s="331">
        <f t="shared" si="118"/>
        <v>0</v>
      </c>
      <c r="H130" s="179">
        <f>ПланСокрОО!I130</f>
        <v>0</v>
      </c>
      <c r="I130" s="179">
        <f>ПланСокрОО!J130</f>
        <v>0</v>
      </c>
      <c r="J130" s="179">
        <f>ПланСокрОО!K130</f>
        <v>0</v>
      </c>
      <c r="K130" s="179">
        <f>ПланСокрОО!L130</f>
        <v>0</v>
      </c>
      <c r="L130" s="179">
        <f>ПланСокрОО!M130</f>
        <v>0</v>
      </c>
      <c r="M130" s="179">
        <f>ПланСокрОО!N130</f>
        <v>0</v>
      </c>
      <c r="N130" s="179">
        <f t="shared" si="119"/>
        <v>0</v>
      </c>
      <c r="O130" s="179">
        <f t="shared" si="120"/>
        <v>0</v>
      </c>
      <c r="P130" s="179">
        <f t="shared" si="121"/>
        <v>0</v>
      </c>
      <c r="Q130" s="179">
        <f t="shared" si="122"/>
        <v>0</v>
      </c>
      <c r="R130" s="179">
        <f t="shared" si="123"/>
        <v>0</v>
      </c>
      <c r="S130" s="179">
        <f t="shared" si="124"/>
        <v>0</v>
      </c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  <c r="AU130" s="106"/>
      <c r="AV130" s="106"/>
      <c r="AW130" s="106"/>
      <c r="AX130" s="106"/>
      <c r="AY130" s="106"/>
      <c r="AZ130" s="106"/>
      <c r="BA130" s="106"/>
      <c r="BB130" s="106"/>
      <c r="BC130" s="106"/>
      <c r="BD130" s="106"/>
      <c r="BE130" s="106"/>
      <c r="BF130" s="106"/>
      <c r="BG130" s="106"/>
      <c r="BH130" s="179"/>
      <c r="BI130" s="228" t="str">
        <f>ПланСокрОО!AZ130</f>
        <v/>
      </c>
      <c r="BJ130" s="163"/>
      <c r="BK130" s="179">
        <f t="shared" si="102"/>
        <v>0</v>
      </c>
      <c r="BL130" s="179">
        <f t="shared" si="103"/>
        <v>0</v>
      </c>
      <c r="BM130" s="179">
        <f t="shared" si="104"/>
        <v>0</v>
      </c>
    </row>
    <row r="131" spans="1:72" x14ac:dyDescent="0.25">
      <c r="A131" s="163">
        <f>ПланСокрОО!A131</f>
        <v>0</v>
      </c>
      <c r="B131" s="179" t="str">
        <f>ПланСокрОО!B131</f>
        <v>ПБ.ВВ.19</v>
      </c>
      <c r="C131" s="180">
        <f>ПланСокрОО!C131</f>
        <v>0</v>
      </c>
      <c r="D131" s="106"/>
      <c r="E131" s="106"/>
      <c r="F131" s="106"/>
      <c r="G131" s="331">
        <f t="shared" si="118"/>
        <v>0</v>
      </c>
      <c r="H131" s="179">
        <f>ПланСокрОО!I131</f>
        <v>0</v>
      </c>
      <c r="I131" s="179">
        <f>ПланСокрОО!J131</f>
        <v>0</v>
      </c>
      <c r="J131" s="179">
        <f>ПланСокрОО!K131</f>
        <v>0</v>
      </c>
      <c r="K131" s="179">
        <f>ПланСокрОО!L131</f>
        <v>0</v>
      </c>
      <c r="L131" s="179">
        <f>ПланСокрОО!M131</f>
        <v>0</v>
      </c>
      <c r="M131" s="179">
        <f>ПланСокрОО!N131</f>
        <v>0</v>
      </c>
      <c r="N131" s="179">
        <f t="shared" si="119"/>
        <v>0</v>
      </c>
      <c r="O131" s="179">
        <f t="shared" si="120"/>
        <v>0</v>
      </c>
      <c r="P131" s="179">
        <f t="shared" si="121"/>
        <v>0</v>
      </c>
      <c r="Q131" s="179">
        <f t="shared" si="122"/>
        <v>0</v>
      </c>
      <c r="R131" s="179">
        <f t="shared" si="123"/>
        <v>0</v>
      </c>
      <c r="S131" s="179">
        <f t="shared" si="124"/>
        <v>0</v>
      </c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6"/>
      <c r="BE131" s="106"/>
      <c r="BF131" s="106"/>
      <c r="BG131" s="106"/>
      <c r="BH131" s="179"/>
      <c r="BI131" s="228" t="str">
        <f>ПланСокрОО!AZ131</f>
        <v/>
      </c>
      <c r="BJ131" s="163"/>
      <c r="BK131" s="179">
        <f t="shared" si="102"/>
        <v>0</v>
      </c>
      <c r="BL131" s="179">
        <f t="shared" si="103"/>
        <v>0</v>
      </c>
      <c r="BM131" s="179">
        <f t="shared" si="104"/>
        <v>0</v>
      </c>
    </row>
    <row r="132" spans="1:72" x14ac:dyDescent="0.25">
      <c r="A132" s="163">
        <f>ПланСокрОО!A132</f>
        <v>0</v>
      </c>
      <c r="B132" s="179" t="str">
        <f>ПланСокрОО!B132</f>
        <v>ПБ.ВВ.20</v>
      </c>
      <c r="C132" s="180">
        <f>ПланСокрОО!C132</f>
        <v>0</v>
      </c>
      <c r="D132" s="106"/>
      <c r="E132" s="106"/>
      <c r="F132" s="106"/>
      <c r="G132" s="331">
        <f t="shared" si="118"/>
        <v>0</v>
      </c>
      <c r="H132" s="179">
        <f>ПланСокрОО!I132</f>
        <v>0</v>
      </c>
      <c r="I132" s="179">
        <f>ПланСокрОО!J132</f>
        <v>0</v>
      </c>
      <c r="J132" s="179">
        <f>ПланСокрОО!K132</f>
        <v>0</v>
      </c>
      <c r="K132" s="179">
        <f>ПланСокрОО!L132</f>
        <v>0</v>
      </c>
      <c r="L132" s="179">
        <f>ПланСокрОО!M132</f>
        <v>0</v>
      </c>
      <c r="M132" s="179">
        <f>ПланСокрОО!N132</f>
        <v>0</v>
      </c>
      <c r="N132" s="179">
        <f t="shared" si="119"/>
        <v>0</v>
      </c>
      <c r="O132" s="179">
        <f t="shared" si="120"/>
        <v>0</v>
      </c>
      <c r="P132" s="179">
        <f t="shared" si="121"/>
        <v>0</v>
      </c>
      <c r="Q132" s="179">
        <f t="shared" si="122"/>
        <v>0</v>
      </c>
      <c r="R132" s="179">
        <f t="shared" si="123"/>
        <v>0</v>
      </c>
      <c r="S132" s="179">
        <f t="shared" si="124"/>
        <v>0</v>
      </c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  <c r="AU132" s="106"/>
      <c r="AV132" s="106"/>
      <c r="AW132" s="106"/>
      <c r="AX132" s="106"/>
      <c r="AY132" s="106"/>
      <c r="AZ132" s="106"/>
      <c r="BA132" s="106"/>
      <c r="BB132" s="106"/>
      <c r="BC132" s="106"/>
      <c r="BD132" s="106"/>
      <c r="BE132" s="106"/>
      <c r="BF132" s="106"/>
      <c r="BG132" s="106"/>
      <c r="BH132" s="179"/>
      <c r="BI132" s="228" t="str">
        <f>ПланСокрОО!AZ132</f>
        <v/>
      </c>
      <c r="BJ132" s="163"/>
      <c r="BK132" s="179">
        <f t="shared" si="102"/>
        <v>0</v>
      </c>
      <c r="BL132" s="179">
        <f t="shared" si="103"/>
        <v>0</v>
      </c>
      <c r="BM132" s="179">
        <f t="shared" si="104"/>
        <v>0</v>
      </c>
    </row>
    <row r="133" spans="1:72" x14ac:dyDescent="0.25">
      <c r="A133" s="163">
        <f>ПланСокрОО!A133</f>
        <v>0</v>
      </c>
      <c r="B133" s="179" t="str">
        <f>ПланСокрОО!B133</f>
        <v>ПБ.ВВ.21</v>
      </c>
      <c r="C133" s="180">
        <f>ПланСокрОО!C133</f>
        <v>0</v>
      </c>
      <c r="D133" s="106"/>
      <c r="E133" s="106"/>
      <c r="F133" s="106"/>
      <c r="G133" s="331">
        <f t="shared" si="118"/>
        <v>0</v>
      </c>
      <c r="H133" s="179">
        <f>ПланСокрОО!I133</f>
        <v>0</v>
      </c>
      <c r="I133" s="179">
        <f>ПланСокрОО!J133</f>
        <v>0</v>
      </c>
      <c r="J133" s="179">
        <f>ПланСокрОО!K133</f>
        <v>0</v>
      </c>
      <c r="K133" s="179">
        <f>ПланСокрОО!L133</f>
        <v>0</v>
      </c>
      <c r="L133" s="179">
        <f>ПланСокрОО!M133</f>
        <v>0</v>
      </c>
      <c r="M133" s="179">
        <f>ПланСокрОО!N133</f>
        <v>0</v>
      </c>
      <c r="N133" s="179">
        <f t="shared" si="119"/>
        <v>0</v>
      </c>
      <c r="O133" s="179">
        <f t="shared" si="120"/>
        <v>0</v>
      </c>
      <c r="P133" s="179">
        <f t="shared" si="121"/>
        <v>0</v>
      </c>
      <c r="Q133" s="179">
        <f t="shared" si="122"/>
        <v>0</v>
      </c>
      <c r="R133" s="179">
        <f t="shared" si="123"/>
        <v>0</v>
      </c>
      <c r="S133" s="179">
        <f t="shared" si="124"/>
        <v>0</v>
      </c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6"/>
      <c r="AY133" s="106"/>
      <c r="AZ133" s="106"/>
      <c r="BA133" s="106"/>
      <c r="BB133" s="106"/>
      <c r="BC133" s="106"/>
      <c r="BD133" s="106"/>
      <c r="BE133" s="106"/>
      <c r="BF133" s="106"/>
      <c r="BG133" s="106"/>
      <c r="BH133" s="179"/>
      <c r="BI133" s="228" t="str">
        <f>ПланСокрОО!AZ133</f>
        <v/>
      </c>
      <c r="BJ133" s="163"/>
      <c r="BK133" s="179">
        <f t="shared" si="102"/>
        <v>0</v>
      </c>
      <c r="BL133" s="179">
        <f t="shared" si="103"/>
        <v>0</v>
      </c>
      <c r="BM133" s="179">
        <f t="shared" si="104"/>
        <v>0</v>
      </c>
    </row>
    <row r="134" spans="1:72" x14ac:dyDescent="0.25">
      <c r="A134" s="163">
        <f>ПланСокрОО!A134</f>
        <v>0</v>
      </c>
      <c r="B134" s="179" t="str">
        <f>ПланСокрОО!B134</f>
        <v>ПБ.ВВ.22</v>
      </c>
      <c r="C134" s="180">
        <f>ПланСокрОО!C134</f>
        <v>0</v>
      </c>
      <c r="D134" s="106"/>
      <c r="E134" s="106"/>
      <c r="F134" s="106"/>
      <c r="G134" s="331">
        <f t="shared" si="118"/>
        <v>0</v>
      </c>
      <c r="H134" s="179">
        <f>ПланСокрОО!I134</f>
        <v>0</v>
      </c>
      <c r="I134" s="179">
        <f>ПланСокрОО!J134</f>
        <v>0</v>
      </c>
      <c r="J134" s="179">
        <f>ПланСокрОО!K134</f>
        <v>0</v>
      </c>
      <c r="K134" s="179">
        <f>ПланСокрОО!L134</f>
        <v>0</v>
      </c>
      <c r="L134" s="179">
        <f>ПланСокрОО!M134</f>
        <v>0</v>
      </c>
      <c r="M134" s="179">
        <f>ПланСокрОО!N134</f>
        <v>0</v>
      </c>
      <c r="N134" s="179">
        <f t="shared" si="119"/>
        <v>0</v>
      </c>
      <c r="O134" s="179">
        <f t="shared" si="120"/>
        <v>0</v>
      </c>
      <c r="P134" s="179">
        <f t="shared" si="121"/>
        <v>0</v>
      </c>
      <c r="Q134" s="179">
        <f t="shared" si="122"/>
        <v>0</v>
      </c>
      <c r="R134" s="179">
        <f t="shared" si="123"/>
        <v>0</v>
      </c>
      <c r="S134" s="179">
        <f t="shared" si="124"/>
        <v>0</v>
      </c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  <c r="AU134" s="106"/>
      <c r="AV134" s="106"/>
      <c r="AW134" s="106"/>
      <c r="AX134" s="106"/>
      <c r="AY134" s="106"/>
      <c r="AZ134" s="106"/>
      <c r="BA134" s="106"/>
      <c r="BB134" s="106"/>
      <c r="BC134" s="106"/>
      <c r="BD134" s="106"/>
      <c r="BE134" s="106"/>
      <c r="BF134" s="106"/>
      <c r="BG134" s="106"/>
      <c r="BH134" s="179"/>
      <c r="BI134" s="228" t="str">
        <f>ПланСокрОО!AZ134</f>
        <v/>
      </c>
      <c r="BJ134" s="163"/>
      <c r="BK134" s="179">
        <f t="shared" si="102"/>
        <v>0</v>
      </c>
      <c r="BL134" s="179">
        <f t="shared" si="103"/>
        <v>0</v>
      </c>
      <c r="BM134" s="179">
        <f t="shared" si="104"/>
        <v>0</v>
      </c>
    </row>
    <row r="135" spans="1:72" x14ac:dyDescent="0.25">
      <c r="A135" s="163">
        <f>ПланСокрОО!A135</f>
        <v>0</v>
      </c>
      <c r="B135" s="179" t="str">
        <f>ПланСокрОО!B135</f>
        <v>ПБ.ВВ.23</v>
      </c>
      <c r="C135" s="180">
        <f>ПланСокрОО!C135</f>
        <v>0</v>
      </c>
      <c r="D135" s="106"/>
      <c r="E135" s="106"/>
      <c r="F135" s="106"/>
      <c r="G135" s="331">
        <f t="shared" si="118"/>
        <v>0</v>
      </c>
      <c r="H135" s="179">
        <f>ПланСокрОО!I135</f>
        <v>0</v>
      </c>
      <c r="I135" s="179">
        <f>ПланСокрОО!J135</f>
        <v>0</v>
      </c>
      <c r="J135" s="179">
        <f>ПланСокрОО!K135</f>
        <v>0</v>
      </c>
      <c r="K135" s="179">
        <f>ПланСокрОО!L135</f>
        <v>0</v>
      </c>
      <c r="L135" s="179">
        <f>ПланСокрОО!M135</f>
        <v>0</v>
      </c>
      <c r="M135" s="179">
        <f>ПланСокрОО!N135</f>
        <v>0</v>
      </c>
      <c r="N135" s="179">
        <f t="shared" si="119"/>
        <v>0</v>
      </c>
      <c r="O135" s="179">
        <f t="shared" si="120"/>
        <v>0</v>
      </c>
      <c r="P135" s="179">
        <f t="shared" si="121"/>
        <v>0</v>
      </c>
      <c r="Q135" s="179">
        <f t="shared" si="122"/>
        <v>0</v>
      </c>
      <c r="R135" s="179">
        <f t="shared" si="123"/>
        <v>0</v>
      </c>
      <c r="S135" s="179">
        <f t="shared" si="124"/>
        <v>0</v>
      </c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6"/>
      <c r="BC135" s="106"/>
      <c r="BD135" s="106"/>
      <c r="BE135" s="106"/>
      <c r="BF135" s="106"/>
      <c r="BG135" s="106"/>
      <c r="BH135" s="179"/>
      <c r="BI135" s="228" t="str">
        <f>ПланСокрОО!AZ135</f>
        <v/>
      </c>
      <c r="BJ135" s="163"/>
      <c r="BK135" s="179">
        <f t="shared" si="102"/>
        <v>0</v>
      </c>
      <c r="BL135" s="179">
        <f t="shared" si="103"/>
        <v>0</v>
      </c>
      <c r="BM135" s="179">
        <f t="shared" si="104"/>
        <v>0</v>
      </c>
    </row>
    <row r="136" spans="1:72" x14ac:dyDescent="0.25">
      <c r="A136" s="163">
        <f>ПланСокрОО!A136</f>
        <v>0</v>
      </c>
      <c r="B136" s="179" t="str">
        <f>ПланСокрОО!B136</f>
        <v>ПБ.ВВ.24</v>
      </c>
      <c r="C136" s="180">
        <f>ПланСокрОО!C136</f>
        <v>0</v>
      </c>
      <c r="D136" s="106"/>
      <c r="E136" s="106"/>
      <c r="F136" s="106"/>
      <c r="G136" s="331">
        <f t="shared" si="118"/>
        <v>0</v>
      </c>
      <c r="H136" s="179">
        <f>ПланСокрОО!I136</f>
        <v>0</v>
      </c>
      <c r="I136" s="179">
        <f>ПланСокрОО!J136</f>
        <v>0</v>
      </c>
      <c r="J136" s="179">
        <f>ПланСокрОО!K136</f>
        <v>0</v>
      </c>
      <c r="K136" s="179">
        <f>ПланСокрОО!L136</f>
        <v>0</v>
      </c>
      <c r="L136" s="179">
        <f>ПланСокрОО!M136</f>
        <v>0</v>
      </c>
      <c r="M136" s="179">
        <f>ПланСокрОО!N136</f>
        <v>0</v>
      </c>
      <c r="N136" s="179">
        <f t="shared" si="119"/>
        <v>0</v>
      </c>
      <c r="O136" s="179">
        <f t="shared" si="120"/>
        <v>0</v>
      </c>
      <c r="P136" s="179">
        <f t="shared" si="121"/>
        <v>0</v>
      </c>
      <c r="Q136" s="179">
        <f t="shared" si="122"/>
        <v>0</v>
      </c>
      <c r="R136" s="179">
        <f t="shared" si="123"/>
        <v>0</v>
      </c>
      <c r="S136" s="179">
        <f t="shared" si="124"/>
        <v>0</v>
      </c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6"/>
      <c r="BC136" s="106"/>
      <c r="BD136" s="106"/>
      <c r="BE136" s="106"/>
      <c r="BF136" s="106"/>
      <c r="BG136" s="106"/>
      <c r="BH136" s="179"/>
      <c r="BI136" s="228" t="str">
        <f>ПланСокрОО!AZ136</f>
        <v/>
      </c>
      <c r="BJ136" s="163"/>
      <c r="BK136" s="179">
        <f t="shared" ref="BK136:BK199" si="125">J136*$BM$2</f>
        <v>0</v>
      </c>
      <c r="BL136" s="179">
        <f t="shared" ref="BL136:BL199" si="126">(K136+L136)*$BM$2</f>
        <v>0</v>
      </c>
      <c r="BM136" s="179">
        <f t="shared" ref="BM136:BM199" si="127">I136*$BM$2</f>
        <v>0</v>
      </c>
    </row>
    <row r="137" spans="1:72" x14ac:dyDescent="0.25">
      <c r="A137" s="163">
        <f>ПланСокрОО!A137</f>
        <v>0</v>
      </c>
      <c r="B137" s="179" t="str">
        <f>ПланСокрОО!B137</f>
        <v>ПБ.ВВ.25</v>
      </c>
      <c r="C137" s="180">
        <f>ПланСокрОО!C137</f>
        <v>0</v>
      </c>
      <c r="D137" s="106"/>
      <c r="E137" s="106"/>
      <c r="F137" s="106"/>
      <c r="G137" s="331">
        <f t="shared" si="118"/>
        <v>0</v>
      </c>
      <c r="H137" s="179">
        <f>ПланСокрОО!I137</f>
        <v>0</v>
      </c>
      <c r="I137" s="179">
        <f>ПланСокрОО!J137</f>
        <v>0</v>
      </c>
      <c r="J137" s="179">
        <f>ПланСокрОО!K137</f>
        <v>0</v>
      </c>
      <c r="K137" s="179">
        <f>ПланСокрОО!L137</f>
        <v>0</v>
      </c>
      <c r="L137" s="179">
        <f>ПланСокрОО!M137</f>
        <v>0</v>
      </c>
      <c r="M137" s="179">
        <f>ПланСокрОО!N137</f>
        <v>0</v>
      </c>
      <c r="N137" s="179">
        <f t="shared" si="119"/>
        <v>0</v>
      </c>
      <c r="O137" s="179">
        <f t="shared" si="120"/>
        <v>0</v>
      </c>
      <c r="P137" s="179">
        <f t="shared" si="121"/>
        <v>0</v>
      </c>
      <c r="Q137" s="179">
        <f t="shared" si="122"/>
        <v>0</v>
      </c>
      <c r="R137" s="179">
        <f t="shared" si="123"/>
        <v>0</v>
      </c>
      <c r="S137" s="179">
        <f t="shared" si="124"/>
        <v>0</v>
      </c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6"/>
      <c r="BC137" s="106"/>
      <c r="BD137" s="106"/>
      <c r="BE137" s="106"/>
      <c r="BF137" s="106"/>
      <c r="BG137" s="106"/>
      <c r="BH137" s="179"/>
      <c r="BI137" s="228" t="str">
        <f>ПланСокрОО!AZ137</f>
        <v/>
      </c>
      <c r="BJ137" s="163"/>
      <c r="BK137" s="179">
        <f t="shared" si="125"/>
        <v>0</v>
      </c>
      <c r="BL137" s="179">
        <f t="shared" si="126"/>
        <v>0</v>
      </c>
      <c r="BM137" s="179">
        <f t="shared" si="127"/>
        <v>0</v>
      </c>
    </row>
    <row r="138" spans="1:72" x14ac:dyDescent="0.25">
      <c r="A138" s="163">
        <f>ПланСокрОО!A138</f>
        <v>0</v>
      </c>
      <c r="B138" s="179" t="str">
        <f>ПланСокрОО!B138</f>
        <v>ПБ.ВВ.26</v>
      </c>
      <c r="C138" s="180">
        <f>ПланСокрОО!C138</f>
        <v>0</v>
      </c>
      <c r="D138" s="106"/>
      <c r="E138" s="106"/>
      <c r="F138" s="106"/>
      <c r="G138" s="331">
        <f t="shared" si="118"/>
        <v>0</v>
      </c>
      <c r="H138" s="179">
        <f>ПланСокрОО!I138</f>
        <v>0</v>
      </c>
      <c r="I138" s="179">
        <f>ПланСокрОО!J138</f>
        <v>0</v>
      </c>
      <c r="J138" s="179">
        <f>ПланСокрОО!K138</f>
        <v>0</v>
      </c>
      <c r="K138" s="179">
        <f>ПланСокрОО!L138</f>
        <v>0</v>
      </c>
      <c r="L138" s="179">
        <f>ПланСокрОО!M138</f>
        <v>0</v>
      </c>
      <c r="M138" s="179">
        <f>ПланСокрОО!N138</f>
        <v>0</v>
      </c>
      <c r="N138" s="179">
        <f t="shared" si="119"/>
        <v>0</v>
      </c>
      <c r="O138" s="179">
        <f t="shared" si="120"/>
        <v>0</v>
      </c>
      <c r="P138" s="179">
        <f t="shared" si="121"/>
        <v>0</v>
      </c>
      <c r="Q138" s="179">
        <f t="shared" si="122"/>
        <v>0</v>
      </c>
      <c r="R138" s="179">
        <f t="shared" si="123"/>
        <v>0</v>
      </c>
      <c r="S138" s="179">
        <f t="shared" si="124"/>
        <v>0</v>
      </c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  <c r="AD138" s="106"/>
      <c r="AE138" s="106"/>
      <c r="AF138" s="106"/>
      <c r="AG138" s="106"/>
      <c r="AH138" s="106"/>
      <c r="AI138" s="106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6"/>
      <c r="BC138" s="106"/>
      <c r="BD138" s="106"/>
      <c r="BE138" s="106"/>
      <c r="BF138" s="106"/>
      <c r="BG138" s="106"/>
      <c r="BH138" s="179"/>
      <c r="BI138" s="228" t="str">
        <f>ПланСокрОО!AZ138</f>
        <v/>
      </c>
      <c r="BJ138" s="163"/>
      <c r="BK138" s="179">
        <f t="shared" si="125"/>
        <v>0</v>
      </c>
      <c r="BL138" s="179">
        <f t="shared" si="126"/>
        <v>0</v>
      </c>
      <c r="BM138" s="179">
        <f t="shared" si="127"/>
        <v>0</v>
      </c>
    </row>
    <row r="139" spans="1:72" x14ac:dyDescent="0.25">
      <c r="A139" s="163">
        <f>ПланСокрОО!A139</f>
        <v>0</v>
      </c>
      <c r="B139" s="179" t="str">
        <f>ПланСокрОО!B139</f>
        <v>ПБ.ВВ.27</v>
      </c>
      <c r="C139" s="180">
        <f>ПланСокрОО!C139</f>
        <v>0</v>
      </c>
      <c r="D139" s="106"/>
      <c r="E139" s="106"/>
      <c r="F139" s="106"/>
      <c r="G139" s="331">
        <f t="shared" si="118"/>
        <v>0</v>
      </c>
      <c r="H139" s="179">
        <f>ПланСокрОО!I139</f>
        <v>0</v>
      </c>
      <c r="I139" s="179">
        <f>ПланСокрОО!J139</f>
        <v>0</v>
      </c>
      <c r="J139" s="179">
        <f>ПланСокрОО!K139</f>
        <v>0</v>
      </c>
      <c r="K139" s="179">
        <f>ПланСокрОО!L139</f>
        <v>0</v>
      </c>
      <c r="L139" s="179">
        <f>ПланСокрОО!M139</f>
        <v>0</v>
      </c>
      <c r="M139" s="179">
        <f>ПланСокрОО!N139</f>
        <v>0</v>
      </c>
      <c r="N139" s="179">
        <f t="shared" si="119"/>
        <v>0</v>
      </c>
      <c r="O139" s="179">
        <f t="shared" si="120"/>
        <v>0</v>
      </c>
      <c r="P139" s="179">
        <f t="shared" si="121"/>
        <v>0</v>
      </c>
      <c r="Q139" s="179">
        <f t="shared" si="122"/>
        <v>0</v>
      </c>
      <c r="R139" s="179">
        <f t="shared" si="123"/>
        <v>0</v>
      </c>
      <c r="S139" s="179">
        <f t="shared" si="124"/>
        <v>0</v>
      </c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106"/>
      <c r="AJ139" s="106"/>
      <c r="AK139" s="106"/>
      <c r="AL139" s="106"/>
      <c r="AM139" s="106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6"/>
      <c r="BC139" s="106"/>
      <c r="BD139" s="106"/>
      <c r="BE139" s="106"/>
      <c r="BF139" s="106"/>
      <c r="BG139" s="106"/>
      <c r="BH139" s="179"/>
      <c r="BI139" s="228" t="str">
        <f>ПланСокрОО!AZ139</f>
        <v/>
      </c>
      <c r="BJ139" s="163"/>
      <c r="BK139" s="179">
        <f t="shared" si="125"/>
        <v>0</v>
      </c>
      <c r="BL139" s="179">
        <f t="shared" si="126"/>
        <v>0</v>
      </c>
      <c r="BM139" s="179">
        <f t="shared" si="127"/>
        <v>0</v>
      </c>
    </row>
    <row r="140" spans="1:72" x14ac:dyDescent="0.25">
      <c r="A140" s="163">
        <f>ПланСокрОО!A140</f>
        <v>0</v>
      </c>
      <c r="B140" s="179" t="str">
        <f>ПланСокрОО!B140</f>
        <v>ПБ.ВВ.28</v>
      </c>
      <c r="C140" s="180">
        <f>ПланСокрОО!C140</f>
        <v>0</v>
      </c>
      <c r="D140" s="106"/>
      <c r="E140" s="106"/>
      <c r="F140" s="106"/>
      <c r="G140" s="331">
        <f t="shared" si="118"/>
        <v>0</v>
      </c>
      <c r="H140" s="179">
        <f>ПланСокрОО!I140</f>
        <v>0</v>
      </c>
      <c r="I140" s="179">
        <f>ПланСокрОО!J140</f>
        <v>0</v>
      </c>
      <c r="J140" s="179">
        <f>ПланСокрОО!K140</f>
        <v>0</v>
      </c>
      <c r="K140" s="179">
        <f>ПланСокрОО!L140</f>
        <v>0</v>
      </c>
      <c r="L140" s="179">
        <f>ПланСокрОО!M140</f>
        <v>0</v>
      </c>
      <c r="M140" s="179">
        <f>ПланСокрОО!N140</f>
        <v>0</v>
      </c>
      <c r="N140" s="179">
        <f t="shared" si="119"/>
        <v>0</v>
      </c>
      <c r="O140" s="179">
        <f t="shared" si="120"/>
        <v>0</v>
      </c>
      <c r="P140" s="179">
        <f t="shared" si="121"/>
        <v>0</v>
      </c>
      <c r="Q140" s="179">
        <f t="shared" si="122"/>
        <v>0</v>
      </c>
      <c r="R140" s="179">
        <f t="shared" si="123"/>
        <v>0</v>
      </c>
      <c r="S140" s="179">
        <f t="shared" si="124"/>
        <v>0</v>
      </c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  <c r="AG140" s="106"/>
      <c r="AH140" s="106"/>
      <c r="AI140" s="106"/>
      <c r="AJ140" s="106"/>
      <c r="AK140" s="106"/>
      <c r="AL140" s="106"/>
      <c r="AM140" s="106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6"/>
      <c r="BC140" s="106"/>
      <c r="BD140" s="106"/>
      <c r="BE140" s="106"/>
      <c r="BF140" s="106"/>
      <c r="BG140" s="106"/>
      <c r="BH140" s="179"/>
      <c r="BI140" s="228" t="str">
        <f>ПланСокрОО!AZ140</f>
        <v/>
      </c>
      <c r="BJ140" s="163"/>
      <c r="BK140" s="179">
        <f t="shared" si="125"/>
        <v>0</v>
      </c>
      <c r="BL140" s="179">
        <f t="shared" si="126"/>
        <v>0</v>
      </c>
      <c r="BM140" s="179">
        <f t="shared" si="127"/>
        <v>0</v>
      </c>
    </row>
    <row r="141" spans="1:72" x14ac:dyDescent="0.25">
      <c r="A141" s="163">
        <f>ПланСокрОО!A141</f>
        <v>0</v>
      </c>
      <c r="B141" s="179" t="str">
        <f>ПланСокрОО!B141</f>
        <v>ПБ.ВВ.29</v>
      </c>
      <c r="C141" s="180">
        <f>ПланСокрОО!C141</f>
        <v>0</v>
      </c>
      <c r="D141" s="106"/>
      <c r="E141" s="106"/>
      <c r="F141" s="106"/>
      <c r="G141" s="331">
        <f t="shared" si="118"/>
        <v>0</v>
      </c>
      <c r="H141" s="179">
        <f>ПланСокрОО!I141</f>
        <v>0</v>
      </c>
      <c r="I141" s="179">
        <f>ПланСокрОО!J141</f>
        <v>0</v>
      </c>
      <c r="J141" s="179">
        <f>ПланСокрОО!K141</f>
        <v>0</v>
      </c>
      <c r="K141" s="179">
        <f>ПланСокрОО!L141</f>
        <v>0</v>
      </c>
      <c r="L141" s="179">
        <f>ПланСокрОО!M141</f>
        <v>0</v>
      </c>
      <c r="M141" s="179">
        <f>ПланСокрОО!N141</f>
        <v>0</v>
      </c>
      <c r="N141" s="179">
        <f t="shared" si="119"/>
        <v>0</v>
      </c>
      <c r="O141" s="179">
        <f t="shared" si="120"/>
        <v>0</v>
      </c>
      <c r="P141" s="179">
        <f t="shared" si="121"/>
        <v>0</v>
      </c>
      <c r="Q141" s="179">
        <f t="shared" si="122"/>
        <v>0</v>
      </c>
      <c r="R141" s="179">
        <f t="shared" si="123"/>
        <v>0</v>
      </c>
      <c r="S141" s="179">
        <f t="shared" si="124"/>
        <v>0</v>
      </c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  <c r="BG141" s="106"/>
      <c r="BH141" s="179"/>
      <c r="BI141" s="228" t="str">
        <f>ПланСокрОО!AZ141</f>
        <v/>
      </c>
      <c r="BJ141" s="163"/>
      <c r="BK141" s="179">
        <f t="shared" si="125"/>
        <v>0</v>
      </c>
      <c r="BL141" s="179">
        <f t="shared" si="126"/>
        <v>0</v>
      </c>
      <c r="BM141" s="179">
        <f t="shared" si="127"/>
        <v>0</v>
      </c>
    </row>
    <row r="142" spans="1:72" x14ac:dyDescent="0.25">
      <c r="A142" s="163">
        <f>ПланСокрОО!A142</f>
        <v>0</v>
      </c>
      <c r="B142" s="179" t="str">
        <f>ПланСокрОО!B142</f>
        <v>ПБ.ВВ.30</v>
      </c>
      <c r="C142" s="180">
        <f>ПланСокрОО!C142</f>
        <v>0</v>
      </c>
      <c r="D142" s="106"/>
      <c r="E142" s="106"/>
      <c r="F142" s="106"/>
      <c r="G142" s="331">
        <f t="shared" si="118"/>
        <v>0</v>
      </c>
      <c r="H142" s="179">
        <f>ПланСокрОО!I142</f>
        <v>0</v>
      </c>
      <c r="I142" s="179">
        <f>ПланСокрОО!J142</f>
        <v>0</v>
      </c>
      <c r="J142" s="179">
        <f>ПланСокрОО!K142</f>
        <v>0</v>
      </c>
      <c r="K142" s="179">
        <f>ПланСокрОО!L142</f>
        <v>0</v>
      </c>
      <c r="L142" s="179">
        <f>ПланСокрОО!M142</f>
        <v>0</v>
      </c>
      <c r="M142" s="179">
        <f>ПланСокрОО!N142</f>
        <v>0</v>
      </c>
      <c r="N142" s="179">
        <f t="shared" si="119"/>
        <v>0</v>
      </c>
      <c r="O142" s="179">
        <f t="shared" si="120"/>
        <v>0</v>
      </c>
      <c r="P142" s="179">
        <f t="shared" si="121"/>
        <v>0</v>
      </c>
      <c r="Q142" s="179">
        <f t="shared" si="122"/>
        <v>0</v>
      </c>
      <c r="R142" s="179">
        <f t="shared" si="123"/>
        <v>0</v>
      </c>
      <c r="S142" s="179">
        <f t="shared" si="124"/>
        <v>0</v>
      </c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106"/>
      <c r="AJ142" s="106"/>
      <c r="AK142" s="106"/>
      <c r="AL142" s="106"/>
      <c r="AM142" s="106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6"/>
      <c r="BC142" s="106"/>
      <c r="BD142" s="106"/>
      <c r="BE142" s="106"/>
      <c r="BF142" s="106"/>
      <c r="BG142" s="106"/>
      <c r="BH142" s="179"/>
      <c r="BI142" s="228" t="str">
        <f>ПланСокрОО!AZ142</f>
        <v/>
      </c>
      <c r="BJ142" s="163"/>
      <c r="BK142" s="179">
        <f t="shared" si="125"/>
        <v>0</v>
      </c>
      <c r="BL142" s="179">
        <f t="shared" si="126"/>
        <v>0</v>
      </c>
      <c r="BM142" s="179">
        <f t="shared" si="127"/>
        <v>0</v>
      </c>
    </row>
    <row r="143" spans="1:72" x14ac:dyDescent="0.25">
      <c r="A143" s="163" t="s">
        <v>346</v>
      </c>
      <c r="B143" s="427" t="str">
        <f>B145</f>
        <v>Всего по вариативной части ПБ (ВВ)</v>
      </c>
      <c r="C143" s="427"/>
      <c r="D143" s="317"/>
      <c r="E143" s="317"/>
      <c r="F143" s="317"/>
      <c r="G143" s="320">
        <f t="shared" ref="G143:W144" si="128">SUMIF($A$113:$A$142,$A143,G$113:G$142)</f>
        <v>0</v>
      </c>
      <c r="H143" s="320">
        <f t="shared" si="128"/>
        <v>0</v>
      </c>
      <c r="I143" s="320">
        <f t="shared" si="128"/>
        <v>0</v>
      </c>
      <c r="J143" s="320">
        <f t="shared" si="128"/>
        <v>0</v>
      </c>
      <c r="K143" s="320">
        <f t="shared" si="128"/>
        <v>0</v>
      </c>
      <c r="L143" s="320">
        <f t="shared" si="128"/>
        <v>0</v>
      </c>
      <c r="M143" s="320">
        <f t="shared" si="128"/>
        <v>0</v>
      </c>
      <c r="N143" s="320">
        <f t="shared" si="128"/>
        <v>0</v>
      </c>
      <c r="O143" s="320">
        <f t="shared" si="128"/>
        <v>0</v>
      </c>
      <c r="P143" s="320">
        <f t="shared" si="128"/>
        <v>0</v>
      </c>
      <c r="Q143" s="320">
        <f t="shared" si="128"/>
        <v>0</v>
      </c>
      <c r="R143" s="320">
        <f t="shared" si="128"/>
        <v>0</v>
      </c>
      <c r="S143" s="320">
        <f t="shared" si="128"/>
        <v>0</v>
      </c>
      <c r="T143" s="320">
        <f t="shared" si="128"/>
        <v>0</v>
      </c>
      <c r="U143" s="320">
        <f t="shared" si="128"/>
        <v>0</v>
      </c>
      <c r="V143" s="320">
        <f t="shared" si="128"/>
        <v>0</v>
      </c>
      <c r="W143" s="320">
        <f t="shared" si="128"/>
        <v>0</v>
      </c>
      <c r="X143" s="320">
        <f t="shared" ref="X143:BG144" si="129">SUMIF($A$113:$A$142,$A143,X$113:X$142)</f>
        <v>0</v>
      </c>
      <c r="Y143" s="320">
        <f t="shared" si="129"/>
        <v>0</v>
      </c>
      <c r="Z143" s="320">
        <f t="shared" si="129"/>
        <v>0</v>
      </c>
      <c r="AA143" s="320">
        <f t="shared" si="129"/>
        <v>0</v>
      </c>
      <c r="AB143" s="320">
        <f t="shared" si="129"/>
        <v>0</v>
      </c>
      <c r="AC143" s="320">
        <f t="shared" si="129"/>
        <v>0</v>
      </c>
      <c r="AD143" s="320">
        <f t="shared" si="129"/>
        <v>0</v>
      </c>
      <c r="AE143" s="320">
        <f t="shared" si="129"/>
        <v>0</v>
      </c>
      <c r="AF143" s="320">
        <f t="shared" si="129"/>
        <v>0</v>
      </c>
      <c r="AG143" s="320">
        <f t="shared" si="129"/>
        <v>0</v>
      </c>
      <c r="AH143" s="320">
        <f t="shared" si="129"/>
        <v>0</v>
      </c>
      <c r="AI143" s="320">
        <f t="shared" si="129"/>
        <v>0</v>
      </c>
      <c r="AJ143" s="320">
        <f t="shared" si="129"/>
        <v>0</v>
      </c>
      <c r="AK143" s="320">
        <f t="shared" si="129"/>
        <v>0</v>
      </c>
      <c r="AL143" s="320">
        <f t="shared" si="129"/>
        <v>0</v>
      </c>
      <c r="AM143" s="320">
        <f t="shared" si="129"/>
        <v>0</v>
      </c>
      <c r="AN143" s="320">
        <f t="shared" si="129"/>
        <v>0</v>
      </c>
      <c r="AO143" s="320">
        <f t="shared" si="129"/>
        <v>0</v>
      </c>
      <c r="AP143" s="320">
        <f t="shared" si="129"/>
        <v>0</v>
      </c>
      <c r="AQ143" s="320">
        <f t="shared" si="129"/>
        <v>0</v>
      </c>
      <c r="AR143" s="320">
        <f t="shared" si="129"/>
        <v>0</v>
      </c>
      <c r="AS143" s="320">
        <f t="shared" si="129"/>
        <v>0</v>
      </c>
      <c r="AT143" s="320">
        <f t="shared" si="129"/>
        <v>0</v>
      </c>
      <c r="AU143" s="320">
        <f t="shared" si="129"/>
        <v>0</v>
      </c>
      <c r="AV143" s="320">
        <f t="shared" si="129"/>
        <v>0</v>
      </c>
      <c r="AW143" s="320">
        <f t="shared" si="129"/>
        <v>0</v>
      </c>
      <c r="AX143" s="320">
        <f t="shared" si="129"/>
        <v>0</v>
      </c>
      <c r="AY143" s="320">
        <f t="shared" si="129"/>
        <v>0</v>
      </c>
      <c r="AZ143" s="320">
        <f t="shared" si="129"/>
        <v>0</v>
      </c>
      <c r="BA143" s="320">
        <f t="shared" si="129"/>
        <v>0</v>
      </c>
      <c r="BB143" s="320">
        <f t="shared" si="129"/>
        <v>0</v>
      </c>
      <c r="BC143" s="320">
        <f t="shared" si="129"/>
        <v>0</v>
      </c>
      <c r="BD143" s="320">
        <f t="shared" si="129"/>
        <v>0</v>
      </c>
      <c r="BE143" s="320">
        <f t="shared" si="129"/>
        <v>0</v>
      </c>
      <c r="BF143" s="320">
        <f t="shared" si="129"/>
        <v>0</v>
      </c>
      <c r="BG143" s="320">
        <f t="shared" si="129"/>
        <v>0</v>
      </c>
      <c r="BH143" s="320"/>
      <c r="BI143" s="228"/>
      <c r="BJ143" s="320"/>
      <c r="BK143" s="179">
        <f t="shared" si="125"/>
        <v>0</v>
      </c>
      <c r="BL143" s="179">
        <f t="shared" si="126"/>
        <v>0</v>
      </c>
      <c r="BM143" s="179">
        <f t="shared" si="127"/>
        <v>0</v>
      </c>
      <c r="BN143" s="320"/>
      <c r="BO143" s="320"/>
      <c r="BP143" s="320"/>
      <c r="BQ143" s="320"/>
      <c r="BR143" s="320"/>
      <c r="BS143" s="183"/>
      <c r="BT143" s="184"/>
    </row>
    <row r="144" spans="1:72" x14ac:dyDescent="0.25">
      <c r="A144" s="163" t="s">
        <v>347</v>
      </c>
      <c r="B144" s="427" t="str">
        <f>B145</f>
        <v>Всего по вариативной части ПБ (ВВ)</v>
      </c>
      <c r="C144" s="427"/>
      <c r="D144" s="317"/>
      <c r="E144" s="317"/>
      <c r="F144" s="317"/>
      <c r="G144" s="320">
        <f>SUMIF($A$113:$A$142,$A144,G$113:G$142)</f>
        <v>0</v>
      </c>
      <c r="H144" s="320">
        <f t="shared" si="128"/>
        <v>0</v>
      </c>
      <c r="I144" s="320">
        <f t="shared" si="128"/>
        <v>0</v>
      </c>
      <c r="J144" s="320">
        <f t="shared" si="128"/>
        <v>0</v>
      </c>
      <c r="K144" s="320">
        <f t="shared" si="128"/>
        <v>0</v>
      </c>
      <c r="L144" s="320">
        <f t="shared" si="128"/>
        <v>0</v>
      </c>
      <c r="M144" s="320">
        <f t="shared" si="128"/>
        <v>0</v>
      </c>
      <c r="N144" s="320">
        <f t="shared" si="128"/>
        <v>0</v>
      </c>
      <c r="O144" s="320">
        <f t="shared" si="128"/>
        <v>0</v>
      </c>
      <c r="P144" s="320">
        <f t="shared" si="128"/>
        <v>0</v>
      </c>
      <c r="Q144" s="320">
        <f t="shared" si="128"/>
        <v>0</v>
      </c>
      <c r="R144" s="320">
        <f t="shared" si="128"/>
        <v>0</v>
      </c>
      <c r="S144" s="320">
        <f t="shared" si="128"/>
        <v>0</v>
      </c>
      <c r="T144" s="320">
        <f t="shared" si="128"/>
        <v>0</v>
      </c>
      <c r="U144" s="320">
        <f t="shared" si="128"/>
        <v>0</v>
      </c>
      <c r="V144" s="320">
        <f t="shared" si="128"/>
        <v>0</v>
      </c>
      <c r="W144" s="320">
        <f t="shared" si="128"/>
        <v>0</v>
      </c>
      <c r="X144" s="320">
        <f t="shared" si="129"/>
        <v>0</v>
      </c>
      <c r="Y144" s="320">
        <f t="shared" si="129"/>
        <v>0</v>
      </c>
      <c r="Z144" s="320">
        <f t="shared" si="129"/>
        <v>0</v>
      </c>
      <c r="AA144" s="320">
        <f t="shared" si="129"/>
        <v>0</v>
      </c>
      <c r="AB144" s="320">
        <f t="shared" si="129"/>
        <v>0</v>
      </c>
      <c r="AC144" s="320">
        <f t="shared" si="129"/>
        <v>0</v>
      </c>
      <c r="AD144" s="320">
        <f t="shared" si="129"/>
        <v>0</v>
      </c>
      <c r="AE144" s="320">
        <f t="shared" si="129"/>
        <v>0</v>
      </c>
      <c r="AF144" s="320">
        <f t="shared" si="129"/>
        <v>0</v>
      </c>
      <c r="AG144" s="320">
        <f t="shared" si="129"/>
        <v>0</v>
      </c>
      <c r="AH144" s="320">
        <f t="shared" si="129"/>
        <v>0</v>
      </c>
      <c r="AI144" s="320">
        <f t="shared" si="129"/>
        <v>0</v>
      </c>
      <c r="AJ144" s="320">
        <f t="shared" si="129"/>
        <v>0</v>
      </c>
      <c r="AK144" s="320">
        <f t="shared" si="129"/>
        <v>0</v>
      </c>
      <c r="AL144" s="320">
        <f t="shared" si="129"/>
        <v>0</v>
      </c>
      <c r="AM144" s="320">
        <f t="shared" si="129"/>
        <v>0</v>
      </c>
      <c r="AN144" s="320">
        <f t="shared" si="129"/>
        <v>0</v>
      </c>
      <c r="AO144" s="320">
        <f t="shared" si="129"/>
        <v>0</v>
      </c>
      <c r="AP144" s="320">
        <f t="shared" si="129"/>
        <v>0</v>
      </c>
      <c r="AQ144" s="320">
        <f t="shared" si="129"/>
        <v>0</v>
      </c>
      <c r="AR144" s="320">
        <f t="shared" si="129"/>
        <v>0</v>
      </c>
      <c r="AS144" s="320">
        <f t="shared" si="129"/>
        <v>0</v>
      </c>
      <c r="AT144" s="320">
        <f t="shared" si="129"/>
        <v>0</v>
      </c>
      <c r="AU144" s="320">
        <f t="shared" si="129"/>
        <v>0</v>
      </c>
      <c r="AV144" s="320">
        <f t="shared" si="129"/>
        <v>0</v>
      </c>
      <c r="AW144" s="320">
        <f t="shared" si="129"/>
        <v>0</v>
      </c>
      <c r="AX144" s="320">
        <f t="shared" si="129"/>
        <v>0</v>
      </c>
      <c r="AY144" s="320">
        <f t="shared" si="129"/>
        <v>0</v>
      </c>
      <c r="AZ144" s="320">
        <f t="shared" si="129"/>
        <v>0</v>
      </c>
      <c r="BA144" s="320">
        <f t="shared" si="129"/>
        <v>0</v>
      </c>
      <c r="BB144" s="320">
        <f t="shared" si="129"/>
        <v>0</v>
      </c>
      <c r="BC144" s="320">
        <f t="shared" si="129"/>
        <v>0</v>
      </c>
      <c r="BD144" s="320">
        <f t="shared" si="129"/>
        <v>0</v>
      </c>
      <c r="BE144" s="320">
        <f t="shared" si="129"/>
        <v>0</v>
      </c>
      <c r="BF144" s="320">
        <f t="shared" si="129"/>
        <v>0</v>
      </c>
      <c r="BG144" s="320">
        <f t="shared" si="129"/>
        <v>0</v>
      </c>
      <c r="BH144" s="320"/>
      <c r="BI144" s="228"/>
      <c r="BJ144" s="320"/>
      <c r="BK144" s="179">
        <f t="shared" si="125"/>
        <v>0</v>
      </c>
      <c r="BL144" s="179">
        <f t="shared" si="126"/>
        <v>0</v>
      </c>
      <c r="BM144" s="179">
        <f t="shared" si="127"/>
        <v>0</v>
      </c>
      <c r="BN144" s="320"/>
      <c r="BO144" s="320"/>
      <c r="BP144" s="320"/>
      <c r="BQ144" s="320"/>
      <c r="BR144" s="320"/>
      <c r="BS144" s="183"/>
      <c r="BT144" s="184"/>
    </row>
    <row r="145" spans="1:65" x14ac:dyDescent="0.25">
      <c r="B145" s="418" t="str">
        <f>Base!A131</f>
        <v>Всего по вариативной части ПБ (ВВ)</v>
      </c>
      <c r="C145" s="418"/>
      <c r="D145" s="319">
        <f>SUM(D143:D144)</f>
        <v>0</v>
      </c>
      <c r="E145" s="319">
        <f>SUM(E143:E144)</f>
        <v>0</v>
      </c>
      <c r="F145" s="319">
        <f>SUM(F143:F144)</f>
        <v>0</v>
      </c>
      <c r="G145" s="319">
        <f>SUM(G143:G144)</f>
        <v>0</v>
      </c>
      <c r="H145" s="319">
        <f t="shared" ref="H145:AA145" si="130">SUM(H143:H144)</f>
        <v>0</v>
      </c>
      <c r="I145" s="319">
        <f t="shared" si="130"/>
        <v>0</v>
      </c>
      <c r="J145" s="319">
        <f t="shared" si="130"/>
        <v>0</v>
      </c>
      <c r="K145" s="319">
        <f t="shared" si="130"/>
        <v>0</v>
      </c>
      <c r="L145" s="319">
        <f t="shared" si="130"/>
        <v>0</v>
      </c>
      <c r="M145" s="319">
        <f t="shared" si="130"/>
        <v>0</v>
      </c>
      <c r="N145" s="319">
        <f t="shared" si="130"/>
        <v>0</v>
      </c>
      <c r="O145" s="319">
        <f t="shared" si="130"/>
        <v>0</v>
      </c>
      <c r="P145" s="319">
        <f t="shared" si="130"/>
        <v>0</v>
      </c>
      <c r="Q145" s="319">
        <f t="shared" si="130"/>
        <v>0</v>
      </c>
      <c r="R145" s="319">
        <f t="shared" si="130"/>
        <v>0</v>
      </c>
      <c r="S145" s="319">
        <f t="shared" si="130"/>
        <v>0</v>
      </c>
      <c r="T145" s="319">
        <f t="shared" si="130"/>
        <v>0</v>
      </c>
      <c r="U145" s="319">
        <f t="shared" si="130"/>
        <v>0</v>
      </c>
      <c r="V145" s="319">
        <f t="shared" si="130"/>
        <v>0</v>
      </c>
      <c r="W145" s="319">
        <f t="shared" si="130"/>
        <v>0</v>
      </c>
      <c r="X145" s="319">
        <f t="shared" si="130"/>
        <v>0</v>
      </c>
      <c r="Y145" s="319">
        <f t="shared" si="130"/>
        <v>0</v>
      </c>
      <c r="Z145" s="319">
        <f t="shared" si="130"/>
        <v>0</v>
      </c>
      <c r="AA145" s="319">
        <f t="shared" si="130"/>
        <v>0</v>
      </c>
      <c r="AB145" s="319">
        <f t="shared" ref="AB145:AI145" si="131">SUM(AB143:AB144)</f>
        <v>0</v>
      </c>
      <c r="AC145" s="319">
        <f t="shared" si="131"/>
        <v>0</v>
      </c>
      <c r="AD145" s="319">
        <f t="shared" si="131"/>
        <v>0</v>
      </c>
      <c r="AE145" s="319">
        <f t="shared" si="131"/>
        <v>0</v>
      </c>
      <c r="AF145" s="319">
        <f t="shared" si="131"/>
        <v>0</v>
      </c>
      <c r="AG145" s="319">
        <f t="shared" si="131"/>
        <v>0</v>
      </c>
      <c r="AH145" s="319">
        <f t="shared" si="131"/>
        <v>0</v>
      </c>
      <c r="AI145" s="319">
        <f t="shared" si="131"/>
        <v>0</v>
      </c>
      <c r="AJ145" s="319">
        <f t="shared" ref="AJ145:AY145" si="132">SUM(AJ143:AJ144)</f>
        <v>0</v>
      </c>
      <c r="AK145" s="319">
        <f t="shared" si="132"/>
        <v>0</v>
      </c>
      <c r="AL145" s="319">
        <f t="shared" si="132"/>
        <v>0</v>
      </c>
      <c r="AM145" s="319">
        <f t="shared" si="132"/>
        <v>0</v>
      </c>
      <c r="AN145" s="319">
        <f t="shared" si="132"/>
        <v>0</v>
      </c>
      <c r="AO145" s="319">
        <f t="shared" si="132"/>
        <v>0</v>
      </c>
      <c r="AP145" s="319">
        <f t="shared" si="132"/>
        <v>0</v>
      </c>
      <c r="AQ145" s="319">
        <f t="shared" si="132"/>
        <v>0</v>
      </c>
      <c r="AR145" s="319">
        <f t="shared" si="132"/>
        <v>0</v>
      </c>
      <c r="AS145" s="319">
        <f t="shared" si="132"/>
        <v>0</v>
      </c>
      <c r="AT145" s="319">
        <f t="shared" si="132"/>
        <v>0</v>
      </c>
      <c r="AU145" s="319">
        <f t="shared" si="132"/>
        <v>0</v>
      </c>
      <c r="AV145" s="319">
        <f t="shared" si="132"/>
        <v>0</v>
      </c>
      <c r="AW145" s="319">
        <f t="shared" si="132"/>
        <v>0</v>
      </c>
      <c r="AX145" s="319">
        <f t="shared" si="132"/>
        <v>0</v>
      </c>
      <c r="AY145" s="319">
        <f t="shared" si="132"/>
        <v>0</v>
      </c>
      <c r="AZ145" s="319">
        <f t="shared" ref="AZ145:BG145" si="133">SUM(AZ143:AZ144)</f>
        <v>0</v>
      </c>
      <c r="BA145" s="319">
        <f t="shared" si="133"/>
        <v>0</v>
      </c>
      <c r="BB145" s="319">
        <f t="shared" si="133"/>
        <v>0</v>
      </c>
      <c r="BC145" s="319">
        <f t="shared" si="133"/>
        <v>0</v>
      </c>
      <c r="BD145" s="319">
        <f t="shared" si="133"/>
        <v>0</v>
      </c>
      <c r="BE145" s="319">
        <f t="shared" si="133"/>
        <v>0</v>
      </c>
      <c r="BF145" s="319">
        <f t="shared" si="133"/>
        <v>0</v>
      </c>
      <c r="BG145" s="319">
        <f t="shared" si="133"/>
        <v>0</v>
      </c>
      <c r="BH145" s="179"/>
      <c r="BI145" s="228"/>
      <c r="BJ145" s="163"/>
      <c r="BK145" s="179">
        <f t="shared" si="125"/>
        <v>0</v>
      </c>
      <c r="BL145" s="179">
        <f t="shared" si="126"/>
        <v>0</v>
      </c>
      <c r="BM145" s="179">
        <f t="shared" si="127"/>
        <v>0</v>
      </c>
    </row>
    <row r="146" spans="1:65" x14ac:dyDescent="0.25">
      <c r="B146" s="414" t="str">
        <f>ПланОО!A132</f>
        <v>Дисциплины по выбору студента (ВС)</v>
      </c>
      <c r="C146" s="414"/>
      <c r="D146" s="414"/>
      <c r="E146" s="414"/>
      <c r="F146" s="414"/>
      <c r="G146" s="414"/>
      <c r="H146" s="414"/>
      <c r="I146" s="414"/>
      <c r="J146" s="414"/>
      <c r="K146" s="414"/>
      <c r="L146" s="414"/>
      <c r="M146" s="414"/>
      <c r="N146" s="414"/>
      <c r="O146" s="414"/>
      <c r="P146" s="414"/>
      <c r="Q146" s="414"/>
      <c r="R146" s="414"/>
      <c r="S146" s="414"/>
      <c r="T146" s="414"/>
      <c r="U146" s="414"/>
      <c r="V146" s="414"/>
      <c r="W146" s="414"/>
      <c r="X146" s="414"/>
      <c r="Y146" s="414"/>
      <c r="Z146" s="414"/>
      <c r="AA146" s="414"/>
      <c r="AB146" s="414"/>
      <c r="AC146" s="414"/>
      <c r="AD146" s="414"/>
      <c r="AE146" s="414"/>
      <c r="AF146" s="414"/>
      <c r="AG146" s="414"/>
      <c r="AH146" s="414"/>
      <c r="AI146" s="414"/>
      <c r="AJ146" s="414"/>
      <c r="AK146" s="414"/>
      <c r="AL146" s="414"/>
      <c r="AM146" s="414"/>
      <c r="AN146" s="414"/>
      <c r="AO146" s="414"/>
      <c r="AP146" s="414"/>
      <c r="AQ146" s="414"/>
      <c r="AR146" s="319"/>
      <c r="AS146" s="319"/>
      <c r="AT146" s="319"/>
      <c r="AU146" s="319"/>
      <c r="AV146" s="319"/>
      <c r="AW146" s="319"/>
      <c r="AX146" s="319"/>
      <c r="AY146" s="319"/>
      <c r="AZ146" s="319"/>
      <c r="BA146" s="319"/>
      <c r="BB146" s="319"/>
      <c r="BC146" s="319"/>
      <c r="BD146" s="319"/>
      <c r="BE146" s="319"/>
      <c r="BF146" s="319"/>
      <c r="BG146" s="319"/>
      <c r="BH146" s="179"/>
      <c r="BI146" s="228"/>
      <c r="BJ146" s="163"/>
      <c r="BK146" s="179">
        <f t="shared" si="125"/>
        <v>0</v>
      </c>
      <c r="BL146" s="179">
        <f t="shared" si="126"/>
        <v>0</v>
      </c>
      <c r="BM146" s="179">
        <f t="shared" si="127"/>
        <v>0</v>
      </c>
    </row>
    <row r="147" spans="1:65" x14ac:dyDescent="0.25">
      <c r="A147" s="163">
        <f>ПланСокрОО!A147</f>
        <v>0</v>
      </c>
      <c r="B147" s="179" t="str">
        <f>ПланСокрОО!B147</f>
        <v>ПБ.ВС.1</v>
      </c>
      <c r="C147" s="180">
        <f>ПланСокрОО!C147</f>
        <v>0</v>
      </c>
      <c r="D147" s="106"/>
      <c r="E147" s="106"/>
      <c r="F147" s="106"/>
      <c r="G147" s="331">
        <f t="shared" ref="G147" si="134">T147+X147+AB147+AF147+AJ147+AN147+AR147+AV147+AZ147+BD147</f>
        <v>0</v>
      </c>
      <c r="H147" s="179">
        <f>ПланСокрОО!I147</f>
        <v>0</v>
      </c>
      <c r="I147" s="179">
        <f>ПланСокрОО!J147</f>
        <v>0</v>
      </c>
      <c r="J147" s="179">
        <f>ПланСокрОО!K147</f>
        <v>0</v>
      </c>
      <c r="K147" s="179">
        <f>ПланСокрОО!L147</f>
        <v>0</v>
      </c>
      <c r="L147" s="179">
        <f>ПланСокрОО!M147</f>
        <v>0</v>
      </c>
      <c r="M147" s="179">
        <f>ПланСокрОО!N147</f>
        <v>0</v>
      </c>
      <c r="N147" s="179">
        <f t="shared" ref="N147" si="135">H147</f>
        <v>0</v>
      </c>
      <c r="O147" s="179">
        <f t="shared" ref="O147" si="136">SUM(P147:R147)</f>
        <v>0</v>
      </c>
      <c r="P147" s="179">
        <f t="shared" ref="P147" si="137">U147+Y147+AC147+AG147+AK147+AO147+AS147+AW147+BA147+BE147</f>
        <v>0</v>
      </c>
      <c r="Q147" s="179">
        <f t="shared" ref="Q147" si="138">V147+Z147+AD147+AH147+AL147+AP147+AT147+AX147+BB147+BF147</f>
        <v>0</v>
      </c>
      <c r="R147" s="179">
        <f t="shared" ref="R147" si="139">W147+AA147+AE147+AI147+AM147+AQ147+AU147+AY147+BC147+BG147</f>
        <v>0</v>
      </c>
      <c r="S147" s="179">
        <f t="shared" ref="S147" si="140">N147-O147</f>
        <v>0</v>
      </c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  <c r="AD147" s="106"/>
      <c r="AE147" s="106"/>
      <c r="AF147" s="106"/>
      <c r="AG147" s="106"/>
      <c r="AH147" s="106"/>
      <c r="AI147" s="106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6"/>
      <c r="AT147" s="106"/>
      <c r="AU147" s="106"/>
      <c r="AV147" s="106"/>
      <c r="AW147" s="106"/>
      <c r="AX147" s="106"/>
      <c r="AY147" s="106"/>
      <c r="AZ147" s="106"/>
      <c r="BA147" s="106"/>
      <c r="BB147" s="106"/>
      <c r="BC147" s="106"/>
      <c r="BD147" s="106"/>
      <c r="BE147" s="106"/>
      <c r="BF147" s="106"/>
      <c r="BG147" s="106"/>
      <c r="BH147" s="179"/>
      <c r="BI147" s="228" t="str">
        <f>ПланСокрОО!AZ147</f>
        <v/>
      </c>
      <c r="BJ147" s="163"/>
      <c r="BK147" s="179">
        <f t="shared" si="125"/>
        <v>0</v>
      </c>
      <c r="BL147" s="179">
        <f t="shared" si="126"/>
        <v>0</v>
      </c>
      <c r="BM147" s="179">
        <f t="shared" si="127"/>
        <v>0</v>
      </c>
    </row>
    <row r="148" spans="1:65" x14ac:dyDescent="0.25">
      <c r="A148" s="163">
        <f>ПланСокрОО!A148</f>
        <v>0</v>
      </c>
      <c r="B148" s="179" t="str">
        <f>ПланСокрОО!B148</f>
        <v>ПБ.ВС.2</v>
      </c>
      <c r="C148" s="180">
        <f>ПланСокрОО!C148</f>
        <v>0</v>
      </c>
      <c r="D148" s="106"/>
      <c r="E148" s="106"/>
      <c r="F148" s="106"/>
      <c r="G148" s="331">
        <f t="shared" ref="G148:G166" si="141">T148+X148+AB148+AF148+AJ148+AN148+AR148+AV148+AZ148+BD148</f>
        <v>0</v>
      </c>
      <c r="H148" s="179">
        <f>ПланСокрОО!I148</f>
        <v>0</v>
      </c>
      <c r="I148" s="179">
        <f>ПланСокрОО!J148</f>
        <v>0</v>
      </c>
      <c r="J148" s="179">
        <f>ПланСокрОО!K148</f>
        <v>0</v>
      </c>
      <c r="K148" s="179">
        <f>ПланСокрОО!L148</f>
        <v>0</v>
      </c>
      <c r="L148" s="179">
        <f>ПланСокрОО!M148</f>
        <v>0</v>
      </c>
      <c r="M148" s="179">
        <f>ПланСокрОО!N148</f>
        <v>0</v>
      </c>
      <c r="N148" s="179">
        <f t="shared" ref="N148:N166" si="142">H148</f>
        <v>0</v>
      </c>
      <c r="O148" s="179">
        <f t="shared" ref="O148:O166" si="143">SUM(P148:R148)</f>
        <v>0</v>
      </c>
      <c r="P148" s="179">
        <f t="shared" ref="P148:P166" si="144">U148+Y148+AC148+AG148+AK148+AO148+AS148+AW148+BA148+BE148</f>
        <v>0</v>
      </c>
      <c r="Q148" s="179">
        <f t="shared" ref="Q148:Q166" si="145">V148+Z148+AD148+AH148+AL148+AP148+AT148+AX148+BB148+BF148</f>
        <v>0</v>
      </c>
      <c r="R148" s="179">
        <f t="shared" ref="R148:R166" si="146">W148+AA148+AE148+AI148+AM148+AQ148+AU148+AY148+BC148+BG148</f>
        <v>0</v>
      </c>
      <c r="S148" s="179">
        <f t="shared" ref="S148:S166" si="147">N148-O148</f>
        <v>0</v>
      </c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79"/>
      <c r="BI148" s="228" t="str">
        <f>ПланСокрОО!AZ148</f>
        <v/>
      </c>
      <c r="BJ148" s="163"/>
      <c r="BK148" s="179">
        <f t="shared" si="125"/>
        <v>0</v>
      </c>
      <c r="BL148" s="179">
        <f t="shared" si="126"/>
        <v>0</v>
      </c>
      <c r="BM148" s="179">
        <f t="shared" si="127"/>
        <v>0</v>
      </c>
    </row>
    <row r="149" spans="1:65" x14ac:dyDescent="0.25">
      <c r="A149" s="163">
        <f>ПланСокрОО!A149</f>
        <v>0</v>
      </c>
      <c r="B149" s="179" t="str">
        <f>ПланСокрОО!B149</f>
        <v>ПБ.ВС.3</v>
      </c>
      <c r="C149" s="180">
        <f>ПланСокрОО!C149</f>
        <v>0</v>
      </c>
      <c r="D149" s="106"/>
      <c r="E149" s="106"/>
      <c r="F149" s="106"/>
      <c r="G149" s="331">
        <f t="shared" si="141"/>
        <v>0</v>
      </c>
      <c r="H149" s="179">
        <f>ПланСокрОО!I149</f>
        <v>0</v>
      </c>
      <c r="I149" s="179">
        <f>ПланСокрОО!J149</f>
        <v>0</v>
      </c>
      <c r="J149" s="179">
        <f>ПланСокрОО!K149</f>
        <v>0</v>
      </c>
      <c r="K149" s="179">
        <f>ПланСокрОО!L149</f>
        <v>0</v>
      </c>
      <c r="L149" s="179">
        <f>ПланСокрОО!M149</f>
        <v>0</v>
      </c>
      <c r="M149" s="179">
        <f>ПланСокрОО!N149</f>
        <v>0</v>
      </c>
      <c r="N149" s="179">
        <f t="shared" si="142"/>
        <v>0</v>
      </c>
      <c r="O149" s="179">
        <f t="shared" si="143"/>
        <v>0</v>
      </c>
      <c r="P149" s="179">
        <f t="shared" si="144"/>
        <v>0</v>
      </c>
      <c r="Q149" s="179">
        <f t="shared" si="145"/>
        <v>0</v>
      </c>
      <c r="R149" s="179">
        <f t="shared" si="146"/>
        <v>0</v>
      </c>
      <c r="S149" s="179">
        <f t="shared" si="147"/>
        <v>0</v>
      </c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6"/>
      <c r="AK149" s="106"/>
      <c r="AL149" s="106"/>
      <c r="AM149" s="106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79"/>
      <c r="BI149" s="228" t="str">
        <f>ПланСокрОО!AZ149</f>
        <v/>
      </c>
      <c r="BJ149" s="163"/>
      <c r="BK149" s="179">
        <f t="shared" si="125"/>
        <v>0</v>
      </c>
      <c r="BL149" s="179">
        <f t="shared" si="126"/>
        <v>0</v>
      </c>
      <c r="BM149" s="179">
        <f t="shared" si="127"/>
        <v>0</v>
      </c>
    </row>
    <row r="150" spans="1:65" x14ac:dyDescent="0.25">
      <c r="A150" s="163">
        <f>ПланСокрОО!A150</f>
        <v>0</v>
      </c>
      <c r="B150" s="179" t="str">
        <f>ПланСокрОО!B150</f>
        <v>ПБ.ВС.4</v>
      </c>
      <c r="C150" s="180">
        <f>ПланСокрОО!C150</f>
        <v>0</v>
      </c>
      <c r="D150" s="106"/>
      <c r="E150" s="106"/>
      <c r="F150" s="106"/>
      <c r="G150" s="331">
        <f t="shared" si="141"/>
        <v>0</v>
      </c>
      <c r="H150" s="179">
        <f>ПланСокрОО!I150</f>
        <v>0</v>
      </c>
      <c r="I150" s="179">
        <f>ПланСокрОО!J150</f>
        <v>0</v>
      </c>
      <c r="J150" s="179">
        <f>ПланСокрОО!K150</f>
        <v>0</v>
      </c>
      <c r="K150" s="179">
        <f>ПланСокрОО!L150</f>
        <v>0</v>
      </c>
      <c r="L150" s="179">
        <f>ПланСокрОО!M150</f>
        <v>0</v>
      </c>
      <c r="M150" s="179">
        <f>ПланСокрОО!N150</f>
        <v>0</v>
      </c>
      <c r="N150" s="179">
        <f t="shared" si="142"/>
        <v>0</v>
      </c>
      <c r="O150" s="179">
        <f t="shared" si="143"/>
        <v>0</v>
      </c>
      <c r="P150" s="179">
        <f t="shared" si="144"/>
        <v>0</v>
      </c>
      <c r="Q150" s="179">
        <f t="shared" si="145"/>
        <v>0</v>
      </c>
      <c r="R150" s="179">
        <f t="shared" si="146"/>
        <v>0</v>
      </c>
      <c r="S150" s="179">
        <f t="shared" si="147"/>
        <v>0</v>
      </c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  <c r="AD150" s="106"/>
      <c r="AE150" s="106"/>
      <c r="AF150" s="106"/>
      <c r="AG150" s="106"/>
      <c r="AH150" s="106"/>
      <c r="AI150" s="106"/>
      <c r="AJ150" s="106"/>
      <c r="AK150" s="106"/>
      <c r="AL150" s="106"/>
      <c r="AM150" s="106"/>
      <c r="AN150" s="106"/>
      <c r="AO150" s="106"/>
      <c r="AP150" s="106"/>
      <c r="AQ150" s="106"/>
      <c r="AR150" s="106"/>
      <c r="AS150" s="106"/>
      <c r="AT150" s="106"/>
      <c r="AU150" s="106"/>
      <c r="AV150" s="106"/>
      <c r="AW150" s="106"/>
      <c r="AX150" s="106"/>
      <c r="AY150" s="106"/>
      <c r="AZ150" s="106"/>
      <c r="BA150" s="106"/>
      <c r="BB150" s="106"/>
      <c r="BC150" s="106"/>
      <c r="BD150" s="106"/>
      <c r="BE150" s="106"/>
      <c r="BF150" s="106"/>
      <c r="BG150" s="106"/>
      <c r="BH150" s="179"/>
      <c r="BI150" s="228" t="str">
        <f>ПланСокрОО!AZ150</f>
        <v/>
      </c>
      <c r="BJ150" s="163"/>
      <c r="BK150" s="179">
        <f t="shared" si="125"/>
        <v>0</v>
      </c>
      <c r="BL150" s="179">
        <f t="shared" si="126"/>
        <v>0</v>
      </c>
      <c r="BM150" s="179">
        <f t="shared" si="127"/>
        <v>0</v>
      </c>
    </row>
    <row r="151" spans="1:65" x14ac:dyDescent="0.25">
      <c r="A151" s="163">
        <f>ПланСокрОО!A151</f>
        <v>0</v>
      </c>
      <c r="B151" s="179" t="str">
        <f>ПланСокрОО!B151</f>
        <v>ПБ.ВС.5</v>
      </c>
      <c r="C151" s="180">
        <f>ПланСокрОО!C151</f>
        <v>0</v>
      </c>
      <c r="D151" s="106"/>
      <c r="E151" s="106"/>
      <c r="F151" s="106"/>
      <c r="G151" s="331">
        <f t="shared" si="141"/>
        <v>0</v>
      </c>
      <c r="H151" s="179">
        <f>ПланСокрОО!I151</f>
        <v>0</v>
      </c>
      <c r="I151" s="179">
        <f>ПланСокрОО!J151</f>
        <v>0</v>
      </c>
      <c r="J151" s="179">
        <f>ПланСокрОО!K151</f>
        <v>0</v>
      </c>
      <c r="K151" s="179">
        <f>ПланСокрОО!L151</f>
        <v>0</v>
      </c>
      <c r="L151" s="179">
        <f>ПланСокрОО!M151</f>
        <v>0</v>
      </c>
      <c r="M151" s="179">
        <f>ПланСокрОО!N151</f>
        <v>0</v>
      </c>
      <c r="N151" s="179">
        <f t="shared" si="142"/>
        <v>0</v>
      </c>
      <c r="O151" s="179">
        <f t="shared" si="143"/>
        <v>0</v>
      </c>
      <c r="P151" s="179">
        <f t="shared" si="144"/>
        <v>0</v>
      </c>
      <c r="Q151" s="179">
        <f t="shared" si="145"/>
        <v>0</v>
      </c>
      <c r="R151" s="179">
        <f t="shared" si="146"/>
        <v>0</v>
      </c>
      <c r="S151" s="179">
        <f t="shared" si="147"/>
        <v>0</v>
      </c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6"/>
      <c r="AF151" s="106"/>
      <c r="AG151" s="106"/>
      <c r="AH151" s="106"/>
      <c r="AI151" s="106"/>
      <c r="AJ151" s="106"/>
      <c r="AK151" s="106"/>
      <c r="AL151" s="106"/>
      <c r="AM151" s="106"/>
      <c r="AN151" s="106"/>
      <c r="AO151" s="106"/>
      <c r="AP151" s="106"/>
      <c r="AQ151" s="106"/>
      <c r="AR151" s="106"/>
      <c r="AS151" s="106"/>
      <c r="AT151" s="106"/>
      <c r="AU151" s="106"/>
      <c r="AV151" s="106"/>
      <c r="AW151" s="106"/>
      <c r="AX151" s="106"/>
      <c r="AY151" s="106"/>
      <c r="AZ151" s="106"/>
      <c r="BA151" s="106"/>
      <c r="BB151" s="106"/>
      <c r="BC151" s="106"/>
      <c r="BD151" s="106"/>
      <c r="BE151" s="106"/>
      <c r="BF151" s="106"/>
      <c r="BG151" s="106"/>
      <c r="BH151" s="179"/>
      <c r="BI151" s="228" t="str">
        <f>ПланСокрОО!AZ151</f>
        <v/>
      </c>
      <c r="BJ151" s="163"/>
      <c r="BK151" s="179">
        <f t="shared" si="125"/>
        <v>0</v>
      </c>
      <c r="BL151" s="179">
        <f t="shared" si="126"/>
        <v>0</v>
      </c>
      <c r="BM151" s="179">
        <f t="shared" si="127"/>
        <v>0</v>
      </c>
    </row>
    <row r="152" spans="1:65" x14ac:dyDescent="0.25">
      <c r="A152" s="163">
        <f>ПланСокрОО!A152</f>
        <v>0</v>
      </c>
      <c r="B152" s="179" t="str">
        <f>ПланСокрОО!B152</f>
        <v>ПБ.ВС.6</v>
      </c>
      <c r="C152" s="180">
        <f>ПланСокрОО!C152</f>
        <v>0</v>
      </c>
      <c r="D152" s="106"/>
      <c r="E152" s="106"/>
      <c r="F152" s="106"/>
      <c r="G152" s="331">
        <f t="shared" si="141"/>
        <v>0</v>
      </c>
      <c r="H152" s="179">
        <f>ПланСокрОО!I152</f>
        <v>0</v>
      </c>
      <c r="I152" s="179">
        <f>ПланСокрОО!J152</f>
        <v>0</v>
      </c>
      <c r="J152" s="179">
        <f>ПланСокрОО!K152</f>
        <v>0</v>
      </c>
      <c r="K152" s="179">
        <f>ПланСокрОО!L152</f>
        <v>0</v>
      </c>
      <c r="L152" s="179">
        <f>ПланСокрОО!M152</f>
        <v>0</v>
      </c>
      <c r="M152" s="179">
        <f>ПланСокрОО!N152</f>
        <v>0</v>
      </c>
      <c r="N152" s="179">
        <f t="shared" si="142"/>
        <v>0</v>
      </c>
      <c r="O152" s="179">
        <f t="shared" si="143"/>
        <v>0</v>
      </c>
      <c r="P152" s="179">
        <f t="shared" si="144"/>
        <v>0</v>
      </c>
      <c r="Q152" s="179">
        <f t="shared" si="145"/>
        <v>0</v>
      </c>
      <c r="R152" s="179">
        <f t="shared" si="146"/>
        <v>0</v>
      </c>
      <c r="S152" s="179">
        <f t="shared" si="147"/>
        <v>0</v>
      </c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  <c r="AG152" s="106"/>
      <c r="AH152" s="106"/>
      <c r="AI152" s="106"/>
      <c r="AJ152" s="106"/>
      <c r="AK152" s="106"/>
      <c r="AL152" s="106"/>
      <c r="AM152" s="106"/>
      <c r="AN152" s="106"/>
      <c r="AO152" s="106"/>
      <c r="AP152" s="106"/>
      <c r="AQ152" s="106"/>
      <c r="AR152" s="106"/>
      <c r="AS152" s="106"/>
      <c r="AT152" s="106"/>
      <c r="AU152" s="106"/>
      <c r="AV152" s="106"/>
      <c r="AW152" s="106"/>
      <c r="AX152" s="106"/>
      <c r="AY152" s="106"/>
      <c r="AZ152" s="106"/>
      <c r="BA152" s="106"/>
      <c r="BB152" s="106"/>
      <c r="BC152" s="106"/>
      <c r="BD152" s="106"/>
      <c r="BE152" s="106"/>
      <c r="BF152" s="106"/>
      <c r="BG152" s="106"/>
      <c r="BH152" s="179"/>
      <c r="BI152" s="228" t="str">
        <f>ПланСокрОО!AZ152</f>
        <v/>
      </c>
      <c r="BJ152" s="163"/>
      <c r="BK152" s="179">
        <f t="shared" si="125"/>
        <v>0</v>
      </c>
      <c r="BL152" s="179">
        <f t="shared" si="126"/>
        <v>0</v>
      </c>
      <c r="BM152" s="179">
        <f t="shared" si="127"/>
        <v>0</v>
      </c>
    </row>
    <row r="153" spans="1:65" x14ac:dyDescent="0.25">
      <c r="A153" s="163">
        <f>ПланСокрОО!A153</f>
        <v>0</v>
      </c>
      <c r="B153" s="179" t="str">
        <f>ПланСокрОО!B153</f>
        <v>ПБ.ВС.7</v>
      </c>
      <c r="C153" s="180">
        <f>ПланСокрОО!C153</f>
        <v>0</v>
      </c>
      <c r="D153" s="106"/>
      <c r="E153" s="106"/>
      <c r="F153" s="106"/>
      <c r="G153" s="331">
        <f t="shared" si="141"/>
        <v>0</v>
      </c>
      <c r="H153" s="179">
        <f>ПланСокрОО!I153</f>
        <v>0</v>
      </c>
      <c r="I153" s="179">
        <f>ПланСокрОО!J153</f>
        <v>0</v>
      </c>
      <c r="J153" s="179">
        <f>ПланСокрОО!K153</f>
        <v>0</v>
      </c>
      <c r="K153" s="179">
        <f>ПланСокрОО!L153</f>
        <v>0</v>
      </c>
      <c r="L153" s="179">
        <f>ПланСокрОО!M153</f>
        <v>0</v>
      </c>
      <c r="M153" s="179">
        <f>ПланСокрОО!N153</f>
        <v>0</v>
      </c>
      <c r="N153" s="179">
        <f t="shared" si="142"/>
        <v>0</v>
      </c>
      <c r="O153" s="179">
        <f t="shared" si="143"/>
        <v>0</v>
      </c>
      <c r="P153" s="179">
        <f t="shared" si="144"/>
        <v>0</v>
      </c>
      <c r="Q153" s="179">
        <f t="shared" si="145"/>
        <v>0</v>
      </c>
      <c r="R153" s="179">
        <f t="shared" si="146"/>
        <v>0</v>
      </c>
      <c r="S153" s="179">
        <f t="shared" si="147"/>
        <v>0</v>
      </c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106"/>
      <c r="AJ153" s="106"/>
      <c r="AK153" s="106"/>
      <c r="AL153" s="106"/>
      <c r="AM153" s="106"/>
      <c r="AN153" s="106"/>
      <c r="AO153" s="106"/>
      <c r="AP153" s="106"/>
      <c r="AQ153" s="106"/>
      <c r="AR153" s="106"/>
      <c r="AS153" s="106"/>
      <c r="AT153" s="106"/>
      <c r="AU153" s="106"/>
      <c r="AV153" s="106"/>
      <c r="AW153" s="106"/>
      <c r="AX153" s="106"/>
      <c r="AY153" s="106"/>
      <c r="AZ153" s="106"/>
      <c r="BA153" s="106"/>
      <c r="BB153" s="106"/>
      <c r="BC153" s="106"/>
      <c r="BD153" s="106"/>
      <c r="BE153" s="106"/>
      <c r="BF153" s="106"/>
      <c r="BG153" s="106"/>
      <c r="BH153" s="179"/>
      <c r="BI153" s="228" t="str">
        <f>ПланСокрОО!AZ153</f>
        <v/>
      </c>
      <c r="BJ153" s="163"/>
      <c r="BK153" s="179">
        <f t="shared" si="125"/>
        <v>0</v>
      </c>
      <c r="BL153" s="179">
        <f t="shared" si="126"/>
        <v>0</v>
      </c>
      <c r="BM153" s="179">
        <f t="shared" si="127"/>
        <v>0</v>
      </c>
    </row>
    <row r="154" spans="1:65" x14ac:dyDescent="0.25">
      <c r="A154" s="163">
        <f>ПланСокрОО!A154</f>
        <v>0</v>
      </c>
      <c r="B154" s="179" t="str">
        <f>ПланСокрОО!B154</f>
        <v>ПБ.ВС.8</v>
      </c>
      <c r="C154" s="180">
        <f>ПланСокрОО!C154</f>
        <v>0</v>
      </c>
      <c r="D154" s="106"/>
      <c r="E154" s="106"/>
      <c r="F154" s="106"/>
      <c r="G154" s="331">
        <f t="shared" si="141"/>
        <v>0</v>
      </c>
      <c r="H154" s="179">
        <f>ПланСокрОО!I154</f>
        <v>0</v>
      </c>
      <c r="I154" s="179">
        <f>ПланСокрОО!J154</f>
        <v>0</v>
      </c>
      <c r="J154" s="179">
        <f>ПланСокрОО!K154</f>
        <v>0</v>
      </c>
      <c r="K154" s="179">
        <f>ПланСокрОО!L154</f>
        <v>0</v>
      </c>
      <c r="L154" s="179">
        <f>ПланСокрОО!M154</f>
        <v>0</v>
      </c>
      <c r="M154" s="179">
        <f>ПланСокрОО!N154</f>
        <v>0</v>
      </c>
      <c r="N154" s="179">
        <f t="shared" si="142"/>
        <v>0</v>
      </c>
      <c r="O154" s="179">
        <f t="shared" si="143"/>
        <v>0</v>
      </c>
      <c r="P154" s="179">
        <f t="shared" si="144"/>
        <v>0</v>
      </c>
      <c r="Q154" s="179">
        <f t="shared" si="145"/>
        <v>0</v>
      </c>
      <c r="R154" s="179">
        <f t="shared" si="146"/>
        <v>0</v>
      </c>
      <c r="S154" s="179">
        <f t="shared" si="147"/>
        <v>0</v>
      </c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6"/>
      <c r="AJ154" s="106"/>
      <c r="AK154" s="106"/>
      <c r="AL154" s="106"/>
      <c r="AM154" s="106"/>
      <c r="AN154" s="106"/>
      <c r="AO154" s="106"/>
      <c r="AP154" s="106"/>
      <c r="AQ154" s="106"/>
      <c r="AR154" s="106"/>
      <c r="AS154" s="106"/>
      <c r="AT154" s="106"/>
      <c r="AU154" s="106"/>
      <c r="AV154" s="106"/>
      <c r="AW154" s="106"/>
      <c r="AX154" s="106"/>
      <c r="AY154" s="106"/>
      <c r="AZ154" s="106"/>
      <c r="BA154" s="106"/>
      <c r="BB154" s="106"/>
      <c r="BC154" s="106"/>
      <c r="BD154" s="106"/>
      <c r="BE154" s="106"/>
      <c r="BF154" s="106"/>
      <c r="BG154" s="106"/>
      <c r="BH154" s="179"/>
      <c r="BI154" s="228" t="str">
        <f>ПланСокрОО!AZ154</f>
        <v/>
      </c>
      <c r="BJ154" s="163"/>
      <c r="BK154" s="179">
        <f t="shared" si="125"/>
        <v>0</v>
      </c>
      <c r="BL154" s="179">
        <f t="shared" si="126"/>
        <v>0</v>
      </c>
      <c r="BM154" s="179">
        <f t="shared" si="127"/>
        <v>0</v>
      </c>
    </row>
    <row r="155" spans="1:65" x14ac:dyDescent="0.25">
      <c r="A155" s="163">
        <f>ПланСокрОО!A155</f>
        <v>0</v>
      </c>
      <c r="B155" s="179" t="str">
        <f>ПланСокрОО!B155</f>
        <v>ПБ.ВС.9</v>
      </c>
      <c r="C155" s="180">
        <f>ПланСокрОО!C155</f>
        <v>0</v>
      </c>
      <c r="D155" s="106"/>
      <c r="E155" s="106"/>
      <c r="F155" s="106"/>
      <c r="G155" s="331">
        <f t="shared" si="141"/>
        <v>0</v>
      </c>
      <c r="H155" s="179">
        <f>ПланСокрОО!I155</f>
        <v>0</v>
      </c>
      <c r="I155" s="179">
        <f>ПланСокрОО!J155</f>
        <v>0</v>
      </c>
      <c r="J155" s="179">
        <f>ПланСокрОО!K155</f>
        <v>0</v>
      </c>
      <c r="K155" s="179">
        <f>ПланСокрОО!L155</f>
        <v>0</v>
      </c>
      <c r="L155" s="179">
        <f>ПланСокрОО!M155</f>
        <v>0</v>
      </c>
      <c r="M155" s="179">
        <f>ПланСокрОО!N155</f>
        <v>0</v>
      </c>
      <c r="N155" s="179">
        <f t="shared" si="142"/>
        <v>0</v>
      </c>
      <c r="O155" s="179">
        <f t="shared" si="143"/>
        <v>0</v>
      </c>
      <c r="P155" s="179">
        <f t="shared" si="144"/>
        <v>0</v>
      </c>
      <c r="Q155" s="179">
        <f t="shared" si="145"/>
        <v>0</v>
      </c>
      <c r="R155" s="179">
        <f t="shared" si="146"/>
        <v>0</v>
      </c>
      <c r="S155" s="179">
        <f t="shared" si="147"/>
        <v>0</v>
      </c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  <c r="AD155" s="106"/>
      <c r="AE155" s="106"/>
      <c r="AF155" s="106"/>
      <c r="AG155" s="106"/>
      <c r="AH155" s="106"/>
      <c r="AI155" s="106"/>
      <c r="AJ155" s="106"/>
      <c r="AK155" s="106"/>
      <c r="AL155" s="106"/>
      <c r="AM155" s="106"/>
      <c r="AN155" s="106"/>
      <c r="AO155" s="106"/>
      <c r="AP155" s="106"/>
      <c r="AQ155" s="106"/>
      <c r="AR155" s="106"/>
      <c r="AS155" s="106"/>
      <c r="AT155" s="106"/>
      <c r="AU155" s="106"/>
      <c r="AV155" s="106"/>
      <c r="AW155" s="106"/>
      <c r="AX155" s="106"/>
      <c r="AY155" s="106"/>
      <c r="AZ155" s="106"/>
      <c r="BA155" s="106"/>
      <c r="BB155" s="106"/>
      <c r="BC155" s="106"/>
      <c r="BD155" s="106"/>
      <c r="BE155" s="106"/>
      <c r="BF155" s="106"/>
      <c r="BG155" s="106"/>
      <c r="BH155" s="179"/>
      <c r="BI155" s="228" t="str">
        <f>ПланСокрОО!AZ155</f>
        <v/>
      </c>
      <c r="BJ155" s="163"/>
      <c r="BK155" s="179">
        <f t="shared" si="125"/>
        <v>0</v>
      </c>
      <c r="BL155" s="179">
        <f t="shared" si="126"/>
        <v>0</v>
      </c>
      <c r="BM155" s="179">
        <f t="shared" si="127"/>
        <v>0</v>
      </c>
    </row>
    <row r="156" spans="1:65" x14ac:dyDescent="0.25">
      <c r="A156" s="163">
        <f>ПланСокрОО!A156</f>
        <v>0</v>
      </c>
      <c r="B156" s="179" t="str">
        <f>ПланСокрОО!B156</f>
        <v>ПБ.ВС.10</v>
      </c>
      <c r="C156" s="180">
        <f>ПланСокрОО!C156</f>
        <v>0</v>
      </c>
      <c r="D156" s="106"/>
      <c r="E156" s="106"/>
      <c r="F156" s="106"/>
      <c r="G156" s="331">
        <f t="shared" si="141"/>
        <v>0</v>
      </c>
      <c r="H156" s="179">
        <f>ПланСокрОО!I156</f>
        <v>0</v>
      </c>
      <c r="I156" s="179">
        <f>ПланСокрОО!J156</f>
        <v>0</v>
      </c>
      <c r="J156" s="179">
        <f>ПланСокрОО!K156</f>
        <v>0</v>
      </c>
      <c r="K156" s="179">
        <f>ПланСокрОО!L156</f>
        <v>0</v>
      </c>
      <c r="L156" s="179">
        <f>ПланСокрОО!M156</f>
        <v>0</v>
      </c>
      <c r="M156" s="179">
        <f>ПланСокрОО!N156</f>
        <v>0</v>
      </c>
      <c r="N156" s="179">
        <f t="shared" si="142"/>
        <v>0</v>
      </c>
      <c r="O156" s="179">
        <f t="shared" si="143"/>
        <v>0</v>
      </c>
      <c r="P156" s="179">
        <f t="shared" si="144"/>
        <v>0</v>
      </c>
      <c r="Q156" s="179">
        <f t="shared" si="145"/>
        <v>0</v>
      </c>
      <c r="R156" s="179">
        <f t="shared" si="146"/>
        <v>0</v>
      </c>
      <c r="S156" s="179">
        <f t="shared" si="147"/>
        <v>0</v>
      </c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6"/>
      <c r="AI156" s="106"/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6"/>
      <c r="AT156" s="106"/>
      <c r="AU156" s="106"/>
      <c r="AV156" s="106"/>
      <c r="AW156" s="106"/>
      <c r="AX156" s="106"/>
      <c r="AY156" s="106"/>
      <c r="AZ156" s="106"/>
      <c r="BA156" s="106"/>
      <c r="BB156" s="106"/>
      <c r="BC156" s="106"/>
      <c r="BD156" s="106"/>
      <c r="BE156" s="106"/>
      <c r="BF156" s="106"/>
      <c r="BG156" s="106"/>
      <c r="BH156" s="179"/>
      <c r="BI156" s="228" t="str">
        <f>ПланСокрОО!AZ156</f>
        <v/>
      </c>
      <c r="BJ156" s="163"/>
      <c r="BK156" s="179">
        <f t="shared" si="125"/>
        <v>0</v>
      </c>
      <c r="BL156" s="179">
        <f t="shared" si="126"/>
        <v>0</v>
      </c>
      <c r="BM156" s="179">
        <f t="shared" si="127"/>
        <v>0</v>
      </c>
    </row>
    <row r="157" spans="1:65" x14ac:dyDescent="0.25">
      <c r="A157" s="163">
        <f>ПланСокрОО!A157</f>
        <v>0</v>
      </c>
      <c r="B157" s="179" t="str">
        <f>ПланСокрОО!B157</f>
        <v>ПБ.ВС.11</v>
      </c>
      <c r="C157" s="180">
        <f>ПланСокрОО!C157</f>
        <v>0</v>
      </c>
      <c r="D157" s="106"/>
      <c r="E157" s="106"/>
      <c r="F157" s="106"/>
      <c r="G157" s="331">
        <f t="shared" si="141"/>
        <v>0</v>
      </c>
      <c r="H157" s="179">
        <f>ПланСокрОО!I157</f>
        <v>0</v>
      </c>
      <c r="I157" s="179">
        <f>ПланСокрОО!J157</f>
        <v>0</v>
      </c>
      <c r="J157" s="179">
        <f>ПланСокрОО!K157</f>
        <v>0</v>
      </c>
      <c r="K157" s="179">
        <f>ПланСокрОО!L157</f>
        <v>0</v>
      </c>
      <c r="L157" s="179">
        <f>ПланСокрОО!M157</f>
        <v>0</v>
      </c>
      <c r="M157" s="179">
        <f>ПланСокрОО!N157</f>
        <v>0</v>
      </c>
      <c r="N157" s="179">
        <f t="shared" si="142"/>
        <v>0</v>
      </c>
      <c r="O157" s="179">
        <f t="shared" si="143"/>
        <v>0</v>
      </c>
      <c r="P157" s="179">
        <f t="shared" si="144"/>
        <v>0</v>
      </c>
      <c r="Q157" s="179">
        <f t="shared" si="145"/>
        <v>0</v>
      </c>
      <c r="R157" s="179">
        <f t="shared" si="146"/>
        <v>0</v>
      </c>
      <c r="S157" s="179">
        <f t="shared" si="147"/>
        <v>0</v>
      </c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  <c r="AD157" s="106"/>
      <c r="AE157" s="106"/>
      <c r="AF157" s="106"/>
      <c r="AG157" s="106"/>
      <c r="AH157" s="106"/>
      <c r="AI157" s="106"/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  <c r="AU157" s="106"/>
      <c r="AV157" s="106"/>
      <c r="AW157" s="106"/>
      <c r="AX157" s="106"/>
      <c r="AY157" s="106"/>
      <c r="AZ157" s="106"/>
      <c r="BA157" s="106"/>
      <c r="BB157" s="106"/>
      <c r="BC157" s="106"/>
      <c r="BD157" s="106"/>
      <c r="BE157" s="106"/>
      <c r="BF157" s="106"/>
      <c r="BG157" s="106"/>
      <c r="BH157" s="179"/>
      <c r="BI157" s="228" t="str">
        <f>ПланСокрОО!AZ157</f>
        <v/>
      </c>
      <c r="BJ157" s="163"/>
      <c r="BK157" s="179">
        <f t="shared" si="125"/>
        <v>0</v>
      </c>
      <c r="BL157" s="179">
        <f t="shared" si="126"/>
        <v>0</v>
      </c>
      <c r="BM157" s="179">
        <f t="shared" si="127"/>
        <v>0</v>
      </c>
    </row>
    <row r="158" spans="1:65" x14ac:dyDescent="0.25">
      <c r="A158" s="163">
        <f>ПланСокрОО!A158</f>
        <v>0</v>
      </c>
      <c r="B158" s="179" t="str">
        <f>ПланСокрОО!B158</f>
        <v>ПБ.ВС.12</v>
      </c>
      <c r="C158" s="180">
        <f>ПланСокрОО!C158</f>
        <v>0</v>
      </c>
      <c r="D158" s="106"/>
      <c r="E158" s="106"/>
      <c r="F158" s="106"/>
      <c r="G158" s="331">
        <f t="shared" si="141"/>
        <v>0</v>
      </c>
      <c r="H158" s="179">
        <f>ПланСокрОО!I158</f>
        <v>0</v>
      </c>
      <c r="I158" s="179">
        <f>ПланСокрОО!J158</f>
        <v>0</v>
      </c>
      <c r="J158" s="179">
        <f>ПланСокрОО!K158</f>
        <v>0</v>
      </c>
      <c r="K158" s="179">
        <f>ПланСокрОО!L158</f>
        <v>0</v>
      </c>
      <c r="L158" s="179">
        <f>ПланСокрОО!M158</f>
        <v>0</v>
      </c>
      <c r="M158" s="179">
        <f>ПланСокрОО!N158</f>
        <v>0</v>
      </c>
      <c r="N158" s="179">
        <f t="shared" si="142"/>
        <v>0</v>
      </c>
      <c r="O158" s="179">
        <f t="shared" si="143"/>
        <v>0</v>
      </c>
      <c r="P158" s="179">
        <f t="shared" si="144"/>
        <v>0</v>
      </c>
      <c r="Q158" s="179">
        <f t="shared" si="145"/>
        <v>0</v>
      </c>
      <c r="R158" s="179">
        <f t="shared" si="146"/>
        <v>0</v>
      </c>
      <c r="S158" s="179">
        <f t="shared" si="147"/>
        <v>0</v>
      </c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  <c r="AD158" s="106"/>
      <c r="AE158" s="106"/>
      <c r="AF158" s="106"/>
      <c r="AG158" s="106"/>
      <c r="AH158" s="106"/>
      <c r="AI158" s="106"/>
      <c r="AJ158" s="106"/>
      <c r="AK158" s="106"/>
      <c r="AL158" s="106"/>
      <c r="AM158" s="106"/>
      <c r="AN158" s="106"/>
      <c r="AO158" s="106"/>
      <c r="AP158" s="106"/>
      <c r="AQ158" s="106"/>
      <c r="AR158" s="106"/>
      <c r="AS158" s="106"/>
      <c r="AT158" s="106"/>
      <c r="AU158" s="106"/>
      <c r="AV158" s="106"/>
      <c r="AW158" s="106"/>
      <c r="AX158" s="106"/>
      <c r="AY158" s="106"/>
      <c r="AZ158" s="106"/>
      <c r="BA158" s="106"/>
      <c r="BB158" s="106"/>
      <c r="BC158" s="106"/>
      <c r="BD158" s="106"/>
      <c r="BE158" s="106"/>
      <c r="BF158" s="106"/>
      <c r="BG158" s="106"/>
      <c r="BH158" s="179"/>
      <c r="BI158" s="228" t="str">
        <f>ПланСокрОО!AZ158</f>
        <v/>
      </c>
      <c r="BJ158" s="163"/>
      <c r="BK158" s="179">
        <f t="shared" si="125"/>
        <v>0</v>
      </c>
      <c r="BL158" s="179">
        <f t="shared" si="126"/>
        <v>0</v>
      </c>
      <c r="BM158" s="179">
        <f t="shared" si="127"/>
        <v>0</v>
      </c>
    </row>
    <row r="159" spans="1:65" x14ac:dyDescent="0.25">
      <c r="A159" s="163">
        <f>ПланСокрОО!A159</f>
        <v>0</v>
      </c>
      <c r="B159" s="179" t="str">
        <f>ПланСокрОО!B159</f>
        <v>ПБ.ВС.13</v>
      </c>
      <c r="C159" s="180">
        <f>ПланСокрОО!C159</f>
        <v>0</v>
      </c>
      <c r="D159" s="106"/>
      <c r="E159" s="106"/>
      <c r="F159" s="106"/>
      <c r="G159" s="331">
        <f t="shared" si="141"/>
        <v>0</v>
      </c>
      <c r="H159" s="179">
        <f>ПланСокрОО!I159</f>
        <v>0</v>
      </c>
      <c r="I159" s="179">
        <f>ПланСокрОО!J159</f>
        <v>0</v>
      </c>
      <c r="J159" s="179">
        <f>ПланСокрОО!K159</f>
        <v>0</v>
      </c>
      <c r="K159" s="179">
        <f>ПланСокрОО!L159</f>
        <v>0</v>
      </c>
      <c r="L159" s="179">
        <f>ПланСокрОО!M159</f>
        <v>0</v>
      </c>
      <c r="M159" s="179">
        <f>ПланСокрОО!N159</f>
        <v>0</v>
      </c>
      <c r="N159" s="179">
        <f t="shared" si="142"/>
        <v>0</v>
      </c>
      <c r="O159" s="179">
        <f t="shared" si="143"/>
        <v>0</v>
      </c>
      <c r="P159" s="179">
        <f t="shared" si="144"/>
        <v>0</v>
      </c>
      <c r="Q159" s="179">
        <f t="shared" si="145"/>
        <v>0</v>
      </c>
      <c r="R159" s="179">
        <f t="shared" si="146"/>
        <v>0</v>
      </c>
      <c r="S159" s="179">
        <f t="shared" si="147"/>
        <v>0</v>
      </c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106"/>
      <c r="AF159" s="106"/>
      <c r="AG159" s="106"/>
      <c r="AH159" s="106"/>
      <c r="AI159" s="106"/>
      <c r="AJ159" s="106"/>
      <c r="AK159" s="106"/>
      <c r="AL159" s="106"/>
      <c r="AM159" s="106"/>
      <c r="AN159" s="106"/>
      <c r="AO159" s="106"/>
      <c r="AP159" s="106"/>
      <c r="AQ159" s="106"/>
      <c r="AR159" s="106"/>
      <c r="AS159" s="106"/>
      <c r="AT159" s="106"/>
      <c r="AU159" s="106"/>
      <c r="AV159" s="106"/>
      <c r="AW159" s="106"/>
      <c r="AX159" s="106"/>
      <c r="AY159" s="106"/>
      <c r="AZ159" s="106"/>
      <c r="BA159" s="106"/>
      <c r="BB159" s="106"/>
      <c r="BC159" s="106"/>
      <c r="BD159" s="106"/>
      <c r="BE159" s="106"/>
      <c r="BF159" s="106"/>
      <c r="BG159" s="106"/>
      <c r="BH159" s="179"/>
      <c r="BI159" s="228" t="str">
        <f>ПланСокрОО!AZ159</f>
        <v/>
      </c>
      <c r="BJ159" s="163"/>
      <c r="BK159" s="179">
        <f t="shared" si="125"/>
        <v>0</v>
      </c>
      <c r="BL159" s="179">
        <f t="shared" si="126"/>
        <v>0</v>
      </c>
      <c r="BM159" s="179">
        <f t="shared" si="127"/>
        <v>0</v>
      </c>
    </row>
    <row r="160" spans="1:65" x14ac:dyDescent="0.25">
      <c r="A160" s="163">
        <f>ПланСокрОО!A160</f>
        <v>0</v>
      </c>
      <c r="B160" s="179" t="str">
        <f>ПланСокрОО!B160</f>
        <v>ПБ.ВС.14</v>
      </c>
      <c r="C160" s="180">
        <f>ПланСокрОО!C160</f>
        <v>0</v>
      </c>
      <c r="D160" s="106"/>
      <c r="E160" s="106"/>
      <c r="F160" s="106"/>
      <c r="G160" s="331">
        <f t="shared" si="141"/>
        <v>0</v>
      </c>
      <c r="H160" s="179">
        <f>ПланСокрОО!I160</f>
        <v>0</v>
      </c>
      <c r="I160" s="179">
        <f>ПланСокрОО!J160</f>
        <v>0</v>
      </c>
      <c r="J160" s="179">
        <f>ПланСокрОО!K160</f>
        <v>0</v>
      </c>
      <c r="K160" s="179">
        <f>ПланСокрОО!L160</f>
        <v>0</v>
      </c>
      <c r="L160" s="179">
        <f>ПланСокрОО!M160</f>
        <v>0</v>
      </c>
      <c r="M160" s="179">
        <f>ПланСокрОО!N160</f>
        <v>0</v>
      </c>
      <c r="N160" s="179">
        <f t="shared" si="142"/>
        <v>0</v>
      </c>
      <c r="O160" s="179">
        <f t="shared" si="143"/>
        <v>0</v>
      </c>
      <c r="P160" s="179">
        <f t="shared" si="144"/>
        <v>0</v>
      </c>
      <c r="Q160" s="179">
        <f t="shared" si="145"/>
        <v>0</v>
      </c>
      <c r="R160" s="179">
        <f t="shared" si="146"/>
        <v>0</v>
      </c>
      <c r="S160" s="179">
        <f t="shared" si="147"/>
        <v>0</v>
      </c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6"/>
      <c r="AT160" s="106"/>
      <c r="AU160" s="106"/>
      <c r="AV160" s="106"/>
      <c r="AW160" s="106"/>
      <c r="AX160" s="106"/>
      <c r="AY160" s="106"/>
      <c r="AZ160" s="106"/>
      <c r="BA160" s="106"/>
      <c r="BB160" s="106"/>
      <c r="BC160" s="106"/>
      <c r="BD160" s="106"/>
      <c r="BE160" s="106"/>
      <c r="BF160" s="106"/>
      <c r="BG160" s="106"/>
      <c r="BH160" s="179"/>
      <c r="BI160" s="228" t="str">
        <f>ПланСокрОО!AZ160</f>
        <v/>
      </c>
      <c r="BJ160" s="163"/>
      <c r="BK160" s="179">
        <f t="shared" si="125"/>
        <v>0</v>
      </c>
      <c r="BL160" s="179">
        <f t="shared" si="126"/>
        <v>0</v>
      </c>
      <c r="BM160" s="179">
        <f t="shared" si="127"/>
        <v>0</v>
      </c>
    </row>
    <row r="161" spans="1:72" x14ac:dyDescent="0.25">
      <c r="A161" s="163">
        <f>ПланСокрОО!A161</f>
        <v>0</v>
      </c>
      <c r="B161" s="179" t="str">
        <f>ПланСокрОО!B161</f>
        <v>ПБ.ВС.15</v>
      </c>
      <c r="C161" s="180">
        <f>ПланСокрОО!C161</f>
        <v>0</v>
      </c>
      <c r="D161" s="106"/>
      <c r="E161" s="106"/>
      <c r="F161" s="106"/>
      <c r="G161" s="331">
        <f t="shared" si="141"/>
        <v>0</v>
      </c>
      <c r="H161" s="179">
        <f>ПланСокрОО!I161</f>
        <v>0</v>
      </c>
      <c r="I161" s="179">
        <f>ПланСокрОО!J161</f>
        <v>0</v>
      </c>
      <c r="J161" s="179">
        <f>ПланСокрОО!K161</f>
        <v>0</v>
      </c>
      <c r="K161" s="179">
        <f>ПланСокрОО!L161</f>
        <v>0</v>
      </c>
      <c r="L161" s="179">
        <f>ПланСокрОО!M161</f>
        <v>0</v>
      </c>
      <c r="M161" s="179">
        <f>ПланСокрОО!N161</f>
        <v>0</v>
      </c>
      <c r="N161" s="179">
        <f t="shared" si="142"/>
        <v>0</v>
      </c>
      <c r="O161" s="179">
        <f t="shared" si="143"/>
        <v>0</v>
      </c>
      <c r="P161" s="179">
        <f t="shared" si="144"/>
        <v>0</v>
      </c>
      <c r="Q161" s="179">
        <f t="shared" si="145"/>
        <v>0</v>
      </c>
      <c r="R161" s="179">
        <f t="shared" si="146"/>
        <v>0</v>
      </c>
      <c r="S161" s="179">
        <f t="shared" si="147"/>
        <v>0</v>
      </c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6"/>
      <c r="AT161" s="106"/>
      <c r="AU161" s="106"/>
      <c r="AV161" s="106"/>
      <c r="AW161" s="106"/>
      <c r="AX161" s="106"/>
      <c r="AY161" s="106"/>
      <c r="AZ161" s="106"/>
      <c r="BA161" s="106"/>
      <c r="BB161" s="106"/>
      <c r="BC161" s="106"/>
      <c r="BD161" s="106"/>
      <c r="BE161" s="106"/>
      <c r="BF161" s="106"/>
      <c r="BG161" s="106"/>
      <c r="BH161" s="179"/>
      <c r="BI161" s="228" t="str">
        <f>ПланСокрОО!AZ161</f>
        <v/>
      </c>
      <c r="BJ161" s="163"/>
      <c r="BK161" s="179">
        <f t="shared" si="125"/>
        <v>0</v>
      </c>
      <c r="BL161" s="179">
        <f t="shared" si="126"/>
        <v>0</v>
      </c>
      <c r="BM161" s="179">
        <f t="shared" si="127"/>
        <v>0</v>
      </c>
    </row>
    <row r="162" spans="1:72" x14ac:dyDescent="0.25">
      <c r="A162" s="163">
        <f>ПланСокрОО!A162</f>
        <v>0</v>
      </c>
      <c r="B162" s="179" t="str">
        <f>ПланСокрОО!B162</f>
        <v>ПБ.ВС.16</v>
      </c>
      <c r="C162" s="180">
        <f>ПланСокрОО!C162</f>
        <v>0</v>
      </c>
      <c r="D162" s="106"/>
      <c r="E162" s="106"/>
      <c r="F162" s="106"/>
      <c r="G162" s="331">
        <f t="shared" si="141"/>
        <v>0</v>
      </c>
      <c r="H162" s="179">
        <f>ПланСокрОО!I162</f>
        <v>0</v>
      </c>
      <c r="I162" s="179">
        <f>ПланСокрОО!J162</f>
        <v>0</v>
      </c>
      <c r="J162" s="179">
        <f>ПланСокрОО!K162</f>
        <v>0</v>
      </c>
      <c r="K162" s="179">
        <f>ПланСокрОО!L162</f>
        <v>0</v>
      </c>
      <c r="L162" s="179">
        <f>ПланСокрОО!M162</f>
        <v>0</v>
      </c>
      <c r="M162" s="179">
        <f>ПланСокрОО!N162</f>
        <v>0</v>
      </c>
      <c r="N162" s="179">
        <f t="shared" si="142"/>
        <v>0</v>
      </c>
      <c r="O162" s="179">
        <f t="shared" si="143"/>
        <v>0</v>
      </c>
      <c r="P162" s="179">
        <f t="shared" si="144"/>
        <v>0</v>
      </c>
      <c r="Q162" s="179">
        <f t="shared" si="145"/>
        <v>0</v>
      </c>
      <c r="R162" s="179">
        <f t="shared" si="146"/>
        <v>0</v>
      </c>
      <c r="S162" s="179">
        <f t="shared" si="147"/>
        <v>0</v>
      </c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  <c r="AU162" s="106"/>
      <c r="AV162" s="106"/>
      <c r="AW162" s="106"/>
      <c r="AX162" s="106"/>
      <c r="AY162" s="106"/>
      <c r="AZ162" s="106"/>
      <c r="BA162" s="106"/>
      <c r="BB162" s="106"/>
      <c r="BC162" s="106"/>
      <c r="BD162" s="106"/>
      <c r="BE162" s="106"/>
      <c r="BF162" s="106"/>
      <c r="BG162" s="106"/>
      <c r="BH162" s="179"/>
      <c r="BI162" s="228" t="str">
        <f>ПланСокрОО!AZ162</f>
        <v/>
      </c>
      <c r="BJ162" s="163"/>
      <c r="BK162" s="179">
        <f t="shared" si="125"/>
        <v>0</v>
      </c>
      <c r="BL162" s="179">
        <f t="shared" si="126"/>
        <v>0</v>
      </c>
      <c r="BM162" s="179">
        <f t="shared" si="127"/>
        <v>0</v>
      </c>
    </row>
    <row r="163" spans="1:72" x14ac:dyDescent="0.25">
      <c r="A163" s="163">
        <f>ПланСокрОО!A163</f>
        <v>0</v>
      </c>
      <c r="B163" s="179" t="str">
        <f>ПланСокрОО!B163</f>
        <v>ПБ.ВС.17</v>
      </c>
      <c r="C163" s="180">
        <f>ПланСокрОО!C163</f>
        <v>0</v>
      </c>
      <c r="D163" s="106"/>
      <c r="E163" s="106"/>
      <c r="F163" s="106"/>
      <c r="G163" s="331">
        <f t="shared" si="141"/>
        <v>0</v>
      </c>
      <c r="H163" s="179">
        <f>ПланСокрОО!I163</f>
        <v>0</v>
      </c>
      <c r="I163" s="179">
        <f>ПланСокрОО!J163</f>
        <v>0</v>
      </c>
      <c r="J163" s="179">
        <f>ПланСокрОО!K163</f>
        <v>0</v>
      </c>
      <c r="K163" s="179">
        <f>ПланСокрОО!L163</f>
        <v>0</v>
      </c>
      <c r="L163" s="179">
        <f>ПланСокрОО!M163</f>
        <v>0</v>
      </c>
      <c r="M163" s="179">
        <f>ПланСокрОО!N163</f>
        <v>0</v>
      </c>
      <c r="N163" s="179">
        <f t="shared" si="142"/>
        <v>0</v>
      </c>
      <c r="O163" s="179">
        <f t="shared" si="143"/>
        <v>0</v>
      </c>
      <c r="P163" s="179">
        <f t="shared" si="144"/>
        <v>0</v>
      </c>
      <c r="Q163" s="179">
        <f t="shared" si="145"/>
        <v>0</v>
      </c>
      <c r="R163" s="179">
        <f t="shared" si="146"/>
        <v>0</v>
      </c>
      <c r="S163" s="179">
        <f t="shared" si="147"/>
        <v>0</v>
      </c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6"/>
      <c r="AO163" s="106"/>
      <c r="AP163" s="106"/>
      <c r="AQ163" s="106"/>
      <c r="AR163" s="106"/>
      <c r="AS163" s="106"/>
      <c r="AT163" s="106"/>
      <c r="AU163" s="106"/>
      <c r="AV163" s="106"/>
      <c r="AW163" s="106"/>
      <c r="AX163" s="106"/>
      <c r="AY163" s="106"/>
      <c r="AZ163" s="106"/>
      <c r="BA163" s="106"/>
      <c r="BB163" s="106"/>
      <c r="BC163" s="106"/>
      <c r="BD163" s="106"/>
      <c r="BE163" s="106"/>
      <c r="BF163" s="106"/>
      <c r="BG163" s="106"/>
      <c r="BH163" s="179"/>
      <c r="BI163" s="228" t="str">
        <f>ПланСокрОО!AZ163</f>
        <v/>
      </c>
      <c r="BJ163" s="163"/>
      <c r="BK163" s="179">
        <f t="shared" si="125"/>
        <v>0</v>
      </c>
      <c r="BL163" s="179">
        <f t="shared" si="126"/>
        <v>0</v>
      </c>
      <c r="BM163" s="179">
        <f t="shared" si="127"/>
        <v>0</v>
      </c>
    </row>
    <row r="164" spans="1:72" x14ac:dyDescent="0.25">
      <c r="A164" s="163">
        <f>ПланСокрОО!A164</f>
        <v>0</v>
      </c>
      <c r="B164" s="179" t="str">
        <f>ПланСокрОО!B164</f>
        <v>ПБ.ВС.18</v>
      </c>
      <c r="C164" s="180">
        <f>ПланСокрОО!C164</f>
        <v>0</v>
      </c>
      <c r="D164" s="106"/>
      <c r="E164" s="106"/>
      <c r="F164" s="106"/>
      <c r="G164" s="331">
        <f t="shared" si="141"/>
        <v>0</v>
      </c>
      <c r="H164" s="179">
        <f>ПланСокрОО!I164</f>
        <v>0</v>
      </c>
      <c r="I164" s="179">
        <f>ПланСокрОО!J164</f>
        <v>0</v>
      </c>
      <c r="J164" s="179">
        <f>ПланСокрОО!K164</f>
        <v>0</v>
      </c>
      <c r="K164" s="179">
        <f>ПланСокрОО!L164</f>
        <v>0</v>
      </c>
      <c r="L164" s="179">
        <f>ПланСокрОО!M164</f>
        <v>0</v>
      </c>
      <c r="M164" s="179">
        <f>ПланСокрОО!N164</f>
        <v>0</v>
      </c>
      <c r="N164" s="179">
        <f t="shared" si="142"/>
        <v>0</v>
      </c>
      <c r="O164" s="179">
        <f t="shared" si="143"/>
        <v>0</v>
      </c>
      <c r="P164" s="179">
        <f t="shared" si="144"/>
        <v>0</v>
      </c>
      <c r="Q164" s="179">
        <f t="shared" si="145"/>
        <v>0</v>
      </c>
      <c r="R164" s="179">
        <f t="shared" si="146"/>
        <v>0</v>
      </c>
      <c r="S164" s="179">
        <f t="shared" si="147"/>
        <v>0</v>
      </c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O164" s="106"/>
      <c r="AP164" s="106"/>
      <c r="AQ164" s="106"/>
      <c r="AR164" s="106"/>
      <c r="AS164" s="106"/>
      <c r="AT164" s="106"/>
      <c r="AU164" s="106"/>
      <c r="AV164" s="106"/>
      <c r="AW164" s="106"/>
      <c r="AX164" s="106"/>
      <c r="AY164" s="106"/>
      <c r="AZ164" s="106"/>
      <c r="BA164" s="106"/>
      <c r="BB164" s="106"/>
      <c r="BC164" s="106"/>
      <c r="BD164" s="106"/>
      <c r="BE164" s="106"/>
      <c r="BF164" s="106"/>
      <c r="BG164" s="106"/>
      <c r="BH164" s="179"/>
      <c r="BI164" s="228" t="str">
        <f>ПланСокрОО!AZ164</f>
        <v/>
      </c>
      <c r="BJ164" s="163"/>
      <c r="BK164" s="179">
        <f t="shared" si="125"/>
        <v>0</v>
      </c>
      <c r="BL164" s="179">
        <f t="shared" si="126"/>
        <v>0</v>
      </c>
      <c r="BM164" s="179">
        <f t="shared" si="127"/>
        <v>0</v>
      </c>
    </row>
    <row r="165" spans="1:72" x14ac:dyDescent="0.25">
      <c r="A165" s="163">
        <f>ПланСокрОО!A165</f>
        <v>0</v>
      </c>
      <c r="B165" s="179" t="str">
        <f>ПланСокрОО!B165</f>
        <v>ПБ.ВС.19</v>
      </c>
      <c r="C165" s="180">
        <f>ПланСокрОО!C165</f>
        <v>0</v>
      </c>
      <c r="D165" s="106"/>
      <c r="E165" s="106"/>
      <c r="F165" s="106"/>
      <c r="G165" s="331">
        <f t="shared" si="141"/>
        <v>0</v>
      </c>
      <c r="H165" s="179">
        <f>ПланСокрОО!I165</f>
        <v>0</v>
      </c>
      <c r="I165" s="179">
        <f>ПланСокрОО!J165</f>
        <v>0</v>
      </c>
      <c r="J165" s="179">
        <f>ПланСокрОО!K165</f>
        <v>0</v>
      </c>
      <c r="K165" s="179">
        <f>ПланСокрОО!L165</f>
        <v>0</v>
      </c>
      <c r="L165" s="179">
        <f>ПланСокрОО!M165</f>
        <v>0</v>
      </c>
      <c r="M165" s="179">
        <f>ПланСокрОО!N165</f>
        <v>0</v>
      </c>
      <c r="N165" s="179">
        <f t="shared" si="142"/>
        <v>0</v>
      </c>
      <c r="O165" s="179">
        <f t="shared" si="143"/>
        <v>0</v>
      </c>
      <c r="P165" s="179">
        <f t="shared" si="144"/>
        <v>0</v>
      </c>
      <c r="Q165" s="179">
        <f t="shared" si="145"/>
        <v>0</v>
      </c>
      <c r="R165" s="179">
        <f t="shared" si="146"/>
        <v>0</v>
      </c>
      <c r="S165" s="179">
        <f t="shared" si="147"/>
        <v>0</v>
      </c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6"/>
      <c r="AK165" s="106"/>
      <c r="AL165" s="106"/>
      <c r="AM165" s="106"/>
      <c r="AN165" s="106"/>
      <c r="AO165" s="106"/>
      <c r="AP165" s="106"/>
      <c r="AQ165" s="106"/>
      <c r="AR165" s="106"/>
      <c r="AS165" s="106"/>
      <c r="AT165" s="106"/>
      <c r="AU165" s="106"/>
      <c r="AV165" s="106"/>
      <c r="AW165" s="106"/>
      <c r="AX165" s="106"/>
      <c r="AY165" s="106"/>
      <c r="AZ165" s="106"/>
      <c r="BA165" s="106"/>
      <c r="BB165" s="106"/>
      <c r="BC165" s="106"/>
      <c r="BD165" s="106"/>
      <c r="BE165" s="106"/>
      <c r="BF165" s="106"/>
      <c r="BG165" s="106"/>
      <c r="BH165" s="179"/>
      <c r="BI165" s="228" t="str">
        <f>ПланСокрОО!AZ165</f>
        <v/>
      </c>
      <c r="BJ165" s="163"/>
      <c r="BK165" s="179">
        <f t="shared" si="125"/>
        <v>0</v>
      </c>
      <c r="BL165" s="179">
        <f t="shared" si="126"/>
        <v>0</v>
      </c>
      <c r="BM165" s="179">
        <f t="shared" si="127"/>
        <v>0</v>
      </c>
    </row>
    <row r="166" spans="1:72" x14ac:dyDescent="0.25">
      <c r="A166" s="163">
        <f>ПланСокрОО!A166</f>
        <v>0</v>
      </c>
      <c r="B166" s="179" t="str">
        <f>ПланСокрОО!B166</f>
        <v>ПБ.ВС.20</v>
      </c>
      <c r="C166" s="180">
        <f>ПланСокрОО!C166</f>
        <v>0</v>
      </c>
      <c r="D166" s="106"/>
      <c r="E166" s="106"/>
      <c r="F166" s="106"/>
      <c r="G166" s="331">
        <f t="shared" si="141"/>
        <v>0</v>
      </c>
      <c r="H166" s="179">
        <f>ПланСокрОО!I166</f>
        <v>0</v>
      </c>
      <c r="I166" s="179">
        <f>ПланСокрОО!J166</f>
        <v>0</v>
      </c>
      <c r="J166" s="179">
        <f>ПланСокрОО!K166</f>
        <v>0</v>
      </c>
      <c r="K166" s="179">
        <f>ПланСокрОО!L166</f>
        <v>0</v>
      </c>
      <c r="L166" s="179">
        <f>ПланСокрОО!M166</f>
        <v>0</v>
      </c>
      <c r="M166" s="179">
        <f>ПланСокрОО!N166</f>
        <v>0</v>
      </c>
      <c r="N166" s="179">
        <f t="shared" si="142"/>
        <v>0</v>
      </c>
      <c r="O166" s="179">
        <f t="shared" si="143"/>
        <v>0</v>
      </c>
      <c r="P166" s="179">
        <f t="shared" si="144"/>
        <v>0</v>
      </c>
      <c r="Q166" s="179">
        <f t="shared" si="145"/>
        <v>0</v>
      </c>
      <c r="R166" s="179">
        <f t="shared" si="146"/>
        <v>0</v>
      </c>
      <c r="S166" s="179">
        <f t="shared" si="147"/>
        <v>0</v>
      </c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6"/>
      <c r="AK166" s="106"/>
      <c r="AL166" s="106"/>
      <c r="AM166" s="106"/>
      <c r="AN166" s="106"/>
      <c r="AO166" s="106"/>
      <c r="AP166" s="106"/>
      <c r="AQ166" s="106"/>
      <c r="AR166" s="106"/>
      <c r="AS166" s="106"/>
      <c r="AT166" s="106"/>
      <c r="AU166" s="106"/>
      <c r="AV166" s="106"/>
      <c r="AW166" s="106"/>
      <c r="AX166" s="106"/>
      <c r="AY166" s="106"/>
      <c r="AZ166" s="106"/>
      <c r="BA166" s="106"/>
      <c r="BB166" s="106"/>
      <c r="BC166" s="106"/>
      <c r="BD166" s="106"/>
      <c r="BE166" s="106"/>
      <c r="BF166" s="106"/>
      <c r="BG166" s="106"/>
      <c r="BH166" s="179"/>
      <c r="BI166" s="228" t="str">
        <f>ПланСокрОО!AZ166</f>
        <v/>
      </c>
      <c r="BJ166" s="163"/>
      <c r="BK166" s="179">
        <f t="shared" si="125"/>
        <v>0</v>
      </c>
      <c r="BL166" s="179">
        <f t="shared" si="126"/>
        <v>0</v>
      </c>
      <c r="BM166" s="179">
        <f t="shared" si="127"/>
        <v>0</v>
      </c>
    </row>
    <row r="167" spans="1:72" x14ac:dyDescent="0.25">
      <c r="A167" s="163" t="s">
        <v>346</v>
      </c>
      <c r="B167" s="427" t="str">
        <f>B169</f>
        <v>Всего по вариативной части ПБ (ВС)</v>
      </c>
      <c r="C167" s="427"/>
      <c r="D167" s="317"/>
      <c r="E167" s="317"/>
      <c r="F167" s="317"/>
      <c r="G167" s="320">
        <f t="shared" ref="G167:W168" si="148">SUMIF($A$147:$A$166,$A167,G$147:G$166)</f>
        <v>0</v>
      </c>
      <c r="H167" s="320">
        <f t="shared" si="148"/>
        <v>0</v>
      </c>
      <c r="I167" s="320">
        <f t="shared" si="148"/>
        <v>0</v>
      </c>
      <c r="J167" s="320">
        <f t="shared" si="148"/>
        <v>0</v>
      </c>
      <c r="K167" s="320">
        <f t="shared" si="148"/>
        <v>0</v>
      </c>
      <c r="L167" s="320">
        <f t="shared" si="148"/>
        <v>0</v>
      </c>
      <c r="M167" s="320">
        <f t="shared" si="148"/>
        <v>0</v>
      </c>
      <c r="N167" s="320">
        <f t="shared" si="148"/>
        <v>0</v>
      </c>
      <c r="O167" s="320">
        <f t="shared" si="148"/>
        <v>0</v>
      </c>
      <c r="P167" s="320">
        <f t="shared" si="148"/>
        <v>0</v>
      </c>
      <c r="Q167" s="320">
        <f t="shared" si="148"/>
        <v>0</v>
      </c>
      <c r="R167" s="320">
        <f t="shared" si="148"/>
        <v>0</v>
      </c>
      <c r="S167" s="320">
        <f t="shared" si="148"/>
        <v>0</v>
      </c>
      <c r="T167" s="320">
        <f t="shared" si="148"/>
        <v>0</v>
      </c>
      <c r="U167" s="320">
        <f t="shared" si="148"/>
        <v>0</v>
      </c>
      <c r="V167" s="320">
        <f t="shared" si="148"/>
        <v>0</v>
      </c>
      <c r="W167" s="320">
        <f t="shared" si="148"/>
        <v>0</v>
      </c>
      <c r="X167" s="320">
        <f t="shared" ref="X167:BG168" si="149">SUMIF($A$147:$A$166,$A167,X$147:X$166)</f>
        <v>0</v>
      </c>
      <c r="Y167" s="320">
        <f t="shared" si="149"/>
        <v>0</v>
      </c>
      <c r="Z167" s="320">
        <f t="shared" si="149"/>
        <v>0</v>
      </c>
      <c r="AA167" s="320">
        <f t="shared" si="149"/>
        <v>0</v>
      </c>
      <c r="AB167" s="320">
        <f t="shared" si="149"/>
        <v>0</v>
      </c>
      <c r="AC167" s="320">
        <f t="shared" si="149"/>
        <v>0</v>
      </c>
      <c r="AD167" s="320">
        <f t="shared" si="149"/>
        <v>0</v>
      </c>
      <c r="AE167" s="320">
        <f t="shared" si="149"/>
        <v>0</v>
      </c>
      <c r="AF167" s="320">
        <f t="shared" si="149"/>
        <v>0</v>
      </c>
      <c r="AG167" s="320">
        <f t="shared" si="149"/>
        <v>0</v>
      </c>
      <c r="AH167" s="320">
        <f t="shared" si="149"/>
        <v>0</v>
      </c>
      <c r="AI167" s="320">
        <f t="shared" si="149"/>
        <v>0</v>
      </c>
      <c r="AJ167" s="320">
        <f t="shared" si="149"/>
        <v>0</v>
      </c>
      <c r="AK167" s="320">
        <f t="shared" si="149"/>
        <v>0</v>
      </c>
      <c r="AL167" s="320">
        <f t="shared" si="149"/>
        <v>0</v>
      </c>
      <c r="AM167" s="320">
        <f t="shared" si="149"/>
        <v>0</v>
      </c>
      <c r="AN167" s="320">
        <f t="shared" si="149"/>
        <v>0</v>
      </c>
      <c r="AO167" s="320">
        <f t="shared" si="149"/>
        <v>0</v>
      </c>
      <c r="AP167" s="320">
        <f t="shared" si="149"/>
        <v>0</v>
      </c>
      <c r="AQ167" s="320">
        <f t="shared" si="149"/>
        <v>0</v>
      </c>
      <c r="AR167" s="320">
        <f t="shared" si="149"/>
        <v>0</v>
      </c>
      <c r="AS167" s="320">
        <f t="shared" si="149"/>
        <v>0</v>
      </c>
      <c r="AT167" s="320">
        <f t="shared" si="149"/>
        <v>0</v>
      </c>
      <c r="AU167" s="320">
        <f t="shared" si="149"/>
        <v>0</v>
      </c>
      <c r="AV167" s="320">
        <f t="shared" si="149"/>
        <v>0</v>
      </c>
      <c r="AW167" s="320">
        <f t="shared" si="149"/>
        <v>0</v>
      </c>
      <c r="AX167" s="320">
        <f t="shared" si="149"/>
        <v>0</v>
      </c>
      <c r="AY167" s="320">
        <f t="shared" si="149"/>
        <v>0</v>
      </c>
      <c r="AZ167" s="320">
        <f t="shared" si="149"/>
        <v>0</v>
      </c>
      <c r="BA167" s="320">
        <f t="shared" si="149"/>
        <v>0</v>
      </c>
      <c r="BB167" s="320">
        <f t="shared" si="149"/>
        <v>0</v>
      </c>
      <c r="BC167" s="320">
        <f t="shared" si="149"/>
        <v>0</v>
      </c>
      <c r="BD167" s="320">
        <f t="shared" si="149"/>
        <v>0</v>
      </c>
      <c r="BE167" s="320">
        <f t="shared" si="149"/>
        <v>0</v>
      </c>
      <c r="BF167" s="320">
        <f t="shared" si="149"/>
        <v>0</v>
      </c>
      <c r="BG167" s="320">
        <f t="shared" si="149"/>
        <v>0</v>
      </c>
      <c r="BH167" s="320"/>
      <c r="BI167" s="228"/>
      <c r="BJ167" s="320"/>
      <c r="BK167" s="179">
        <f t="shared" si="125"/>
        <v>0</v>
      </c>
      <c r="BL167" s="179">
        <f t="shared" si="126"/>
        <v>0</v>
      </c>
      <c r="BM167" s="179">
        <f t="shared" si="127"/>
        <v>0</v>
      </c>
      <c r="BN167" s="320"/>
      <c r="BO167" s="320"/>
      <c r="BP167" s="320"/>
      <c r="BQ167" s="320"/>
      <c r="BR167" s="320"/>
      <c r="BS167" s="183"/>
      <c r="BT167" s="184"/>
    </row>
    <row r="168" spans="1:72" x14ac:dyDescent="0.25">
      <c r="A168" s="163" t="s">
        <v>347</v>
      </c>
      <c r="B168" s="427" t="str">
        <f>B169</f>
        <v>Всего по вариативной части ПБ (ВС)</v>
      </c>
      <c r="C168" s="427"/>
      <c r="D168" s="317"/>
      <c r="E168" s="317"/>
      <c r="F168" s="317"/>
      <c r="G168" s="320">
        <f t="shared" si="148"/>
        <v>0</v>
      </c>
      <c r="H168" s="320">
        <f t="shared" si="148"/>
        <v>0</v>
      </c>
      <c r="I168" s="320">
        <f t="shared" si="148"/>
        <v>0</v>
      </c>
      <c r="J168" s="320">
        <f t="shared" si="148"/>
        <v>0</v>
      </c>
      <c r="K168" s="320">
        <f t="shared" si="148"/>
        <v>0</v>
      </c>
      <c r="L168" s="320">
        <f t="shared" si="148"/>
        <v>0</v>
      </c>
      <c r="M168" s="320">
        <f t="shared" si="148"/>
        <v>0</v>
      </c>
      <c r="N168" s="320">
        <f t="shared" si="148"/>
        <v>0</v>
      </c>
      <c r="O168" s="320">
        <f t="shared" si="148"/>
        <v>0</v>
      </c>
      <c r="P168" s="320">
        <f t="shared" si="148"/>
        <v>0</v>
      </c>
      <c r="Q168" s="320">
        <f t="shared" si="148"/>
        <v>0</v>
      </c>
      <c r="R168" s="320">
        <f t="shared" si="148"/>
        <v>0</v>
      </c>
      <c r="S168" s="320">
        <f t="shared" si="148"/>
        <v>0</v>
      </c>
      <c r="T168" s="320">
        <f t="shared" si="148"/>
        <v>0</v>
      </c>
      <c r="U168" s="320">
        <f t="shared" si="148"/>
        <v>0</v>
      </c>
      <c r="V168" s="320">
        <f t="shared" si="148"/>
        <v>0</v>
      </c>
      <c r="W168" s="320">
        <f t="shared" si="148"/>
        <v>0</v>
      </c>
      <c r="X168" s="320">
        <f t="shared" si="149"/>
        <v>0</v>
      </c>
      <c r="Y168" s="320">
        <f t="shared" si="149"/>
        <v>0</v>
      </c>
      <c r="Z168" s="320">
        <f t="shared" si="149"/>
        <v>0</v>
      </c>
      <c r="AA168" s="320">
        <f t="shared" si="149"/>
        <v>0</v>
      </c>
      <c r="AB168" s="320">
        <f t="shared" si="149"/>
        <v>0</v>
      </c>
      <c r="AC168" s="320">
        <f t="shared" si="149"/>
        <v>0</v>
      </c>
      <c r="AD168" s="320">
        <f t="shared" si="149"/>
        <v>0</v>
      </c>
      <c r="AE168" s="320">
        <f t="shared" si="149"/>
        <v>0</v>
      </c>
      <c r="AF168" s="320">
        <f t="shared" si="149"/>
        <v>0</v>
      </c>
      <c r="AG168" s="320">
        <f t="shared" si="149"/>
        <v>0</v>
      </c>
      <c r="AH168" s="320">
        <f t="shared" si="149"/>
        <v>0</v>
      </c>
      <c r="AI168" s="320">
        <f t="shared" si="149"/>
        <v>0</v>
      </c>
      <c r="AJ168" s="320">
        <f t="shared" si="149"/>
        <v>0</v>
      </c>
      <c r="AK168" s="320">
        <f t="shared" si="149"/>
        <v>0</v>
      </c>
      <c r="AL168" s="320">
        <f t="shared" si="149"/>
        <v>0</v>
      </c>
      <c r="AM168" s="320">
        <f t="shared" si="149"/>
        <v>0</v>
      </c>
      <c r="AN168" s="320">
        <f t="shared" si="149"/>
        <v>0</v>
      </c>
      <c r="AO168" s="320">
        <f t="shared" si="149"/>
        <v>0</v>
      </c>
      <c r="AP168" s="320">
        <f t="shared" si="149"/>
        <v>0</v>
      </c>
      <c r="AQ168" s="320">
        <f t="shared" si="149"/>
        <v>0</v>
      </c>
      <c r="AR168" s="320">
        <f t="shared" si="149"/>
        <v>0</v>
      </c>
      <c r="AS168" s="320">
        <f t="shared" si="149"/>
        <v>0</v>
      </c>
      <c r="AT168" s="320">
        <f t="shared" si="149"/>
        <v>0</v>
      </c>
      <c r="AU168" s="320">
        <f t="shared" si="149"/>
        <v>0</v>
      </c>
      <c r="AV168" s="320">
        <f t="shared" si="149"/>
        <v>0</v>
      </c>
      <c r="AW168" s="320">
        <f t="shared" si="149"/>
        <v>0</v>
      </c>
      <c r="AX168" s="320">
        <f t="shared" si="149"/>
        <v>0</v>
      </c>
      <c r="AY168" s="320">
        <f t="shared" si="149"/>
        <v>0</v>
      </c>
      <c r="AZ168" s="320">
        <f t="shared" si="149"/>
        <v>0</v>
      </c>
      <c r="BA168" s="320">
        <f t="shared" si="149"/>
        <v>0</v>
      </c>
      <c r="BB168" s="320">
        <f t="shared" si="149"/>
        <v>0</v>
      </c>
      <c r="BC168" s="320">
        <f t="shared" si="149"/>
        <v>0</v>
      </c>
      <c r="BD168" s="320">
        <f t="shared" si="149"/>
        <v>0</v>
      </c>
      <c r="BE168" s="320">
        <f t="shared" si="149"/>
        <v>0</v>
      </c>
      <c r="BF168" s="320">
        <f t="shared" si="149"/>
        <v>0</v>
      </c>
      <c r="BG168" s="320">
        <f t="shared" si="149"/>
        <v>0</v>
      </c>
      <c r="BH168" s="320"/>
      <c r="BI168" s="228"/>
      <c r="BJ168" s="320"/>
      <c r="BK168" s="179">
        <f t="shared" si="125"/>
        <v>0</v>
      </c>
      <c r="BL168" s="179">
        <f t="shared" si="126"/>
        <v>0</v>
      </c>
      <c r="BM168" s="179">
        <f t="shared" si="127"/>
        <v>0</v>
      </c>
      <c r="BN168" s="320"/>
      <c r="BO168" s="320"/>
      <c r="BP168" s="320"/>
      <c r="BQ168" s="320"/>
      <c r="BR168" s="320"/>
      <c r="BS168" s="183"/>
      <c r="BT168" s="184"/>
    </row>
    <row r="169" spans="1:72" x14ac:dyDescent="0.25">
      <c r="B169" s="418" t="str">
        <f>Base!A153</f>
        <v>Всего по вариативной части ПБ (ВС)</v>
      </c>
      <c r="C169" s="418"/>
      <c r="D169" s="319">
        <f>SUM(D167:D168)</f>
        <v>0</v>
      </c>
      <c r="E169" s="319">
        <f>SUM(E167:E168)</f>
        <v>0</v>
      </c>
      <c r="F169" s="319">
        <f>SUM(F167:F168)</f>
        <v>0</v>
      </c>
      <c r="G169" s="319">
        <f>SUM(G167:G168)</f>
        <v>0</v>
      </c>
      <c r="H169" s="319">
        <f t="shared" ref="H169:AA169" si="150">SUM(H167:H168)</f>
        <v>0</v>
      </c>
      <c r="I169" s="319">
        <f t="shared" si="150"/>
        <v>0</v>
      </c>
      <c r="J169" s="319">
        <f t="shared" si="150"/>
        <v>0</v>
      </c>
      <c r="K169" s="319">
        <f t="shared" si="150"/>
        <v>0</v>
      </c>
      <c r="L169" s="319">
        <f t="shared" si="150"/>
        <v>0</v>
      </c>
      <c r="M169" s="319">
        <f t="shared" si="150"/>
        <v>0</v>
      </c>
      <c r="N169" s="319">
        <f t="shared" si="150"/>
        <v>0</v>
      </c>
      <c r="O169" s="319">
        <f t="shared" si="150"/>
        <v>0</v>
      </c>
      <c r="P169" s="319">
        <f t="shared" si="150"/>
        <v>0</v>
      </c>
      <c r="Q169" s="319">
        <f t="shared" si="150"/>
        <v>0</v>
      </c>
      <c r="R169" s="319">
        <f t="shared" si="150"/>
        <v>0</v>
      </c>
      <c r="S169" s="319">
        <f t="shared" si="150"/>
        <v>0</v>
      </c>
      <c r="T169" s="319">
        <f t="shared" si="150"/>
        <v>0</v>
      </c>
      <c r="U169" s="319">
        <f t="shared" si="150"/>
        <v>0</v>
      </c>
      <c r="V169" s="319">
        <f t="shared" si="150"/>
        <v>0</v>
      </c>
      <c r="W169" s="319">
        <f t="shared" si="150"/>
        <v>0</v>
      </c>
      <c r="X169" s="319">
        <f t="shared" si="150"/>
        <v>0</v>
      </c>
      <c r="Y169" s="319">
        <f t="shared" si="150"/>
        <v>0</v>
      </c>
      <c r="Z169" s="319">
        <f t="shared" si="150"/>
        <v>0</v>
      </c>
      <c r="AA169" s="319">
        <f t="shared" si="150"/>
        <v>0</v>
      </c>
      <c r="AB169" s="319">
        <f t="shared" ref="AB169:AI169" si="151">SUM(AB167:AB168)</f>
        <v>0</v>
      </c>
      <c r="AC169" s="319">
        <f t="shared" si="151"/>
        <v>0</v>
      </c>
      <c r="AD169" s="319">
        <f t="shared" si="151"/>
        <v>0</v>
      </c>
      <c r="AE169" s="319">
        <f t="shared" si="151"/>
        <v>0</v>
      </c>
      <c r="AF169" s="319">
        <f t="shared" si="151"/>
        <v>0</v>
      </c>
      <c r="AG169" s="319">
        <f t="shared" si="151"/>
        <v>0</v>
      </c>
      <c r="AH169" s="319">
        <f t="shared" si="151"/>
        <v>0</v>
      </c>
      <c r="AI169" s="319">
        <f t="shared" si="151"/>
        <v>0</v>
      </c>
      <c r="AJ169" s="319">
        <f t="shared" ref="AJ169:AY169" si="152">SUM(AJ167:AJ168)</f>
        <v>0</v>
      </c>
      <c r="AK169" s="319">
        <f t="shared" si="152"/>
        <v>0</v>
      </c>
      <c r="AL169" s="319">
        <f t="shared" si="152"/>
        <v>0</v>
      </c>
      <c r="AM169" s="319">
        <f t="shared" si="152"/>
        <v>0</v>
      </c>
      <c r="AN169" s="319">
        <f t="shared" si="152"/>
        <v>0</v>
      </c>
      <c r="AO169" s="319">
        <f t="shared" si="152"/>
        <v>0</v>
      </c>
      <c r="AP169" s="319">
        <f t="shared" si="152"/>
        <v>0</v>
      </c>
      <c r="AQ169" s="319">
        <f t="shared" si="152"/>
        <v>0</v>
      </c>
      <c r="AR169" s="319">
        <f t="shared" si="152"/>
        <v>0</v>
      </c>
      <c r="AS169" s="319">
        <f t="shared" si="152"/>
        <v>0</v>
      </c>
      <c r="AT169" s="319">
        <f t="shared" si="152"/>
        <v>0</v>
      </c>
      <c r="AU169" s="319">
        <f t="shared" si="152"/>
        <v>0</v>
      </c>
      <c r="AV169" s="319">
        <f t="shared" si="152"/>
        <v>0</v>
      </c>
      <c r="AW169" s="319">
        <f t="shared" si="152"/>
        <v>0</v>
      </c>
      <c r="AX169" s="319">
        <f t="shared" si="152"/>
        <v>0</v>
      </c>
      <c r="AY169" s="319">
        <f t="shared" si="152"/>
        <v>0</v>
      </c>
      <c r="AZ169" s="319">
        <f t="shared" ref="AZ169:BG169" si="153">SUM(AZ167:AZ168)</f>
        <v>0</v>
      </c>
      <c r="BA169" s="319">
        <f t="shared" si="153"/>
        <v>0</v>
      </c>
      <c r="BB169" s="319">
        <f t="shared" si="153"/>
        <v>0</v>
      </c>
      <c r="BC169" s="319">
        <f t="shared" si="153"/>
        <v>0</v>
      </c>
      <c r="BD169" s="319">
        <f t="shared" si="153"/>
        <v>0</v>
      </c>
      <c r="BE169" s="319">
        <f t="shared" si="153"/>
        <v>0</v>
      </c>
      <c r="BF169" s="319">
        <f t="shared" si="153"/>
        <v>0</v>
      </c>
      <c r="BG169" s="319">
        <f t="shared" si="153"/>
        <v>0</v>
      </c>
      <c r="BH169" s="179"/>
      <c r="BI169" s="228"/>
      <c r="BJ169" s="163"/>
      <c r="BK169" s="179">
        <f t="shared" si="125"/>
        <v>0</v>
      </c>
      <c r="BL169" s="179">
        <f t="shared" si="126"/>
        <v>0</v>
      </c>
      <c r="BM169" s="179">
        <f t="shared" si="127"/>
        <v>0</v>
      </c>
    </row>
    <row r="170" spans="1:72" x14ac:dyDescent="0.25">
      <c r="A170" s="163" t="s">
        <v>346</v>
      </c>
      <c r="B170" s="425" t="str">
        <f>B172</f>
        <v>Итого по вариативной части ПБ</v>
      </c>
      <c r="C170" s="425"/>
      <c r="D170" s="320">
        <f t="shared" ref="D170:S172" si="154">D143+D167</f>
        <v>0</v>
      </c>
      <c r="E170" s="320">
        <f t="shared" si="154"/>
        <v>0</v>
      </c>
      <c r="F170" s="320">
        <f>F143+F167</f>
        <v>0</v>
      </c>
      <c r="G170" s="320">
        <f t="shared" si="154"/>
        <v>0</v>
      </c>
      <c r="H170" s="320">
        <f>H143+H167</f>
        <v>0</v>
      </c>
      <c r="I170" s="320">
        <f t="shared" ref="I170:AA172" si="155">I143+I167</f>
        <v>0</v>
      </c>
      <c r="J170" s="320">
        <f t="shared" si="155"/>
        <v>0</v>
      </c>
      <c r="K170" s="320">
        <f t="shared" si="155"/>
        <v>0</v>
      </c>
      <c r="L170" s="320">
        <f t="shared" si="155"/>
        <v>0</v>
      </c>
      <c r="M170" s="320">
        <f t="shared" si="155"/>
        <v>0</v>
      </c>
      <c r="N170" s="320">
        <f t="shared" si="155"/>
        <v>0</v>
      </c>
      <c r="O170" s="320">
        <f t="shared" si="155"/>
        <v>0</v>
      </c>
      <c r="P170" s="320">
        <f t="shared" si="155"/>
        <v>0</v>
      </c>
      <c r="Q170" s="320">
        <f t="shared" si="155"/>
        <v>0</v>
      </c>
      <c r="R170" s="320">
        <f t="shared" si="155"/>
        <v>0</v>
      </c>
      <c r="S170" s="320">
        <f t="shared" si="155"/>
        <v>0</v>
      </c>
      <c r="T170" s="320">
        <f t="shared" si="155"/>
        <v>0</v>
      </c>
      <c r="U170" s="320">
        <f t="shared" si="155"/>
        <v>0</v>
      </c>
      <c r="V170" s="320">
        <f t="shared" si="155"/>
        <v>0</v>
      </c>
      <c r="W170" s="320">
        <f t="shared" si="155"/>
        <v>0</v>
      </c>
      <c r="X170" s="320">
        <f t="shared" si="155"/>
        <v>0</v>
      </c>
      <c r="Y170" s="320">
        <f t="shared" si="155"/>
        <v>0</v>
      </c>
      <c r="Z170" s="320">
        <f t="shared" si="155"/>
        <v>0</v>
      </c>
      <c r="AA170" s="320">
        <f t="shared" si="155"/>
        <v>0</v>
      </c>
      <c r="AB170" s="320">
        <f t="shared" ref="AB170:AI170" si="156">AB143+AB167</f>
        <v>0</v>
      </c>
      <c r="AC170" s="320">
        <f t="shared" si="156"/>
        <v>0</v>
      </c>
      <c r="AD170" s="320">
        <f t="shared" si="156"/>
        <v>0</v>
      </c>
      <c r="AE170" s="320">
        <f t="shared" si="156"/>
        <v>0</v>
      </c>
      <c r="AF170" s="320">
        <f t="shared" si="156"/>
        <v>0</v>
      </c>
      <c r="AG170" s="320">
        <f t="shared" si="156"/>
        <v>0</v>
      </c>
      <c r="AH170" s="320">
        <f t="shared" si="156"/>
        <v>0</v>
      </c>
      <c r="AI170" s="320">
        <f t="shared" si="156"/>
        <v>0</v>
      </c>
      <c r="AJ170" s="320">
        <f t="shared" ref="AJ170:AY170" si="157">AJ143+AJ167</f>
        <v>0</v>
      </c>
      <c r="AK170" s="320">
        <f t="shared" si="157"/>
        <v>0</v>
      </c>
      <c r="AL170" s="320">
        <f t="shared" si="157"/>
        <v>0</v>
      </c>
      <c r="AM170" s="320">
        <f t="shared" si="157"/>
        <v>0</v>
      </c>
      <c r="AN170" s="320">
        <f t="shared" si="157"/>
        <v>0</v>
      </c>
      <c r="AO170" s="320">
        <f t="shared" si="157"/>
        <v>0</v>
      </c>
      <c r="AP170" s="320">
        <f t="shared" si="157"/>
        <v>0</v>
      </c>
      <c r="AQ170" s="320">
        <f t="shared" si="157"/>
        <v>0</v>
      </c>
      <c r="AR170" s="320">
        <f t="shared" si="157"/>
        <v>0</v>
      </c>
      <c r="AS170" s="320">
        <f t="shared" si="157"/>
        <v>0</v>
      </c>
      <c r="AT170" s="320">
        <f t="shared" si="157"/>
        <v>0</v>
      </c>
      <c r="AU170" s="320">
        <f t="shared" si="157"/>
        <v>0</v>
      </c>
      <c r="AV170" s="320">
        <f t="shared" si="157"/>
        <v>0</v>
      </c>
      <c r="AW170" s="320">
        <f t="shared" si="157"/>
        <v>0</v>
      </c>
      <c r="AX170" s="320">
        <f t="shared" si="157"/>
        <v>0</v>
      </c>
      <c r="AY170" s="320">
        <f t="shared" si="157"/>
        <v>0</v>
      </c>
      <c r="AZ170" s="320">
        <f t="shared" ref="AZ170:BG170" si="158">AZ143+AZ167</f>
        <v>0</v>
      </c>
      <c r="BA170" s="320">
        <f t="shared" si="158"/>
        <v>0</v>
      </c>
      <c r="BB170" s="320">
        <f t="shared" si="158"/>
        <v>0</v>
      </c>
      <c r="BC170" s="320">
        <f t="shared" si="158"/>
        <v>0</v>
      </c>
      <c r="BD170" s="320">
        <f t="shared" si="158"/>
        <v>0</v>
      </c>
      <c r="BE170" s="320">
        <f t="shared" si="158"/>
        <v>0</v>
      </c>
      <c r="BF170" s="320">
        <f t="shared" si="158"/>
        <v>0</v>
      </c>
      <c r="BG170" s="320">
        <f t="shared" si="158"/>
        <v>0</v>
      </c>
      <c r="BH170" s="320"/>
      <c r="BI170" s="228"/>
      <c r="BJ170" s="320"/>
      <c r="BK170" s="179">
        <f t="shared" si="125"/>
        <v>0</v>
      </c>
      <c r="BL170" s="179">
        <f t="shared" si="126"/>
        <v>0</v>
      </c>
      <c r="BM170" s="179">
        <f t="shared" si="127"/>
        <v>0</v>
      </c>
      <c r="BN170" s="320"/>
      <c r="BO170" s="320"/>
      <c r="BP170" s="320"/>
      <c r="BQ170" s="320"/>
      <c r="BR170" s="320"/>
      <c r="BS170" s="183"/>
      <c r="BT170" s="184"/>
    </row>
    <row r="171" spans="1:72" x14ac:dyDescent="0.25">
      <c r="A171" s="163" t="s">
        <v>347</v>
      </c>
      <c r="B171" s="425" t="str">
        <f>B172</f>
        <v>Итого по вариативной части ПБ</v>
      </c>
      <c r="C171" s="425"/>
      <c r="D171" s="320">
        <f t="shared" si="154"/>
        <v>0</v>
      </c>
      <c r="E171" s="320">
        <f t="shared" si="154"/>
        <v>0</v>
      </c>
      <c r="F171" s="320">
        <f t="shared" si="154"/>
        <v>0</v>
      </c>
      <c r="G171" s="320">
        <f t="shared" si="154"/>
        <v>0</v>
      </c>
      <c r="H171" s="320">
        <f t="shared" si="154"/>
        <v>0</v>
      </c>
      <c r="I171" s="320">
        <f t="shared" si="154"/>
        <v>0</v>
      </c>
      <c r="J171" s="320">
        <f t="shared" si="154"/>
        <v>0</v>
      </c>
      <c r="K171" s="320">
        <f t="shared" si="154"/>
        <v>0</v>
      </c>
      <c r="L171" s="320">
        <f t="shared" si="154"/>
        <v>0</v>
      </c>
      <c r="M171" s="320">
        <f t="shared" si="154"/>
        <v>0</v>
      </c>
      <c r="N171" s="320">
        <f t="shared" si="154"/>
        <v>0</v>
      </c>
      <c r="O171" s="320">
        <f t="shared" si="154"/>
        <v>0</v>
      </c>
      <c r="P171" s="320">
        <f t="shared" si="154"/>
        <v>0</v>
      </c>
      <c r="Q171" s="320">
        <f t="shared" si="154"/>
        <v>0</v>
      </c>
      <c r="R171" s="320">
        <f t="shared" si="154"/>
        <v>0</v>
      </c>
      <c r="S171" s="320">
        <f t="shared" si="154"/>
        <v>0</v>
      </c>
      <c r="T171" s="320">
        <f t="shared" si="155"/>
        <v>0</v>
      </c>
      <c r="U171" s="320">
        <f t="shared" si="155"/>
        <v>0</v>
      </c>
      <c r="V171" s="320">
        <f t="shared" si="155"/>
        <v>0</v>
      </c>
      <c r="W171" s="320">
        <f t="shared" si="155"/>
        <v>0</v>
      </c>
      <c r="X171" s="320">
        <f t="shared" si="155"/>
        <v>0</v>
      </c>
      <c r="Y171" s="320">
        <f t="shared" si="155"/>
        <v>0</v>
      </c>
      <c r="Z171" s="320">
        <f t="shared" si="155"/>
        <v>0</v>
      </c>
      <c r="AA171" s="320">
        <f t="shared" si="155"/>
        <v>0</v>
      </c>
      <c r="AB171" s="320">
        <f t="shared" ref="AB171:AI171" si="159">AB144+AB168</f>
        <v>0</v>
      </c>
      <c r="AC171" s="320">
        <f t="shared" si="159"/>
        <v>0</v>
      </c>
      <c r="AD171" s="320">
        <f t="shared" si="159"/>
        <v>0</v>
      </c>
      <c r="AE171" s="320">
        <f t="shared" si="159"/>
        <v>0</v>
      </c>
      <c r="AF171" s="320">
        <f t="shared" si="159"/>
        <v>0</v>
      </c>
      <c r="AG171" s="320">
        <f t="shared" si="159"/>
        <v>0</v>
      </c>
      <c r="AH171" s="320">
        <f t="shared" si="159"/>
        <v>0</v>
      </c>
      <c r="AI171" s="320">
        <f t="shared" si="159"/>
        <v>0</v>
      </c>
      <c r="AJ171" s="320">
        <f t="shared" ref="AJ171:AY171" si="160">AJ144+AJ168</f>
        <v>0</v>
      </c>
      <c r="AK171" s="320">
        <f t="shared" si="160"/>
        <v>0</v>
      </c>
      <c r="AL171" s="320">
        <f t="shared" si="160"/>
        <v>0</v>
      </c>
      <c r="AM171" s="320">
        <f t="shared" si="160"/>
        <v>0</v>
      </c>
      <c r="AN171" s="320">
        <f t="shared" si="160"/>
        <v>0</v>
      </c>
      <c r="AO171" s="320">
        <f t="shared" si="160"/>
        <v>0</v>
      </c>
      <c r="AP171" s="320">
        <f t="shared" si="160"/>
        <v>0</v>
      </c>
      <c r="AQ171" s="320">
        <f t="shared" si="160"/>
        <v>0</v>
      </c>
      <c r="AR171" s="320">
        <f t="shared" si="160"/>
        <v>0</v>
      </c>
      <c r="AS171" s="320">
        <f t="shared" si="160"/>
        <v>0</v>
      </c>
      <c r="AT171" s="320">
        <f t="shared" si="160"/>
        <v>0</v>
      </c>
      <c r="AU171" s="320">
        <f t="shared" si="160"/>
        <v>0</v>
      </c>
      <c r="AV171" s="320">
        <f t="shared" si="160"/>
        <v>0</v>
      </c>
      <c r="AW171" s="320">
        <f t="shared" si="160"/>
        <v>0</v>
      </c>
      <c r="AX171" s="320">
        <f t="shared" si="160"/>
        <v>0</v>
      </c>
      <c r="AY171" s="320">
        <f t="shared" si="160"/>
        <v>0</v>
      </c>
      <c r="AZ171" s="320">
        <f t="shared" ref="AZ171:BG171" si="161">AZ144+AZ168</f>
        <v>0</v>
      </c>
      <c r="BA171" s="320">
        <f t="shared" si="161"/>
        <v>0</v>
      </c>
      <c r="BB171" s="320">
        <f t="shared" si="161"/>
        <v>0</v>
      </c>
      <c r="BC171" s="320">
        <f t="shared" si="161"/>
        <v>0</v>
      </c>
      <c r="BD171" s="320">
        <f t="shared" si="161"/>
        <v>0</v>
      </c>
      <c r="BE171" s="320">
        <f t="shared" si="161"/>
        <v>0</v>
      </c>
      <c r="BF171" s="320">
        <f t="shared" si="161"/>
        <v>0</v>
      </c>
      <c r="BG171" s="320">
        <f t="shared" si="161"/>
        <v>0</v>
      </c>
      <c r="BH171" s="320"/>
      <c r="BI171" s="228"/>
      <c r="BJ171" s="320"/>
      <c r="BK171" s="179">
        <f t="shared" si="125"/>
        <v>0</v>
      </c>
      <c r="BL171" s="179">
        <f t="shared" si="126"/>
        <v>0</v>
      </c>
      <c r="BM171" s="179">
        <f t="shared" si="127"/>
        <v>0</v>
      </c>
      <c r="BN171" s="320"/>
      <c r="BO171" s="320"/>
      <c r="BP171" s="320"/>
      <c r="BQ171" s="320"/>
      <c r="BR171" s="320"/>
      <c r="BS171" s="183"/>
      <c r="BT171" s="184"/>
    </row>
    <row r="172" spans="1:72" x14ac:dyDescent="0.25">
      <c r="B172" s="414" t="str">
        <f>Base!A154</f>
        <v>Итого по вариативной части ПБ</v>
      </c>
      <c r="C172" s="414"/>
      <c r="D172" s="319">
        <f>D145+D169</f>
        <v>0</v>
      </c>
      <c r="E172" s="319">
        <f t="shared" si="154"/>
        <v>0</v>
      </c>
      <c r="F172" s="319">
        <f t="shared" si="154"/>
        <v>0</v>
      </c>
      <c r="G172" s="319">
        <f t="shared" si="154"/>
        <v>0</v>
      </c>
      <c r="H172" s="319">
        <f t="shared" si="154"/>
        <v>0</v>
      </c>
      <c r="I172" s="319">
        <f t="shared" si="154"/>
        <v>0</v>
      </c>
      <c r="J172" s="319">
        <f t="shared" si="154"/>
        <v>0</v>
      </c>
      <c r="K172" s="319">
        <f t="shared" si="154"/>
        <v>0</v>
      </c>
      <c r="L172" s="319">
        <f t="shared" si="154"/>
        <v>0</v>
      </c>
      <c r="M172" s="319">
        <f t="shared" si="154"/>
        <v>0</v>
      </c>
      <c r="N172" s="319">
        <f t="shared" si="154"/>
        <v>0</v>
      </c>
      <c r="O172" s="319">
        <f t="shared" si="154"/>
        <v>0</v>
      </c>
      <c r="P172" s="319">
        <f t="shared" si="154"/>
        <v>0</v>
      </c>
      <c r="Q172" s="319">
        <f t="shared" si="154"/>
        <v>0</v>
      </c>
      <c r="R172" s="319">
        <f t="shared" si="154"/>
        <v>0</v>
      </c>
      <c r="S172" s="319">
        <f t="shared" si="154"/>
        <v>0</v>
      </c>
      <c r="T172" s="319">
        <f t="shared" si="155"/>
        <v>0</v>
      </c>
      <c r="U172" s="319">
        <f t="shared" si="155"/>
        <v>0</v>
      </c>
      <c r="V172" s="319">
        <f t="shared" si="155"/>
        <v>0</v>
      </c>
      <c r="W172" s="319">
        <f t="shared" si="155"/>
        <v>0</v>
      </c>
      <c r="X172" s="319">
        <f t="shared" si="155"/>
        <v>0</v>
      </c>
      <c r="Y172" s="319">
        <f t="shared" si="155"/>
        <v>0</v>
      </c>
      <c r="Z172" s="319">
        <f t="shared" si="155"/>
        <v>0</v>
      </c>
      <c r="AA172" s="319">
        <f t="shared" si="155"/>
        <v>0</v>
      </c>
      <c r="AB172" s="319">
        <f t="shared" ref="AB172:AI172" si="162">AB145+AB169</f>
        <v>0</v>
      </c>
      <c r="AC172" s="319">
        <f t="shared" si="162"/>
        <v>0</v>
      </c>
      <c r="AD172" s="319">
        <f t="shared" si="162"/>
        <v>0</v>
      </c>
      <c r="AE172" s="319">
        <f t="shared" si="162"/>
        <v>0</v>
      </c>
      <c r="AF172" s="319">
        <f t="shared" si="162"/>
        <v>0</v>
      </c>
      <c r="AG172" s="319">
        <f t="shared" si="162"/>
        <v>0</v>
      </c>
      <c r="AH172" s="319">
        <f t="shared" si="162"/>
        <v>0</v>
      </c>
      <c r="AI172" s="319">
        <f t="shared" si="162"/>
        <v>0</v>
      </c>
      <c r="AJ172" s="319">
        <f t="shared" ref="AJ172:AY172" si="163">AJ145+AJ169</f>
        <v>0</v>
      </c>
      <c r="AK172" s="319">
        <f t="shared" si="163"/>
        <v>0</v>
      </c>
      <c r="AL172" s="319">
        <f t="shared" si="163"/>
        <v>0</v>
      </c>
      <c r="AM172" s="319">
        <f t="shared" si="163"/>
        <v>0</v>
      </c>
      <c r="AN172" s="319">
        <f t="shared" si="163"/>
        <v>0</v>
      </c>
      <c r="AO172" s="319">
        <f t="shared" si="163"/>
        <v>0</v>
      </c>
      <c r="AP172" s="319">
        <f t="shared" si="163"/>
        <v>0</v>
      </c>
      <c r="AQ172" s="319">
        <f t="shared" si="163"/>
        <v>0</v>
      </c>
      <c r="AR172" s="319">
        <f t="shared" si="163"/>
        <v>0</v>
      </c>
      <c r="AS172" s="319">
        <f t="shared" si="163"/>
        <v>0</v>
      </c>
      <c r="AT172" s="319">
        <f t="shared" si="163"/>
        <v>0</v>
      </c>
      <c r="AU172" s="319">
        <f t="shared" si="163"/>
        <v>0</v>
      </c>
      <c r="AV172" s="319">
        <f t="shared" si="163"/>
        <v>0</v>
      </c>
      <c r="AW172" s="319">
        <f t="shared" si="163"/>
        <v>0</v>
      </c>
      <c r="AX172" s="319">
        <f t="shared" si="163"/>
        <v>0</v>
      </c>
      <c r="AY172" s="319">
        <f t="shared" si="163"/>
        <v>0</v>
      </c>
      <c r="AZ172" s="319">
        <f t="shared" ref="AZ172:BG172" si="164">AZ145+AZ169</f>
        <v>0</v>
      </c>
      <c r="BA172" s="319">
        <f t="shared" si="164"/>
        <v>0</v>
      </c>
      <c r="BB172" s="319">
        <f t="shared" si="164"/>
        <v>0</v>
      </c>
      <c r="BC172" s="319">
        <f t="shared" si="164"/>
        <v>0</v>
      </c>
      <c r="BD172" s="319">
        <f t="shared" si="164"/>
        <v>0</v>
      </c>
      <c r="BE172" s="319">
        <f t="shared" si="164"/>
        <v>0</v>
      </c>
      <c r="BF172" s="319">
        <f t="shared" si="164"/>
        <v>0</v>
      </c>
      <c r="BG172" s="319">
        <f t="shared" si="164"/>
        <v>0</v>
      </c>
      <c r="BH172" s="179"/>
      <c r="BI172" s="228"/>
      <c r="BJ172" s="163"/>
      <c r="BK172" s="179">
        <f t="shared" si="125"/>
        <v>0</v>
      </c>
      <c r="BL172" s="179">
        <f t="shared" si="126"/>
        <v>0</v>
      </c>
      <c r="BM172" s="179">
        <f t="shared" si="127"/>
        <v>0</v>
      </c>
    </row>
    <row r="173" spans="1:72" x14ac:dyDescent="0.25">
      <c r="A173" s="163" t="s">
        <v>346</v>
      </c>
      <c r="B173" s="425" t="str">
        <f>B175</f>
        <v>ВСЕГО ПО  ПРОФЕССИОНАЛЬНОМУ БЛОКУ</v>
      </c>
      <c r="C173" s="425"/>
      <c r="D173" s="320">
        <f t="shared" ref="D173:L174" si="165">D109+D170</f>
        <v>0</v>
      </c>
      <c r="E173" s="320">
        <f t="shared" si="165"/>
        <v>0</v>
      </c>
      <c r="F173" s="320">
        <f t="shared" si="165"/>
        <v>0</v>
      </c>
      <c r="G173" s="320">
        <f t="shared" si="165"/>
        <v>0</v>
      </c>
      <c r="H173" s="320">
        <f>H109+H170</f>
        <v>0</v>
      </c>
      <c r="I173" s="320">
        <f t="shared" ref="I173:AA174" si="166">I109+I170</f>
        <v>0</v>
      </c>
      <c r="J173" s="320">
        <f t="shared" si="166"/>
        <v>0</v>
      </c>
      <c r="K173" s="320">
        <f t="shared" si="166"/>
        <v>0</v>
      </c>
      <c r="L173" s="320">
        <f t="shared" si="166"/>
        <v>0</v>
      </c>
      <c r="M173" s="320">
        <f t="shared" si="166"/>
        <v>0</v>
      </c>
      <c r="N173" s="320">
        <f t="shared" si="166"/>
        <v>0</v>
      </c>
      <c r="O173" s="320">
        <f t="shared" si="166"/>
        <v>0</v>
      </c>
      <c r="P173" s="320">
        <f t="shared" si="166"/>
        <v>0</v>
      </c>
      <c r="Q173" s="320">
        <f t="shared" si="166"/>
        <v>0</v>
      </c>
      <c r="R173" s="320">
        <f t="shared" si="166"/>
        <v>0</v>
      </c>
      <c r="S173" s="320">
        <f t="shared" si="166"/>
        <v>0</v>
      </c>
      <c r="T173" s="320">
        <f t="shared" si="166"/>
        <v>0</v>
      </c>
      <c r="U173" s="320">
        <f t="shared" si="166"/>
        <v>0</v>
      </c>
      <c r="V173" s="320">
        <f t="shared" si="166"/>
        <v>0</v>
      </c>
      <c r="W173" s="320">
        <f t="shared" si="166"/>
        <v>0</v>
      </c>
      <c r="X173" s="320">
        <f t="shared" si="166"/>
        <v>0</v>
      </c>
      <c r="Y173" s="320">
        <f t="shared" si="166"/>
        <v>0</v>
      </c>
      <c r="Z173" s="320">
        <f t="shared" si="166"/>
        <v>0</v>
      </c>
      <c r="AA173" s="320">
        <f t="shared" si="166"/>
        <v>0</v>
      </c>
      <c r="AB173" s="320">
        <f t="shared" ref="AB173:AI173" si="167">AB109+AB170</f>
        <v>0</v>
      </c>
      <c r="AC173" s="320">
        <f t="shared" si="167"/>
        <v>0</v>
      </c>
      <c r="AD173" s="320">
        <f t="shared" si="167"/>
        <v>0</v>
      </c>
      <c r="AE173" s="320">
        <f t="shared" si="167"/>
        <v>0</v>
      </c>
      <c r="AF173" s="320">
        <f t="shared" si="167"/>
        <v>0</v>
      </c>
      <c r="AG173" s="320">
        <f t="shared" si="167"/>
        <v>0</v>
      </c>
      <c r="AH173" s="320">
        <f t="shared" si="167"/>
        <v>0</v>
      </c>
      <c r="AI173" s="320">
        <f t="shared" si="167"/>
        <v>0</v>
      </c>
      <c r="AJ173" s="320">
        <f t="shared" ref="AJ173:AY173" si="168">AJ109+AJ170</f>
        <v>0</v>
      </c>
      <c r="AK173" s="320">
        <f t="shared" si="168"/>
        <v>0</v>
      </c>
      <c r="AL173" s="320">
        <f t="shared" si="168"/>
        <v>0</v>
      </c>
      <c r="AM173" s="320">
        <f t="shared" si="168"/>
        <v>0</v>
      </c>
      <c r="AN173" s="320">
        <f t="shared" si="168"/>
        <v>0</v>
      </c>
      <c r="AO173" s="320">
        <f t="shared" si="168"/>
        <v>0</v>
      </c>
      <c r="AP173" s="320">
        <f t="shared" si="168"/>
        <v>0</v>
      </c>
      <c r="AQ173" s="320">
        <f t="shared" si="168"/>
        <v>0</v>
      </c>
      <c r="AR173" s="320">
        <f t="shared" si="168"/>
        <v>0</v>
      </c>
      <c r="AS173" s="320">
        <f t="shared" si="168"/>
        <v>0</v>
      </c>
      <c r="AT173" s="320">
        <f t="shared" si="168"/>
        <v>0</v>
      </c>
      <c r="AU173" s="320">
        <f t="shared" si="168"/>
        <v>0</v>
      </c>
      <c r="AV173" s="320">
        <f t="shared" si="168"/>
        <v>0</v>
      </c>
      <c r="AW173" s="320">
        <f t="shared" si="168"/>
        <v>0</v>
      </c>
      <c r="AX173" s="320">
        <f t="shared" si="168"/>
        <v>0</v>
      </c>
      <c r="AY173" s="320">
        <f t="shared" si="168"/>
        <v>0</v>
      </c>
      <c r="AZ173" s="320">
        <f t="shared" ref="AZ173:BG173" si="169">AZ109+AZ170</f>
        <v>0</v>
      </c>
      <c r="BA173" s="320">
        <f t="shared" si="169"/>
        <v>0</v>
      </c>
      <c r="BB173" s="320">
        <f t="shared" si="169"/>
        <v>0</v>
      </c>
      <c r="BC173" s="320">
        <f t="shared" si="169"/>
        <v>0</v>
      </c>
      <c r="BD173" s="320">
        <f t="shared" si="169"/>
        <v>0</v>
      </c>
      <c r="BE173" s="320">
        <f t="shared" si="169"/>
        <v>0</v>
      </c>
      <c r="BF173" s="320">
        <f t="shared" si="169"/>
        <v>0</v>
      </c>
      <c r="BG173" s="320">
        <f t="shared" si="169"/>
        <v>0</v>
      </c>
      <c r="BH173" s="320"/>
      <c r="BI173" s="228"/>
      <c r="BJ173" s="320"/>
      <c r="BK173" s="179">
        <f t="shared" si="125"/>
        <v>0</v>
      </c>
      <c r="BL173" s="179">
        <f t="shared" si="126"/>
        <v>0</v>
      </c>
      <c r="BM173" s="179">
        <f t="shared" si="127"/>
        <v>0</v>
      </c>
      <c r="BN173" s="320"/>
      <c r="BO173" s="320"/>
      <c r="BP173" s="320"/>
      <c r="BQ173" s="320"/>
      <c r="BR173" s="320"/>
      <c r="BS173" s="183"/>
      <c r="BT173" s="184"/>
    </row>
    <row r="174" spans="1:72" x14ac:dyDescent="0.25">
      <c r="A174" s="163" t="s">
        <v>347</v>
      </c>
      <c r="B174" s="425" t="str">
        <f>B175</f>
        <v>ВСЕГО ПО  ПРОФЕССИОНАЛЬНОМУ БЛОКУ</v>
      </c>
      <c r="C174" s="425"/>
      <c r="D174" s="320">
        <f t="shared" si="165"/>
        <v>0</v>
      </c>
      <c r="E174" s="320">
        <f>E110+E171</f>
        <v>0</v>
      </c>
      <c r="F174" s="320">
        <f t="shared" si="165"/>
        <v>0</v>
      </c>
      <c r="G174" s="320">
        <f t="shared" si="165"/>
        <v>0</v>
      </c>
      <c r="H174" s="320">
        <f t="shared" si="165"/>
        <v>0</v>
      </c>
      <c r="I174" s="320">
        <f t="shared" si="165"/>
        <v>0</v>
      </c>
      <c r="J174" s="320">
        <f t="shared" si="165"/>
        <v>0</v>
      </c>
      <c r="K174" s="320">
        <f t="shared" si="165"/>
        <v>0</v>
      </c>
      <c r="L174" s="320">
        <f t="shared" si="165"/>
        <v>0</v>
      </c>
      <c r="M174" s="320">
        <f t="shared" si="166"/>
        <v>0</v>
      </c>
      <c r="N174" s="320">
        <f t="shared" si="166"/>
        <v>0</v>
      </c>
      <c r="O174" s="320">
        <f t="shared" si="166"/>
        <v>0</v>
      </c>
      <c r="P174" s="320">
        <f t="shared" si="166"/>
        <v>0</v>
      </c>
      <c r="Q174" s="320">
        <f t="shared" si="166"/>
        <v>0</v>
      </c>
      <c r="R174" s="320">
        <f t="shared" si="166"/>
        <v>0</v>
      </c>
      <c r="S174" s="320">
        <f t="shared" si="166"/>
        <v>0</v>
      </c>
      <c r="T174" s="320">
        <f t="shared" si="166"/>
        <v>0</v>
      </c>
      <c r="U174" s="320">
        <f t="shared" si="166"/>
        <v>0</v>
      </c>
      <c r="V174" s="320">
        <f t="shared" si="166"/>
        <v>0</v>
      </c>
      <c r="W174" s="320">
        <f t="shared" si="166"/>
        <v>0</v>
      </c>
      <c r="X174" s="320">
        <f t="shared" si="166"/>
        <v>0</v>
      </c>
      <c r="Y174" s="320">
        <f t="shared" si="166"/>
        <v>0</v>
      </c>
      <c r="Z174" s="320">
        <f t="shared" si="166"/>
        <v>0</v>
      </c>
      <c r="AA174" s="320">
        <f t="shared" si="166"/>
        <v>0</v>
      </c>
      <c r="AB174" s="320">
        <f t="shared" ref="AB174:AI174" si="170">AB110+AB171</f>
        <v>0</v>
      </c>
      <c r="AC174" s="320">
        <f t="shared" si="170"/>
        <v>0</v>
      </c>
      <c r="AD174" s="320">
        <f t="shared" si="170"/>
        <v>0</v>
      </c>
      <c r="AE174" s="320">
        <f t="shared" si="170"/>
        <v>0</v>
      </c>
      <c r="AF174" s="320">
        <f t="shared" si="170"/>
        <v>0</v>
      </c>
      <c r="AG174" s="320">
        <f t="shared" si="170"/>
        <v>0</v>
      </c>
      <c r="AH174" s="320">
        <f t="shared" si="170"/>
        <v>0</v>
      </c>
      <c r="AI174" s="320">
        <f t="shared" si="170"/>
        <v>0</v>
      </c>
      <c r="AJ174" s="320">
        <f t="shared" ref="AJ174:AY174" si="171">AJ110+AJ171</f>
        <v>0</v>
      </c>
      <c r="AK174" s="320">
        <f t="shared" si="171"/>
        <v>0</v>
      </c>
      <c r="AL174" s="320">
        <f t="shared" si="171"/>
        <v>0</v>
      </c>
      <c r="AM174" s="320">
        <f t="shared" si="171"/>
        <v>0</v>
      </c>
      <c r="AN174" s="320">
        <f t="shared" si="171"/>
        <v>0</v>
      </c>
      <c r="AO174" s="320">
        <f t="shared" si="171"/>
        <v>0</v>
      </c>
      <c r="AP174" s="320">
        <f t="shared" si="171"/>
        <v>0</v>
      </c>
      <c r="AQ174" s="320">
        <f t="shared" si="171"/>
        <v>0</v>
      </c>
      <c r="AR174" s="320">
        <f t="shared" si="171"/>
        <v>0</v>
      </c>
      <c r="AS174" s="320">
        <f t="shared" si="171"/>
        <v>0</v>
      </c>
      <c r="AT174" s="320">
        <f t="shared" si="171"/>
        <v>0</v>
      </c>
      <c r="AU174" s="320">
        <f t="shared" si="171"/>
        <v>0</v>
      </c>
      <c r="AV174" s="320">
        <f t="shared" si="171"/>
        <v>0</v>
      </c>
      <c r="AW174" s="320">
        <f t="shared" si="171"/>
        <v>0</v>
      </c>
      <c r="AX174" s="320">
        <f t="shared" si="171"/>
        <v>0</v>
      </c>
      <c r="AY174" s="320">
        <f t="shared" si="171"/>
        <v>0</v>
      </c>
      <c r="AZ174" s="320">
        <f t="shared" ref="AZ174:BG174" si="172">AZ110+AZ171</f>
        <v>0</v>
      </c>
      <c r="BA174" s="320">
        <f t="shared" si="172"/>
        <v>0</v>
      </c>
      <c r="BB174" s="320">
        <f t="shared" si="172"/>
        <v>0</v>
      </c>
      <c r="BC174" s="320">
        <f t="shared" si="172"/>
        <v>0</v>
      </c>
      <c r="BD174" s="320">
        <f t="shared" si="172"/>
        <v>0</v>
      </c>
      <c r="BE174" s="320">
        <f t="shared" si="172"/>
        <v>0</v>
      </c>
      <c r="BF174" s="320">
        <f t="shared" si="172"/>
        <v>0</v>
      </c>
      <c r="BG174" s="320">
        <f t="shared" si="172"/>
        <v>0</v>
      </c>
      <c r="BH174" s="320"/>
      <c r="BI174" s="228"/>
      <c r="BJ174" s="320"/>
      <c r="BK174" s="179">
        <f t="shared" si="125"/>
        <v>0</v>
      </c>
      <c r="BL174" s="179">
        <f t="shared" si="126"/>
        <v>0</v>
      </c>
      <c r="BM174" s="179">
        <f t="shared" si="127"/>
        <v>0</v>
      </c>
      <c r="BN174" s="320"/>
      <c r="BO174" s="320"/>
      <c r="BP174" s="320"/>
      <c r="BQ174" s="320"/>
      <c r="BR174" s="320"/>
      <c r="BS174" s="183"/>
      <c r="BT174" s="184"/>
    </row>
    <row r="175" spans="1:72" ht="15" customHeight="1" x14ac:dyDescent="0.25">
      <c r="B175" s="414" t="str">
        <f>Base!A155</f>
        <v>ВСЕГО ПО  ПРОФЕССИОНАЛЬНОМУ БЛОКУ</v>
      </c>
      <c r="C175" s="414"/>
      <c r="D175" s="319">
        <f>D111+D172</f>
        <v>0</v>
      </c>
      <c r="E175" s="319">
        <f t="shared" ref="E175:AA175" si="173">E111+E172</f>
        <v>0</v>
      </c>
      <c r="F175" s="319">
        <f t="shared" si="173"/>
        <v>0</v>
      </c>
      <c r="G175" s="319">
        <f>G111+G172</f>
        <v>0</v>
      </c>
      <c r="H175" s="319">
        <f t="shared" si="173"/>
        <v>0</v>
      </c>
      <c r="I175" s="319">
        <f t="shared" si="173"/>
        <v>0</v>
      </c>
      <c r="J175" s="319">
        <f t="shared" si="173"/>
        <v>0</v>
      </c>
      <c r="K175" s="319">
        <f t="shared" si="173"/>
        <v>0</v>
      </c>
      <c r="L175" s="319">
        <f t="shared" si="173"/>
        <v>0</v>
      </c>
      <c r="M175" s="319">
        <f t="shared" si="173"/>
        <v>0</v>
      </c>
      <c r="N175" s="319">
        <f t="shared" si="173"/>
        <v>0</v>
      </c>
      <c r="O175" s="319">
        <f t="shared" si="173"/>
        <v>0</v>
      </c>
      <c r="P175" s="319">
        <f t="shared" si="173"/>
        <v>0</v>
      </c>
      <c r="Q175" s="319">
        <f t="shared" si="173"/>
        <v>0</v>
      </c>
      <c r="R175" s="319">
        <f t="shared" si="173"/>
        <v>0</v>
      </c>
      <c r="S175" s="319">
        <f t="shared" si="173"/>
        <v>0</v>
      </c>
      <c r="T175" s="319">
        <f t="shared" si="173"/>
        <v>0</v>
      </c>
      <c r="U175" s="319">
        <f t="shared" si="173"/>
        <v>0</v>
      </c>
      <c r="V175" s="319">
        <f t="shared" si="173"/>
        <v>0</v>
      </c>
      <c r="W175" s="319">
        <f t="shared" si="173"/>
        <v>0</v>
      </c>
      <c r="X175" s="319">
        <f t="shared" si="173"/>
        <v>0</v>
      </c>
      <c r="Y175" s="319">
        <f t="shared" si="173"/>
        <v>0</v>
      </c>
      <c r="Z175" s="319">
        <f t="shared" si="173"/>
        <v>0</v>
      </c>
      <c r="AA175" s="319">
        <f t="shared" si="173"/>
        <v>0</v>
      </c>
      <c r="AB175" s="319">
        <f t="shared" ref="AB175:AI175" si="174">AB111+AB172</f>
        <v>0</v>
      </c>
      <c r="AC175" s="319">
        <f t="shared" si="174"/>
        <v>0</v>
      </c>
      <c r="AD175" s="319">
        <f t="shared" si="174"/>
        <v>0</v>
      </c>
      <c r="AE175" s="319">
        <f t="shared" si="174"/>
        <v>0</v>
      </c>
      <c r="AF175" s="319">
        <f t="shared" si="174"/>
        <v>0</v>
      </c>
      <c r="AG175" s="319">
        <f t="shared" si="174"/>
        <v>0</v>
      </c>
      <c r="AH175" s="319">
        <f t="shared" si="174"/>
        <v>0</v>
      </c>
      <c r="AI175" s="319">
        <f t="shared" si="174"/>
        <v>0</v>
      </c>
      <c r="AJ175" s="319">
        <f t="shared" ref="AJ175:AY175" si="175">AJ111+AJ172</f>
        <v>0</v>
      </c>
      <c r="AK175" s="319">
        <f t="shared" si="175"/>
        <v>0</v>
      </c>
      <c r="AL175" s="319">
        <f t="shared" si="175"/>
        <v>0</v>
      </c>
      <c r="AM175" s="319">
        <f t="shared" si="175"/>
        <v>0</v>
      </c>
      <c r="AN175" s="319">
        <f t="shared" si="175"/>
        <v>0</v>
      </c>
      <c r="AO175" s="319">
        <f t="shared" si="175"/>
        <v>0</v>
      </c>
      <c r="AP175" s="319">
        <f t="shared" si="175"/>
        <v>0</v>
      </c>
      <c r="AQ175" s="319">
        <f t="shared" si="175"/>
        <v>0</v>
      </c>
      <c r="AR175" s="319">
        <f t="shared" si="175"/>
        <v>0</v>
      </c>
      <c r="AS175" s="319">
        <f t="shared" si="175"/>
        <v>0</v>
      </c>
      <c r="AT175" s="319">
        <f t="shared" si="175"/>
        <v>0</v>
      </c>
      <c r="AU175" s="319">
        <f t="shared" si="175"/>
        <v>0</v>
      </c>
      <c r="AV175" s="319">
        <f t="shared" si="175"/>
        <v>0</v>
      </c>
      <c r="AW175" s="319">
        <f t="shared" si="175"/>
        <v>0</v>
      </c>
      <c r="AX175" s="319">
        <f t="shared" si="175"/>
        <v>0</v>
      </c>
      <c r="AY175" s="319">
        <f t="shared" si="175"/>
        <v>0</v>
      </c>
      <c r="AZ175" s="319">
        <f t="shared" ref="AZ175:BG175" si="176">AZ111+AZ172</f>
        <v>0</v>
      </c>
      <c r="BA175" s="319">
        <f t="shared" si="176"/>
        <v>0</v>
      </c>
      <c r="BB175" s="319">
        <f t="shared" si="176"/>
        <v>0</v>
      </c>
      <c r="BC175" s="319">
        <f t="shared" si="176"/>
        <v>0</v>
      </c>
      <c r="BD175" s="319">
        <f t="shared" si="176"/>
        <v>0</v>
      </c>
      <c r="BE175" s="319">
        <f t="shared" si="176"/>
        <v>0</v>
      </c>
      <c r="BF175" s="319">
        <f t="shared" si="176"/>
        <v>0</v>
      </c>
      <c r="BG175" s="319">
        <f t="shared" si="176"/>
        <v>0</v>
      </c>
      <c r="BH175" s="179"/>
      <c r="BI175" s="228"/>
      <c r="BJ175" s="163"/>
      <c r="BK175" s="179">
        <f t="shared" si="125"/>
        <v>0</v>
      </c>
      <c r="BL175" s="179">
        <f t="shared" si="126"/>
        <v>0</v>
      </c>
      <c r="BM175" s="179">
        <f t="shared" si="127"/>
        <v>0</v>
      </c>
    </row>
    <row r="176" spans="1:72" customFormat="1" ht="18" customHeight="1" x14ac:dyDescent="0.25">
      <c r="A176" s="51" t="s">
        <v>346</v>
      </c>
      <c r="B176" s="405" t="str">
        <f>B178</f>
        <v>Итого по базовой части блока ДИСЦИПЛИНЫ</v>
      </c>
      <c r="C176" s="405"/>
      <c r="D176" s="318">
        <f t="shared" ref="D176:BJ178" si="177">D23+D109</f>
        <v>0</v>
      </c>
      <c r="E176" s="318">
        <f t="shared" si="177"/>
        <v>0</v>
      </c>
      <c r="F176" s="318">
        <f t="shared" si="177"/>
        <v>0</v>
      </c>
      <c r="G176" s="318">
        <f t="shared" si="177"/>
        <v>0</v>
      </c>
      <c r="H176" s="318">
        <f t="shared" si="177"/>
        <v>0</v>
      </c>
      <c r="I176" s="318">
        <f t="shared" si="177"/>
        <v>0</v>
      </c>
      <c r="J176" s="318">
        <f t="shared" si="177"/>
        <v>0</v>
      </c>
      <c r="K176" s="318">
        <f t="shared" si="177"/>
        <v>0</v>
      </c>
      <c r="L176" s="318">
        <f t="shared" si="177"/>
        <v>0</v>
      </c>
      <c r="M176" s="318">
        <f t="shared" si="177"/>
        <v>0</v>
      </c>
      <c r="N176" s="318">
        <f t="shared" si="177"/>
        <v>0</v>
      </c>
      <c r="O176" s="318">
        <f t="shared" si="177"/>
        <v>0</v>
      </c>
      <c r="P176" s="318">
        <f t="shared" si="177"/>
        <v>0</v>
      </c>
      <c r="Q176" s="318">
        <f t="shared" si="177"/>
        <v>0</v>
      </c>
      <c r="R176" s="318">
        <f t="shared" si="177"/>
        <v>0</v>
      </c>
      <c r="S176" s="318">
        <f t="shared" si="177"/>
        <v>0</v>
      </c>
      <c r="T176" s="318">
        <f t="shared" si="177"/>
        <v>0</v>
      </c>
      <c r="U176" s="318">
        <f t="shared" si="177"/>
        <v>0</v>
      </c>
      <c r="V176" s="318">
        <f t="shared" si="177"/>
        <v>0</v>
      </c>
      <c r="W176" s="318">
        <f t="shared" si="177"/>
        <v>0</v>
      </c>
      <c r="X176" s="318">
        <f t="shared" si="177"/>
        <v>0</v>
      </c>
      <c r="Y176" s="318">
        <f t="shared" si="177"/>
        <v>0</v>
      </c>
      <c r="Z176" s="318">
        <f t="shared" si="177"/>
        <v>0</v>
      </c>
      <c r="AA176" s="318">
        <f t="shared" si="177"/>
        <v>0</v>
      </c>
      <c r="AB176" s="318">
        <f t="shared" ref="AB176:AI176" si="178">AB23+AB109</f>
        <v>0</v>
      </c>
      <c r="AC176" s="318">
        <f t="shared" si="178"/>
        <v>0</v>
      </c>
      <c r="AD176" s="318">
        <f t="shared" si="178"/>
        <v>0</v>
      </c>
      <c r="AE176" s="318">
        <f t="shared" si="178"/>
        <v>0</v>
      </c>
      <c r="AF176" s="318">
        <f t="shared" si="178"/>
        <v>0</v>
      </c>
      <c r="AG176" s="318">
        <f t="shared" si="178"/>
        <v>0</v>
      </c>
      <c r="AH176" s="318">
        <f t="shared" si="178"/>
        <v>0</v>
      </c>
      <c r="AI176" s="318">
        <f t="shared" si="178"/>
        <v>0</v>
      </c>
      <c r="AJ176" s="318">
        <f t="shared" ref="AJ176:AY176" si="179">AJ23+AJ109</f>
        <v>0</v>
      </c>
      <c r="AK176" s="318">
        <f t="shared" si="179"/>
        <v>0</v>
      </c>
      <c r="AL176" s="318">
        <f t="shared" si="179"/>
        <v>0</v>
      </c>
      <c r="AM176" s="318">
        <f t="shared" si="179"/>
        <v>0</v>
      </c>
      <c r="AN176" s="318">
        <f t="shared" si="179"/>
        <v>0</v>
      </c>
      <c r="AO176" s="318">
        <f t="shared" si="179"/>
        <v>0</v>
      </c>
      <c r="AP176" s="318">
        <f t="shared" si="179"/>
        <v>0</v>
      </c>
      <c r="AQ176" s="318">
        <f t="shared" si="179"/>
        <v>0</v>
      </c>
      <c r="AR176" s="318">
        <f t="shared" si="179"/>
        <v>0</v>
      </c>
      <c r="AS176" s="318">
        <f t="shared" si="179"/>
        <v>0</v>
      </c>
      <c r="AT176" s="318">
        <f t="shared" si="179"/>
        <v>0</v>
      </c>
      <c r="AU176" s="318">
        <f t="shared" si="179"/>
        <v>0</v>
      </c>
      <c r="AV176" s="318">
        <f t="shared" si="179"/>
        <v>0</v>
      </c>
      <c r="AW176" s="318">
        <f t="shared" si="179"/>
        <v>0</v>
      </c>
      <c r="AX176" s="318">
        <f t="shared" si="179"/>
        <v>0</v>
      </c>
      <c r="AY176" s="318">
        <f t="shared" si="179"/>
        <v>0</v>
      </c>
      <c r="AZ176" s="318">
        <f t="shared" ref="AZ176:BG176" si="180">AZ23+AZ109</f>
        <v>0</v>
      </c>
      <c r="BA176" s="318">
        <f t="shared" si="180"/>
        <v>0</v>
      </c>
      <c r="BB176" s="318">
        <f t="shared" si="180"/>
        <v>0</v>
      </c>
      <c r="BC176" s="318">
        <f t="shared" si="180"/>
        <v>0</v>
      </c>
      <c r="BD176" s="318">
        <f t="shared" si="180"/>
        <v>0</v>
      </c>
      <c r="BE176" s="318">
        <f t="shared" si="180"/>
        <v>0</v>
      </c>
      <c r="BF176" s="318">
        <f t="shared" si="180"/>
        <v>0</v>
      </c>
      <c r="BG176" s="318">
        <f t="shared" si="180"/>
        <v>0</v>
      </c>
      <c r="BH176" s="318">
        <f t="shared" si="177"/>
        <v>0</v>
      </c>
      <c r="BI176" s="318">
        <f t="shared" si="177"/>
        <v>0</v>
      </c>
      <c r="BJ176" s="318">
        <f t="shared" si="177"/>
        <v>0</v>
      </c>
      <c r="BK176" s="179">
        <f t="shared" si="125"/>
        <v>0</v>
      </c>
      <c r="BL176" s="179">
        <f t="shared" si="126"/>
        <v>0</v>
      </c>
      <c r="BM176" s="179">
        <f t="shared" si="127"/>
        <v>0</v>
      </c>
      <c r="BN176" s="318"/>
      <c r="BO176" s="318"/>
      <c r="BP176" s="318"/>
      <c r="BQ176" s="318"/>
      <c r="BR176" s="318"/>
      <c r="BS176" s="318"/>
      <c r="BT176" s="227"/>
    </row>
    <row r="177" spans="1:72" customFormat="1" ht="18" customHeight="1" x14ac:dyDescent="0.25">
      <c r="A177" s="51" t="s">
        <v>347</v>
      </c>
      <c r="B177" s="405" t="str">
        <f>B178</f>
        <v>Итого по базовой части блока ДИСЦИПЛИНЫ</v>
      </c>
      <c r="C177" s="405"/>
      <c r="D177" s="318">
        <f t="shared" si="177"/>
        <v>0</v>
      </c>
      <c r="E177" s="318">
        <f t="shared" si="177"/>
        <v>0</v>
      </c>
      <c r="F177" s="318">
        <f t="shared" si="177"/>
        <v>0</v>
      </c>
      <c r="G177" s="318">
        <f t="shared" si="177"/>
        <v>0</v>
      </c>
      <c r="H177" s="318">
        <f t="shared" si="177"/>
        <v>0</v>
      </c>
      <c r="I177" s="318">
        <f t="shared" si="177"/>
        <v>0</v>
      </c>
      <c r="J177" s="318">
        <f t="shared" si="177"/>
        <v>0</v>
      </c>
      <c r="K177" s="318">
        <f t="shared" si="177"/>
        <v>0</v>
      </c>
      <c r="L177" s="318">
        <f t="shared" si="177"/>
        <v>0</v>
      </c>
      <c r="M177" s="318">
        <f t="shared" si="177"/>
        <v>0</v>
      </c>
      <c r="N177" s="318">
        <f t="shared" si="177"/>
        <v>0</v>
      </c>
      <c r="O177" s="318">
        <f t="shared" si="177"/>
        <v>0</v>
      </c>
      <c r="P177" s="318">
        <f t="shared" si="177"/>
        <v>0</v>
      </c>
      <c r="Q177" s="318">
        <f t="shared" si="177"/>
        <v>0</v>
      </c>
      <c r="R177" s="318">
        <f t="shared" si="177"/>
        <v>0</v>
      </c>
      <c r="S177" s="318">
        <f t="shared" si="177"/>
        <v>0</v>
      </c>
      <c r="T177" s="318">
        <f t="shared" si="177"/>
        <v>0</v>
      </c>
      <c r="U177" s="318">
        <f t="shared" si="177"/>
        <v>0</v>
      </c>
      <c r="V177" s="318">
        <f t="shared" si="177"/>
        <v>0</v>
      </c>
      <c r="W177" s="318">
        <f t="shared" si="177"/>
        <v>0</v>
      </c>
      <c r="X177" s="318">
        <f t="shared" si="177"/>
        <v>0</v>
      </c>
      <c r="Y177" s="318">
        <f t="shared" si="177"/>
        <v>0</v>
      </c>
      <c r="Z177" s="318">
        <f t="shared" si="177"/>
        <v>0</v>
      </c>
      <c r="AA177" s="318">
        <f t="shared" si="177"/>
        <v>0</v>
      </c>
      <c r="AB177" s="318">
        <f t="shared" ref="AB177:AI177" si="181">AB24+AB110</f>
        <v>0</v>
      </c>
      <c r="AC177" s="318">
        <f t="shared" si="181"/>
        <v>0</v>
      </c>
      <c r="AD177" s="318">
        <f t="shared" si="181"/>
        <v>0</v>
      </c>
      <c r="AE177" s="318">
        <f t="shared" si="181"/>
        <v>0</v>
      </c>
      <c r="AF177" s="318">
        <f t="shared" si="181"/>
        <v>0</v>
      </c>
      <c r="AG177" s="318">
        <f t="shared" si="181"/>
        <v>0</v>
      </c>
      <c r="AH177" s="318">
        <f t="shared" si="181"/>
        <v>0</v>
      </c>
      <c r="AI177" s="318">
        <f t="shared" si="181"/>
        <v>0</v>
      </c>
      <c r="AJ177" s="318">
        <f t="shared" ref="AJ177:AY177" si="182">AJ24+AJ110</f>
        <v>0</v>
      </c>
      <c r="AK177" s="318">
        <f t="shared" si="182"/>
        <v>0</v>
      </c>
      <c r="AL177" s="318">
        <f t="shared" si="182"/>
        <v>0</v>
      </c>
      <c r="AM177" s="318">
        <f t="shared" si="182"/>
        <v>0</v>
      </c>
      <c r="AN177" s="318">
        <f t="shared" si="182"/>
        <v>0</v>
      </c>
      <c r="AO177" s="318">
        <f t="shared" si="182"/>
        <v>0</v>
      </c>
      <c r="AP177" s="318">
        <f t="shared" si="182"/>
        <v>0</v>
      </c>
      <c r="AQ177" s="318">
        <f t="shared" si="182"/>
        <v>0</v>
      </c>
      <c r="AR177" s="318">
        <f t="shared" si="182"/>
        <v>0</v>
      </c>
      <c r="AS177" s="318">
        <f t="shared" si="182"/>
        <v>0</v>
      </c>
      <c r="AT177" s="318">
        <f t="shared" si="182"/>
        <v>0</v>
      </c>
      <c r="AU177" s="318">
        <f t="shared" si="182"/>
        <v>0</v>
      </c>
      <c r="AV177" s="318">
        <f t="shared" si="182"/>
        <v>0</v>
      </c>
      <c r="AW177" s="318">
        <f t="shared" si="182"/>
        <v>0</v>
      </c>
      <c r="AX177" s="318">
        <f t="shared" si="182"/>
        <v>0</v>
      </c>
      <c r="AY177" s="318">
        <f t="shared" si="182"/>
        <v>0</v>
      </c>
      <c r="AZ177" s="318">
        <f t="shared" ref="AZ177:BG177" si="183">AZ24+AZ110</f>
        <v>0</v>
      </c>
      <c r="BA177" s="318">
        <f t="shared" si="183"/>
        <v>0</v>
      </c>
      <c r="BB177" s="318">
        <f t="shared" si="183"/>
        <v>0</v>
      </c>
      <c r="BC177" s="318">
        <f t="shared" si="183"/>
        <v>0</v>
      </c>
      <c r="BD177" s="318">
        <f t="shared" si="183"/>
        <v>0</v>
      </c>
      <c r="BE177" s="318">
        <f t="shared" si="183"/>
        <v>0</v>
      </c>
      <c r="BF177" s="318">
        <f t="shared" si="183"/>
        <v>0</v>
      </c>
      <c r="BG177" s="318">
        <f t="shared" si="183"/>
        <v>0</v>
      </c>
      <c r="BH177" s="318">
        <f t="shared" si="177"/>
        <v>0</v>
      </c>
      <c r="BI177" s="318">
        <f t="shared" si="177"/>
        <v>0</v>
      </c>
      <c r="BJ177" s="318">
        <f t="shared" si="177"/>
        <v>0</v>
      </c>
      <c r="BK177" s="179">
        <f t="shared" si="125"/>
        <v>0</v>
      </c>
      <c r="BL177" s="179">
        <f t="shared" si="126"/>
        <v>0</v>
      </c>
      <c r="BM177" s="179">
        <f t="shared" si="127"/>
        <v>0</v>
      </c>
      <c r="BN177" s="318"/>
      <c r="BO177" s="318"/>
      <c r="BP177" s="318"/>
      <c r="BQ177" s="318"/>
      <c r="BR177" s="318"/>
      <c r="BS177" s="318"/>
      <c r="BT177" s="227"/>
    </row>
    <row r="178" spans="1:72" customFormat="1" ht="18" customHeight="1" x14ac:dyDescent="0.25">
      <c r="A178" s="51"/>
      <c r="B178" s="405" t="str">
        <f>Base!A156</f>
        <v>Итого по базовой части блока ДИСЦИПЛИНЫ</v>
      </c>
      <c r="C178" s="405"/>
      <c r="D178" s="318">
        <f t="shared" si="177"/>
        <v>0</v>
      </c>
      <c r="E178" s="318">
        <f t="shared" si="177"/>
        <v>0</v>
      </c>
      <c r="F178" s="318">
        <f t="shared" si="177"/>
        <v>0</v>
      </c>
      <c r="G178" s="318">
        <f t="shared" si="177"/>
        <v>0</v>
      </c>
      <c r="H178" s="318">
        <f t="shared" si="177"/>
        <v>0</v>
      </c>
      <c r="I178" s="318">
        <f t="shared" si="177"/>
        <v>0</v>
      </c>
      <c r="J178" s="318">
        <f t="shared" si="177"/>
        <v>0</v>
      </c>
      <c r="K178" s="318">
        <f t="shared" si="177"/>
        <v>0</v>
      </c>
      <c r="L178" s="318">
        <f t="shared" si="177"/>
        <v>0</v>
      </c>
      <c r="M178" s="318">
        <f t="shared" si="177"/>
        <v>0</v>
      </c>
      <c r="N178" s="318">
        <f t="shared" si="177"/>
        <v>0</v>
      </c>
      <c r="O178" s="318">
        <f t="shared" si="177"/>
        <v>0</v>
      </c>
      <c r="P178" s="318">
        <f t="shared" si="177"/>
        <v>0</v>
      </c>
      <c r="Q178" s="318">
        <f t="shared" si="177"/>
        <v>0</v>
      </c>
      <c r="R178" s="318">
        <f t="shared" si="177"/>
        <v>0</v>
      </c>
      <c r="S178" s="318">
        <f t="shared" si="177"/>
        <v>0</v>
      </c>
      <c r="T178" s="318">
        <f t="shared" si="177"/>
        <v>0</v>
      </c>
      <c r="U178" s="318">
        <f t="shared" si="177"/>
        <v>0</v>
      </c>
      <c r="V178" s="318">
        <f t="shared" si="177"/>
        <v>0</v>
      </c>
      <c r="W178" s="318">
        <f t="shared" si="177"/>
        <v>0</v>
      </c>
      <c r="X178" s="318">
        <f t="shared" si="177"/>
        <v>0</v>
      </c>
      <c r="Y178" s="318">
        <f t="shared" si="177"/>
        <v>0</v>
      </c>
      <c r="Z178" s="318">
        <f t="shared" si="177"/>
        <v>0</v>
      </c>
      <c r="AA178" s="318">
        <f t="shared" si="177"/>
        <v>0</v>
      </c>
      <c r="AB178" s="318">
        <f t="shared" ref="AB178:AI178" si="184">AB25+AB111</f>
        <v>0</v>
      </c>
      <c r="AC178" s="318">
        <f t="shared" si="184"/>
        <v>0</v>
      </c>
      <c r="AD178" s="318">
        <f t="shared" si="184"/>
        <v>0</v>
      </c>
      <c r="AE178" s="318">
        <f t="shared" si="184"/>
        <v>0</v>
      </c>
      <c r="AF178" s="318">
        <f t="shared" si="184"/>
        <v>0</v>
      </c>
      <c r="AG178" s="318">
        <f t="shared" si="184"/>
        <v>0</v>
      </c>
      <c r="AH178" s="318">
        <f t="shared" si="184"/>
        <v>0</v>
      </c>
      <c r="AI178" s="318">
        <f t="shared" si="184"/>
        <v>0</v>
      </c>
      <c r="AJ178" s="318">
        <f t="shared" ref="AJ178:AY178" si="185">AJ25+AJ111</f>
        <v>0</v>
      </c>
      <c r="AK178" s="318">
        <f t="shared" si="185"/>
        <v>0</v>
      </c>
      <c r="AL178" s="318">
        <f t="shared" si="185"/>
        <v>0</v>
      </c>
      <c r="AM178" s="318">
        <f t="shared" si="185"/>
        <v>0</v>
      </c>
      <c r="AN178" s="318">
        <f t="shared" si="185"/>
        <v>0</v>
      </c>
      <c r="AO178" s="318">
        <f t="shared" si="185"/>
        <v>0</v>
      </c>
      <c r="AP178" s="318">
        <f t="shared" si="185"/>
        <v>0</v>
      </c>
      <c r="AQ178" s="318">
        <f t="shared" si="185"/>
        <v>0</v>
      </c>
      <c r="AR178" s="318">
        <f t="shared" si="185"/>
        <v>0</v>
      </c>
      <c r="AS178" s="318">
        <f t="shared" si="185"/>
        <v>0</v>
      </c>
      <c r="AT178" s="318">
        <f t="shared" si="185"/>
        <v>0</v>
      </c>
      <c r="AU178" s="318">
        <f t="shared" si="185"/>
        <v>0</v>
      </c>
      <c r="AV178" s="318">
        <f t="shared" si="185"/>
        <v>0</v>
      </c>
      <c r="AW178" s="318">
        <f t="shared" si="185"/>
        <v>0</v>
      </c>
      <c r="AX178" s="318">
        <f t="shared" si="185"/>
        <v>0</v>
      </c>
      <c r="AY178" s="318">
        <f t="shared" si="185"/>
        <v>0</v>
      </c>
      <c r="AZ178" s="318">
        <f t="shared" ref="AZ178:BG178" si="186">AZ25+AZ111</f>
        <v>0</v>
      </c>
      <c r="BA178" s="318">
        <f t="shared" si="186"/>
        <v>0</v>
      </c>
      <c r="BB178" s="318">
        <f t="shared" si="186"/>
        <v>0</v>
      </c>
      <c r="BC178" s="318">
        <f t="shared" si="186"/>
        <v>0</v>
      </c>
      <c r="BD178" s="318">
        <f t="shared" si="186"/>
        <v>0</v>
      </c>
      <c r="BE178" s="318">
        <f t="shared" si="186"/>
        <v>0</v>
      </c>
      <c r="BF178" s="318">
        <f t="shared" si="186"/>
        <v>0</v>
      </c>
      <c r="BG178" s="318">
        <f t="shared" si="186"/>
        <v>0</v>
      </c>
      <c r="BH178" s="318">
        <f t="shared" si="177"/>
        <v>0</v>
      </c>
      <c r="BI178" s="318">
        <f t="shared" si="177"/>
        <v>0</v>
      </c>
      <c r="BJ178" s="318">
        <f t="shared" si="177"/>
        <v>0</v>
      </c>
      <c r="BK178" s="179">
        <f t="shared" si="125"/>
        <v>0</v>
      </c>
      <c r="BL178" s="179">
        <f t="shared" si="126"/>
        <v>0</v>
      </c>
      <c r="BM178" s="179">
        <f t="shared" si="127"/>
        <v>0</v>
      </c>
      <c r="BN178" s="318"/>
      <c r="BO178" s="318"/>
      <c r="BP178" s="318"/>
      <c r="BQ178" s="318"/>
      <c r="BR178" s="318"/>
      <c r="BS178" s="318"/>
      <c r="BT178" s="227"/>
    </row>
    <row r="179" spans="1:72" customFormat="1" ht="18" customHeight="1" x14ac:dyDescent="0.25">
      <c r="A179" s="51" t="s">
        <v>346</v>
      </c>
      <c r="B179" s="405" t="str">
        <f>B181</f>
        <v>Итого по вариативной части блока ДИСЦИПЛИНЫ (ВВ)</v>
      </c>
      <c r="C179" s="405"/>
      <c r="D179" s="318">
        <f>D39+D143</f>
        <v>0</v>
      </c>
      <c r="E179" s="318">
        <f t="shared" ref="E179:BJ181" si="187">E39+E143</f>
        <v>0</v>
      </c>
      <c r="F179" s="318">
        <f t="shared" si="187"/>
        <v>0</v>
      </c>
      <c r="G179" s="318">
        <f t="shared" si="187"/>
        <v>0</v>
      </c>
      <c r="H179" s="318">
        <f t="shared" si="187"/>
        <v>0</v>
      </c>
      <c r="I179" s="318">
        <f t="shared" si="187"/>
        <v>0</v>
      </c>
      <c r="J179" s="318">
        <f t="shared" si="187"/>
        <v>0</v>
      </c>
      <c r="K179" s="318">
        <f t="shared" si="187"/>
        <v>0</v>
      </c>
      <c r="L179" s="318">
        <f t="shared" si="187"/>
        <v>0</v>
      </c>
      <c r="M179" s="318">
        <f t="shared" si="187"/>
        <v>0</v>
      </c>
      <c r="N179" s="318">
        <f t="shared" si="187"/>
        <v>0</v>
      </c>
      <c r="O179" s="318">
        <f t="shared" si="187"/>
        <v>0</v>
      </c>
      <c r="P179" s="318">
        <f t="shared" si="187"/>
        <v>0</v>
      </c>
      <c r="Q179" s="318">
        <f t="shared" si="187"/>
        <v>0</v>
      </c>
      <c r="R179" s="318">
        <f t="shared" si="187"/>
        <v>0</v>
      </c>
      <c r="S179" s="318">
        <f t="shared" si="187"/>
        <v>0</v>
      </c>
      <c r="T179" s="318">
        <f t="shared" si="187"/>
        <v>0</v>
      </c>
      <c r="U179" s="318">
        <f t="shared" si="187"/>
        <v>0</v>
      </c>
      <c r="V179" s="318">
        <f t="shared" si="187"/>
        <v>0</v>
      </c>
      <c r="W179" s="318">
        <f t="shared" si="187"/>
        <v>0</v>
      </c>
      <c r="X179" s="318">
        <f t="shared" si="187"/>
        <v>0</v>
      </c>
      <c r="Y179" s="318">
        <f t="shared" si="187"/>
        <v>0</v>
      </c>
      <c r="Z179" s="318">
        <f t="shared" si="187"/>
        <v>0</v>
      </c>
      <c r="AA179" s="318">
        <f t="shared" si="187"/>
        <v>0</v>
      </c>
      <c r="AB179" s="318">
        <f t="shared" ref="AB179:AI179" si="188">AB39+AB143</f>
        <v>0</v>
      </c>
      <c r="AC179" s="318">
        <f t="shared" si="188"/>
        <v>0</v>
      </c>
      <c r="AD179" s="318">
        <f t="shared" si="188"/>
        <v>0</v>
      </c>
      <c r="AE179" s="318">
        <f t="shared" si="188"/>
        <v>0</v>
      </c>
      <c r="AF179" s="318">
        <f t="shared" si="188"/>
        <v>0</v>
      </c>
      <c r="AG179" s="318">
        <f t="shared" si="188"/>
        <v>0</v>
      </c>
      <c r="AH179" s="318">
        <f t="shared" si="188"/>
        <v>0</v>
      </c>
      <c r="AI179" s="318">
        <f t="shared" si="188"/>
        <v>0</v>
      </c>
      <c r="AJ179" s="318">
        <f t="shared" ref="AJ179:AY179" si="189">AJ39+AJ143</f>
        <v>0</v>
      </c>
      <c r="AK179" s="318">
        <f t="shared" si="189"/>
        <v>0</v>
      </c>
      <c r="AL179" s="318">
        <f t="shared" si="189"/>
        <v>0</v>
      </c>
      <c r="AM179" s="318">
        <f t="shared" si="189"/>
        <v>0</v>
      </c>
      <c r="AN179" s="318">
        <f t="shared" si="189"/>
        <v>0</v>
      </c>
      <c r="AO179" s="318">
        <f t="shared" si="189"/>
        <v>0</v>
      </c>
      <c r="AP179" s="318">
        <f t="shared" si="189"/>
        <v>0</v>
      </c>
      <c r="AQ179" s="318">
        <f t="shared" si="189"/>
        <v>0</v>
      </c>
      <c r="AR179" s="318">
        <f t="shared" si="189"/>
        <v>0</v>
      </c>
      <c r="AS179" s="318">
        <f t="shared" si="189"/>
        <v>0</v>
      </c>
      <c r="AT179" s="318">
        <f t="shared" si="189"/>
        <v>0</v>
      </c>
      <c r="AU179" s="318">
        <f t="shared" si="189"/>
        <v>0</v>
      </c>
      <c r="AV179" s="318">
        <f t="shared" si="189"/>
        <v>0</v>
      </c>
      <c r="AW179" s="318">
        <f t="shared" si="189"/>
        <v>0</v>
      </c>
      <c r="AX179" s="318">
        <f t="shared" si="189"/>
        <v>0</v>
      </c>
      <c r="AY179" s="318">
        <f t="shared" si="189"/>
        <v>0</v>
      </c>
      <c r="AZ179" s="318">
        <f t="shared" ref="AZ179:BG179" si="190">AZ39+AZ143</f>
        <v>0</v>
      </c>
      <c r="BA179" s="318">
        <f t="shared" si="190"/>
        <v>0</v>
      </c>
      <c r="BB179" s="318">
        <f t="shared" si="190"/>
        <v>0</v>
      </c>
      <c r="BC179" s="318">
        <f t="shared" si="190"/>
        <v>0</v>
      </c>
      <c r="BD179" s="318">
        <f t="shared" si="190"/>
        <v>0</v>
      </c>
      <c r="BE179" s="318">
        <f t="shared" si="190"/>
        <v>0</v>
      </c>
      <c r="BF179" s="318">
        <f t="shared" si="190"/>
        <v>0</v>
      </c>
      <c r="BG179" s="318">
        <f t="shared" si="190"/>
        <v>0</v>
      </c>
      <c r="BH179" s="318">
        <f t="shared" si="187"/>
        <v>0</v>
      </c>
      <c r="BI179" s="318">
        <f t="shared" si="187"/>
        <v>0</v>
      </c>
      <c r="BJ179" s="318">
        <f t="shared" si="187"/>
        <v>0</v>
      </c>
      <c r="BK179" s="179">
        <f t="shared" si="125"/>
        <v>0</v>
      </c>
      <c r="BL179" s="179">
        <f t="shared" si="126"/>
        <v>0</v>
      </c>
      <c r="BM179" s="179">
        <f t="shared" si="127"/>
        <v>0</v>
      </c>
      <c r="BN179" s="318"/>
      <c r="BO179" s="318"/>
      <c r="BP179" s="318"/>
      <c r="BQ179" s="318"/>
      <c r="BR179" s="318"/>
      <c r="BS179" s="318"/>
      <c r="BT179" s="227"/>
    </row>
    <row r="180" spans="1:72" customFormat="1" ht="18" customHeight="1" x14ac:dyDescent="0.25">
      <c r="A180" s="51" t="s">
        <v>347</v>
      </c>
      <c r="B180" s="405" t="str">
        <f>B181</f>
        <v>Итого по вариативной части блока ДИСЦИПЛИНЫ (ВВ)</v>
      </c>
      <c r="C180" s="405"/>
      <c r="D180" s="318">
        <f t="shared" ref="D180:S181" si="191">D40+D144</f>
        <v>0</v>
      </c>
      <c r="E180" s="318">
        <f t="shared" si="191"/>
        <v>0</v>
      </c>
      <c r="F180" s="318">
        <f t="shared" si="191"/>
        <v>0</v>
      </c>
      <c r="G180" s="318">
        <f t="shared" si="191"/>
        <v>0</v>
      </c>
      <c r="H180" s="318">
        <f t="shared" si="191"/>
        <v>0</v>
      </c>
      <c r="I180" s="318">
        <f t="shared" si="191"/>
        <v>0</v>
      </c>
      <c r="J180" s="318">
        <f t="shared" si="191"/>
        <v>0</v>
      </c>
      <c r="K180" s="318">
        <f t="shared" si="191"/>
        <v>0</v>
      </c>
      <c r="L180" s="318">
        <f t="shared" si="191"/>
        <v>0</v>
      </c>
      <c r="M180" s="318">
        <f t="shared" si="191"/>
        <v>0</v>
      </c>
      <c r="N180" s="318">
        <f t="shared" si="191"/>
        <v>0</v>
      </c>
      <c r="O180" s="318">
        <f t="shared" si="191"/>
        <v>0</v>
      </c>
      <c r="P180" s="318">
        <f t="shared" si="191"/>
        <v>0</v>
      </c>
      <c r="Q180" s="318">
        <f t="shared" si="191"/>
        <v>0</v>
      </c>
      <c r="R180" s="318">
        <f t="shared" si="191"/>
        <v>0</v>
      </c>
      <c r="S180" s="318">
        <f t="shared" si="191"/>
        <v>0</v>
      </c>
      <c r="T180" s="318">
        <f t="shared" si="187"/>
        <v>0</v>
      </c>
      <c r="U180" s="318">
        <f t="shared" si="187"/>
        <v>0</v>
      </c>
      <c r="V180" s="318">
        <f t="shared" si="187"/>
        <v>0</v>
      </c>
      <c r="W180" s="318">
        <f t="shared" si="187"/>
        <v>0</v>
      </c>
      <c r="X180" s="318">
        <f t="shared" si="187"/>
        <v>0</v>
      </c>
      <c r="Y180" s="318">
        <f t="shared" si="187"/>
        <v>0</v>
      </c>
      <c r="Z180" s="318">
        <f t="shared" si="187"/>
        <v>0</v>
      </c>
      <c r="AA180" s="318">
        <f t="shared" si="187"/>
        <v>0</v>
      </c>
      <c r="AB180" s="318">
        <f t="shared" ref="AB180:AI180" si="192">AB40+AB144</f>
        <v>0</v>
      </c>
      <c r="AC180" s="318">
        <f t="shared" si="192"/>
        <v>0</v>
      </c>
      <c r="AD180" s="318">
        <f t="shared" si="192"/>
        <v>0</v>
      </c>
      <c r="AE180" s="318">
        <f t="shared" si="192"/>
        <v>0</v>
      </c>
      <c r="AF180" s="318">
        <f t="shared" si="192"/>
        <v>0</v>
      </c>
      <c r="AG180" s="318">
        <f t="shared" si="192"/>
        <v>0</v>
      </c>
      <c r="AH180" s="318">
        <f t="shared" si="192"/>
        <v>0</v>
      </c>
      <c r="AI180" s="318">
        <f t="shared" si="192"/>
        <v>0</v>
      </c>
      <c r="AJ180" s="318">
        <f t="shared" ref="AJ180:AY180" si="193">AJ40+AJ144</f>
        <v>0</v>
      </c>
      <c r="AK180" s="318">
        <f t="shared" si="193"/>
        <v>0</v>
      </c>
      <c r="AL180" s="318">
        <f t="shared" si="193"/>
        <v>0</v>
      </c>
      <c r="AM180" s="318">
        <f t="shared" si="193"/>
        <v>0</v>
      </c>
      <c r="AN180" s="318">
        <f t="shared" si="193"/>
        <v>0</v>
      </c>
      <c r="AO180" s="318">
        <f t="shared" si="193"/>
        <v>0</v>
      </c>
      <c r="AP180" s="318">
        <f t="shared" si="193"/>
        <v>0</v>
      </c>
      <c r="AQ180" s="318">
        <f t="shared" si="193"/>
        <v>0</v>
      </c>
      <c r="AR180" s="318">
        <f t="shared" si="193"/>
        <v>0</v>
      </c>
      <c r="AS180" s="318">
        <f t="shared" si="193"/>
        <v>0</v>
      </c>
      <c r="AT180" s="318">
        <f t="shared" si="193"/>
        <v>0</v>
      </c>
      <c r="AU180" s="318">
        <f t="shared" si="193"/>
        <v>0</v>
      </c>
      <c r="AV180" s="318">
        <f t="shared" si="193"/>
        <v>0</v>
      </c>
      <c r="AW180" s="318">
        <f t="shared" si="193"/>
        <v>0</v>
      </c>
      <c r="AX180" s="318">
        <f t="shared" si="193"/>
        <v>0</v>
      </c>
      <c r="AY180" s="318">
        <f t="shared" si="193"/>
        <v>0</v>
      </c>
      <c r="AZ180" s="318">
        <f t="shared" ref="AZ180:BG180" si="194">AZ40+AZ144</f>
        <v>0</v>
      </c>
      <c r="BA180" s="318">
        <f t="shared" si="194"/>
        <v>0</v>
      </c>
      <c r="BB180" s="318">
        <f t="shared" si="194"/>
        <v>0</v>
      </c>
      <c r="BC180" s="318">
        <f t="shared" si="194"/>
        <v>0</v>
      </c>
      <c r="BD180" s="318">
        <f t="shared" si="194"/>
        <v>0</v>
      </c>
      <c r="BE180" s="318">
        <f t="shared" si="194"/>
        <v>0</v>
      </c>
      <c r="BF180" s="318">
        <f t="shared" si="194"/>
        <v>0</v>
      </c>
      <c r="BG180" s="318">
        <f t="shared" si="194"/>
        <v>0</v>
      </c>
      <c r="BH180" s="318">
        <f t="shared" si="187"/>
        <v>0</v>
      </c>
      <c r="BI180" s="318">
        <f t="shared" si="187"/>
        <v>0</v>
      </c>
      <c r="BJ180" s="318">
        <f t="shared" si="187"/>
        <v>0</v>
      </c>
      <c r="BK180" s="179">
        <f t="shared" si="125"/>
        <v>0</v>
      </c>
      <c r="BL180" s="179">
        <f t="shared" si="126"/>
        <v>0</v>
      </c>
      <c r="BM180" s="179">
        <f t="shared" si="127"/>
        <v>0</v>
      </c>
      <c r="BN180" s="318"/>
      <c r="BO180" s="318"/>
      <c r="BP180" s="318"/>
      <c r="BQ180" s="318"/>
      <c r="BR180" s="318"/>
      <c r="BS180" s="318"/>
      <c r="BT180" s="227"/>
    </row>
    <row r="181" spans="1:72" customFormat="1" ht="18" customHeight="1" x14ac:dyDescent="0.25">
      <c r="A181" s="51"/>
      <c r="B181" s="405" t="str">
        <f>Base!A157</f>
        <v>Итого по вариативной части блока ДИСЦИПЛИНЫ (ВВ)</v>
      </c>
      <c r="C181" s="405"/>
      <c r="D181" s="318">
        <f t="shared" si="191"/>
        <v>0</v>
      </c>
      <c r="E181" s="318">
        <f t="shared" si="187"/>
        <v>0</v>
      </c>
      <c r="F181" s="318">
        <f t="shared" si="187"/>
        <v>0</v>
      </c>
      <c r="G181" s="318">
        <f t="shared" si="187"/>
        <v>0</v>
      </c>
      <c r="H181" s="318">
        <f t="shared" si="187"/>
        <v>0</v>
      </c>
      <c r="I181" s="318">
        <f t="shared" si="187"/>
        <v>0</v>
      </c>
      <c r="J181" s="318">
        <f t="shared" si="187"/>
        <v>0</v>
      </c>
      <c r="K181" s="318">
        <f t="shared" si="187"/>
        <v>0</v>
      </c>
      <c r="L181" s="318">
        <f t="shared" si="187"/>
        <v>0</v>
      </c>
      <c r="M181" s="318">
        <f t="shared" si="187"/>
        <v>0</v>
      </c>
      <c r="N181" s="318">
        <f t="shared" si="187"/>
        <v>0</v>
      </c>
      <c r="O181" s="318">
        <f t="shared" si="187"/>
        <v>0</v>
      </c>
      <c r="P181" s="318">
        <f t="shared" si="187"/>
        <v>0</v>
      </c>
      <c r="Q181" s="318">
        <f t="shared" si="187"/>
        <v>0</v>
      </c>
      <c r="R181" s="318">
        <f t="shared" si="187"/>
        <v>0</v>
      </c>
      <c r="S181" s="318">
        <f t="shared" si="187"/>
        <v>0</v>
      </c>
      <c r="T181" s="318">
        <f t="shared" si="187"/>
        <v>0</v>
      </c>
      <c r="U181" s="318">
        <f t="shared" si="187"/>
        <v>0</v>
      </c>
      <c r="V181" s="318">
        <f t="shared" si="187"/>
        <v>0</v>
      </c>
      <c r="W181" s="318">
        <f t="shared" si="187"/>
        <v>0</v>
      </c>
      <c r="X181" s="318">
        <f t="shared" si="187"/>
        <v>0</v>
      </c>
      <c r="Y181" s="318">
        <f t="shared" si="187"/>
        <v>0</v>
      </c>
      <c r="Z181" s="318">
        <f t="shared" si="187"/>
        <v>0</v>
      </c>
      <c r="AA181" s="318">
        <f t="shared" si="187"/>
        <v>0</v>
      </c>
      <c r="AB181" s="318">
        <f t="shared" ref="AB181:AI181" si="195">AB41+AB145</f>
        <v>0</v>
      </c>
      <c r="AC181" s="318">
        <f t="shared" si="195"/>
        <v>0</v>
      </c>
      <c r="AD181" s="318">
        <f t="shared" si="195"/>
        <v>0</v>
      </c>
      <c r="AE181" s="318">
        <f t="shared" si="195"/>
        <v>0</v>
      </c>
      <c r="AF181" s="318">
        <f t="shared" si="195"/>
        <v>0</v>
      </c>
      <c r="AG181" s="318">
        <f t="shared" si="195"/>
        <v>0</v>
      </c>
      <c r="AH181" s="318">
        <f t="shared" si="195"/>
        <v>0</v>
      </c>
      <c r="AI181" s="318">
        <f t="shared" si="195"/>
        <v>0</v>
      </c>
      <c r="AJ181" s="318">
        <f t="shared" ref="AJ181:AY181" si="196">AJ41+AJ145</f>
        <v>0</v>
      </c>
      <c r="AK181" s="318">
        <f t="shared" si="196"/>
        <v>0</v>
      </c>
      <c r="AL181" s="318">
        <f t="shared" si="196"/>
        <v>0</v>
      </c>
      <c r="AM181" s="318">
        <f t="shared" si="196"/>
        <v>0</v>
      </c>
      <c r="AN181" s="318">
        <f t="shared" si="196"/>
        <v>0</v>
      </c>
      <c r="AO181" s="318">
        <f t="shared" si="196"/>
        <v>0</v>
      </c>
      <c r="AP181" s="318">
        <f t="shared" si="196"/>
        <v>0</v>
      </c>
      <c r="AQ181" s="318">
        <f t="shared" si="196"/>
        <v>0</v>
      </c>
      <c r="AR181" s="318">
        <f t="shared" si="196"/>
        <v>0</v>
      </c>
      <c r="AS181" s="318">
        <f t="shared" si="196"/>
        <v>0</v>
      </c>
      <c r="AT181" s="318">
        <f t="shared" si="196"/>
        <v>0</v>
      </c>
      <c r="AU181" s="318">
        <f t="shared" si="196"/>
        <v>0</v>
      </c>
      <c r="AV181" s="318">
        <f t="shared" si="196"/>
        <v>0</v>
      </c>
      <c r="AW181" s="318">
        <f t="shared" si="196"/>
        <v>0</v>
      </c>
      <c r="AX181" s="318">
        <f t="shared" si="196"/>
        <v>0</v>
      </c>
      <c r="AY181" s="318">
        <f t="shared" si="196"/>
        <v>0</v>
      </c>
      <c r="AZ181" s="318">
        <f t="shared" ref="AZ181:BG181" si="197">AZ41+AZ145</f>
        <v>0</v>
      </c>
      <c r="BA181" s="318">
        <f t="shared" si="197"/>
        <v>0</v>
      </c>
      <c r="BB181" s="318">
        <f t="shared" si="197"/>
        <v>0</v>
      </c>
      <c r="BC181" s="318">
        <f t="shared" si="197"/>
        <v>0</v>
      </c>
      <c r="BD181" s="318">
        <f t="shared" si="197"/>
        <v>0</v>
      </c>
      <c r="BE181" s="318">
        <f t="shared" si="197"/>
        <v>0</v>
      </c>
      <c r="BF181" s="318">
        <f t="shared" si="197"/>
        <v>0</v>
      </c>
      <c r="BG181" s="318">
        <f t="shared" si="197"/>
        <v>0</v>
      </c>
      <c r="BH181" s="318">
        <f t="shared" si="187"/>
        <v>0</v>
      </c>
      <c r="BI181" s="318">
        <f t="shared" si="187"/>
        <v>0</v>
      </c>
      <c r="BJ181" s="318">
        <f t="shared" si="187"/>
        <v>0</v>
      </c>
      <c r="BK181" s="179">
        <f t="shared" si="125"/>
        <v>0</v>
      </c>
      <c r="BL181" s="179">
        <f t="shared" si="126"/>
        <v>0</v>
      </c>
      <c r="BM181" s="179">
        <f t="shared" si="127"/>
        <v>0</v>
      </c>
      <c r="BN181" s="318"/>
      <c r="BO181" s="318"/>
      <c r="BP181" s="318"/>
      <c r="BQ181" s="318"/>
      <c r="BR181" s="318"/>
      <c r="BS181" s="318"/>
      <c r="BT181" s="227"/>
    </row>
    <row r="182" spans="1:72" customFormat="1" ht="18" customHeight="1" x14ac:dyDescent="0.25">
      <c r="A182" s="51" t="s">
        <v>346</v>
      </c>
      <c r="B182" s="405" t="str">
        <f>B184</f>
        <v>Итого по вариативной части блока ДИСЦИПЛИНЫ (ВС)</v>
      </c>
      <c r="C182" s="405"/>
      <c r="D182" s="318">
        <f>D48+D167</f>
        <v>0</v>
      </c>
      <c r="E182" s="318">
        <f t="shared" ref="E182:BJ184" si="198">E48+E167</f>
        <v>0</v>
      </c>
      <c r="F182" s="318">
        <f t="shared" si="198"/>
        <v>0</v>
      </c>
      <c r="G182" s="318">
        <f t="shared" si="198"/>
        <v>0</v>
      </c>
      <c r="H182" s="318">
        <f t="shared" si="198"/>
        <v>0</v>
      </c>
      <c r="I182" s="318">
        <f t="shared" si="198"/>
        <v>0</v>
      </c>
      <c r="J182" s="318">
        <f t="shared" si="198"/>
        <v>0</v>
      </c>
      <c r="K182" s="318">
        <f t="shared" si="198"/>
        <v>0</v>
      </c>
      <c r="L182" s="318">
        <f t="shared" si="198"/>
        <v>0</v>
      </c>
      <c r="M182" s="318">
        <f t="shared" si="198"/>
        <v>0</v>
      </c>
      <c r="N182" s="318">
        <f t="shared" si="198"/>
        <v>0</v>
      </c>
      <c r="O182" s="318">
        <f t="shared" si="198"/>
        <v>0</v>
      </c>
      <c r="P182" s="318">
        <f t="shared" si="198"/>
        <v>0</v>
      </c>
      <c r="Q182" s="318">
        <f t="shared" si="198"/>
        <v>0</v>
      </c>
      <c r="R182" s="318">
        <f t="shared" si="198"/>
        <v>0</v>
      </c>
      <c r="S182" s="318">
        <f t="shared" si="198"/>
        <v>0</v>
      </c>
      <c r="T182" s="318">
        <f t="shared" si="198"/>
        <v>0</v>
      </c>
      <c r="U182" s="318">
        <f t="shared" si="198"/>
        <v>0</v>
      </c>
      <c r="V182" s="318">
        <f t="shared" si="198"/>
        <v>0</v>
      </c>
      <c r="W182" s="318">
        <f t="shared" si="198"/>
        <v>0</v>
      </c>
      <c r="X182" s="318">
        <f t="shared" si="198"/>
        <v>0</v>
      </c>
      <c r="Y182" s="318">
        <f t="shared" si="198"/>
        <v>0</v>
      </c>
      <c r="Z182" s="318">
        <f t="shared" si="198"/>
        <v>0</v>
      </c>
      <c r="AA182" s="318">
        <f t="shared" si="198"/>
        <v>0</v>
      </c>
      <c r="AB182" s="318">
        <f t="shared" ref="AB182:AI182" si="199">AB48+AB167</f>
        <v>0</v>
      </c>
      <c r="AC182" s="318">
        <f t="shared" si="199"/>
        <v>0</v>
      </c>
      <c r="AD182" s="318">
        <f t="shared" si="199"/>
        <v>0</v>
      </c>
      <c r="AE182" s="318">
        <f t="shared" si="199"/>
        <v>0</v>
      </c>
      <c r="AF182" s="318">
        <f t="shared" si="199"/>
        <v>0</v>
      </c>
      <c r="AG182" s="318">
        <f t="shared" si="199"/>
        <v>0</v>
      </c>
      <c r="AH182" s="318">
        <f t="shared" si="199"/>
        <v>0</v>
      </c>
      <c r="AI182" s="318">
        <f t="shared" si="199"/>
        <v>0</v>
      </c>
      <c r="AJ182" s="318">
        <f t="shared" ref="AJ182:AY182" si="200">AJ48+AJ167</f>
        <v>0</v>
      </c>
      <c r="AK182" s="318">
        <f t="shared" si="200"/>
        <v>0</v>
      </c>
      <c r="AL182" s="318">
        <f t="shared" si="200"/>
        <v>0</v>
      </c>
      <c r="AM182" s="318">
        <f t="shared" si="200"/>
        <v>0</v>
      </c>
      <c r="AN182" s="318">
        <f t="shared" si="200"/>
        <v>0</v>
      </c>
      <c r="AO182" s="318">
        <f t="shared" si="200"/>
        <v>0</v>
      </c>
      <c r="AP182" s="318">
        <f t="shared" si="200"/>
        <v>0</v>
      </c>
      <c r="AQ182" s="318">
        <f t="shared" si="200"/>
        <v>0</v>
      </c>
      <c r="AR182" s="318">
        <f t="shared" si="200"/>
        <v>0</v>
      </c>
      <c r="AS182" s="318">
        <f t="shared" si="200"/>
        <v>0</v>
      </c>
      <c r="AT182" s="318">
        <f t="shared" si="200"/>
        <v>0</v>
      </c>
      <c r="AU182" s="318">
        <f t="shared" si="200"/>
        <v>0</v>
      </c>
      <c r="AV182" s="318">
        <f t="shared" si="200"/>
        <v>0</v>
      </c>
      <c r="AW182" s="318">
        <f t="shared" si="200"/>
        <v>0</v>
      </c>
      <c r="AX182" s="318">
        <f t="shared" si="200"/>
        <v>0</v>
      </c>
      <c r="AY182" s="318">
        <f t="shared" si="200"/>
        <v>0</v>
      </c>
      <c r="AZ182" s="318">
        <f t="shared" ref="AZ182:BG182" si="201">AZ48+AZ167</f>
        <v>0</v>
      </c>
      <c r="BA182" s="318">
        <f t="shared" si="201"/>
        <v>0</v>
      </c>
      <c r="BB182" s="318">
        <f t="shared" si="201"/>
        <v>0</v>
      </c>
      <c r="BC182" s="318">
        <f t="shared" si="201"/>
        <v>0</v>
      </c>
      <c r="BD182" s="318">
        <f t="shared" si="201"/>
        <v>0</v>
      </c>
      <c r="BE182" s="318">
        <f t="shared" si="201"/>
        <v>0</v>
      </c>
      <c r="BF182" s="318">
        <f t="shared" si="201"/>
        <v>0</v>
      </c>
      <c r="BG182" s="318">
        <f t="shared" si="201"/>
        <v>0</v>
      </c>
      <c r="BH182" s="318">
        <f t="shared" si="198"/>
        <v>0</v>
      </c>
      <c r="BI182" s="318">
        <f t="shared" si="198"/>
        <v>0</v>
      </c>
      <c r="BJ182" s="318">
        <f t="shared" si="198"/>
        <v>0</v>
      </c>
      <c r="BK182" s="179">
        <f t="shared" si="125"/>
        <v>0</v>
      </c>
      <c r="BL182" s="179">
        <f t="shared" si="126"/>
        <v>0</v>
      </c>
      <c r="BM182" s="179">
        <f t="shared" si="127"/>
        <v>0</v>
      </c>
      <c r="BN182" s="318"/>
      <c r="BO182" s="318"/>
      <c r="BP182" s="318"/>
      <c r="BQ182" s="318"/>
      <c r="BR182" s="318"/>
      <c r="BS182" s="318"/>
      <c r="BT182" s="227"/>
    </row>
    <row r="183" spans="1:72" customFormat="1" ht="18" customHeight="1" x14ac:dyDescent="0.25">
      <c r="A183" s="51" t="s">
        <v>347</v>
      </c>
      <c r="B183" s="405" t="str">
        <f>B184</f>
        <v>Итого по вариативной части блока ДИСЦИПЛИНЫ (ВС)</v>
      </c>
      <c r="C183" s="405"/>
      <c r="D183" s="318">
        <f t="shared" ref="D183:S184" si="202">D49+D168</f>
        <v>0</v>
      </c>
      <c r="E183" s="318">
        <f t="shared" si="202"/>
        <v>0</v>
      </c>
      <c r="F183" s="318">
        <f t="shared" si="202"/>
        <v>0</v>
      </c>
      <c r="G183" s="318">
        <f t="shared" si="202"/>
        <v>0</v>
      </c>
      <c r="H183" s="318">
        <f t="shared" si="202"/>
        <v>0</v>
      </c>
      <c r="I183" s="318">
        <f t="shared" si="202"/>
        <v>0</v>
      </c>
      <c r="J183" s="318">
        <f t="shared" si="202"/>
        <v>0</v>
      </c>
      <c r="K183" s="318">
        <f t="shared" si="202"/>
        <v>0</v>
      </c>
      <c r="L183" s="318">
        <f t="shared" si="202"/>
        <v>0</v>
      </c>
      <c r="M183" s="318">
        <f t="shared" si="202"/>
        <v>0</v>
      </c>
      <c r="N183" s="318">
        <f t="shared" si="202"/>
        <v>0</v>
      </c>
      <c r="O183" s="318">
        <f t="shared" si="202"/>
        <v>0</v>
      </c>
      <c r="P183" s="318">
        <f t="shared" si="202"/>
        <v>0</v>
      </c>
      <c r="Q183" s="318">
        <f t="shared" si="202"/>
        <v>0</v>
      </c>
      <c r="R183" s="318">
        <f t="shared" si="202"/>
        <v>0</v>
      </c>
      <c r="S183" s="318">
        <f t="shared" si="202"/>
        <v>0</v>
      </c>
      <c r="T183" s="318">
        <f t="shared" si="198"/>
        <v>0</v>
      </c>
      <c r="U183" s="318">
        <f t="shared" si="198"/>
        <v>0</v>
      </c>
      <c r="V183" s="318">
        <f t="shared" si="198"/>
        <v>0</v>
      </c>
      <c r="W183" s="318">
        <f t="shared" si="198"/>
        <v>0</v>
      </c>
      <c r="X183" s="318">
        <f t="shared" si="198"/>
        <v>0</v>
      </c>
      <c r="Y183" s="318">
        <f t="shared" si="198"/>
        <v>0</v>
      </c>
      <c r="Z183" s="318">
        <f t="shared" si="198"/>
        <v>0</v>
      </c>
      <c r="AA183" s="318">
        <f t="shared" si="198"/>
        <v>0</v>
      </c>
      <c r="AB183" s="318">
        <f t="shared" ref="AB183:AI183" si="203">AB49+AB168</f>
        <v>0</v>
      </c>
      <c r="AC183" s="318">
        <f t="shared" si="203"/>
        <v>0</v>
      </c>
      <c r="AD183" s="318">
        <f t="shared" si="203"/>
        <v>0</v>
      </c>
      <c r="AE183" s="318">
        <f t="shared" si="203"/>
        <v>0</v>
      </c>
      <c r="AF183" s="318">
        <f t="shared" si="203"/>
        <v>0</v>
      </c>
      <c r="AG183" s="318">
        <f t="shared" si="203"/>
        <v>0</v>
      </c>
      <c r="AH183" s="318">
        <f t="shared" si="203"/>
        <v>0</v>
      </c>
      <c r="AI183" s="318">
        <f t="shared" si="203"/>
        <v>0</v>
      </c>
      <c r="AJ183" s="318">
        <f t="shared" ref="AJ183:AY183" si="204">AJ49+AJ168</f>
        <v>0</v>
      </c>
      <c r="AK183" s="318">
        <f t="shared" si="204"/>
        <v>0</v>
      </c>
      <c r="AL183" s="318">
        <f t="shared" si="204"/>
        <v>0</v>
      </c>
      <c r="AM183" s="318">
        <f t="shared" si="204"/>
        <v>0</v>
      </c>
      <c r="AN183" s="318">
        <f t="shared" si="204"/>
        <v>0</v>
      </c>
      <c r="AO183" s="318">
        <f t="shared" si="204"/>
        <v>0</v>
      </c>
      <c r="AP183" s="318">
        <f t="shared" si="204"/>
        <v>0</v>
      </c>
      <c r="AQ183" s="318">
        <f t="shared" si="204"/>
        <v>0</v>
      </c>
      <c r="AR183" s="318">
        <f t="shared" si="204"/>
        <v>0</v>
      </c>
      <c r="AS183" s="318">
        <f t="shared" si="204"/>
        <v>0</v>
      </c>
      <c r="AT183" s="318">
        <f t="shared" si="204"/>
        <v>0</v>
      </c>
      <c r="AU183" s="318">
        <f t="shared" si="204"/>
        <v>0</v>
      </c>
      <c r="AV183" s="318">
        <f t="shared" si="204"/>
        <v>0</v>
      </c>
      <c r="AW183" s="318">
        <f t="shared" si="204"/>
        <v>0</v>
      </c>
      <c r="AX183" s="318">
        <f t="shared" si="204"/>
        <v>0</v>
      </c>
      <c r="AY183" s="318">
        <f t="shared" si="204"/>
        <v>0</v>
      </c>
      <c r="AZ183" s="318">
        <f t="shared" ref="AZ183:BG183" si="205">AZ49+AZ168</f>
        <v>0</v>
      </c>
      <c r="BA183" s="318">
        <f t="shared" si="205"/>
        <v>0</v>
      </c>
      <c r="BB183" s="318">
        <f t="shared" si="205"/>
        <v>0</v>
      </c>
      <c r="BC183" s="318">
        <f t="shared" si="205"/>
        <v>0</v>
      </c>
      <c r="BD183" s="318">
        <f t="shared" si="205"/>
        <v>0</v>
      </c>
      <c r="BE183" s="318">
        <f t="shared" si="205"/>
        <v>0</v>
      </c>
      <c r="BF183" s="318">
        <f t="shared" si="205"/>
        <v>0</v>
      </c>
      <c r="BG183" s="318">
        <f t="shared" si="205"/>
        <v>0</v>
      </c>
      <c r="BH183" s="318">
        <f t="shared" si="198"/>
        <v>0</v>
      </c>
      <c r="BI183" s="318">
        <f t="shared" si="198"/>
        <v>0</v>
      </c>
      <c r="BJ183" s="318">
        <f t="shared" si="198"/>
        <v>0</v>
      </c>
      <c r="BK183" s="179">
        <f t="shared" si="125"/>
        <v>0</v>
      </c>
      <c r="BL183" s="179">
        <f t="shared" si="126"/>
        <v>0</v>
      </c>
      <c r="BM183" s="179">
        <f t="shared" si="127"/>
        <v>0</v>
      </c>
      <c r="BN183" s="318"/>
      <c r="BO183" s="318"/>
      <c r="BP183" s="318"/>
      <c r="BQ183" s="318"/>
      <c r="BR183" s="318"/>
      <c r="BS183" s="318"/>
      <c r="BT183" s="227"/>
    </row>
    <row r="184" spans="1:72" customFormat="1" ht="18" customHeight="1" x14ac:dyDescent="0.25">
      <c r="A184" s="51"/>
      <c r="B184" s="405" t="str">
        <f>Base!A158</f>
        <v>Итого по вариативной части блока ДИСЦИПЛИНЫ (ВС)</v>
      </c>
      <c r="C184" s="405"/>
      <c r="D184" s="318">
        <f t="shared" si="202"/>
        <v>0</v>
      </c>
      <c r="E184" s="318">
        <f t="shared" si="198"/>
        <v>0</v>
      </c>
      <c r="F184" s="318">
        <f t="shared" si="198"/>
        <v>0</v>
      </c>
      <c r="G184" s="318">
        <f t="shared" si="198"/>
        <v>0</v>
      </c>
      <c r="H184" s="318">
        <f t="shared" si="198"/>
        <v>0</v>
      </c>
      <c r="I184" s="318">
        <f t="shared" si="198"/>
        <v>0</v>
      </c>
      <c r="J184" s="318">
        <f t="shared" si="198"/>
        <v>0</v>
      </c>
      <c r="K184" s="318">
        <f t="shared" si="198"/>
        <v>0</v>
      </c>
      <c r="L184" s="318">
        <f t="shared" si="198"/>
        <v>0</v>
      </c>
      <c r="M184" s="318">
        <f t="shared" si="198"/>
        <v>0</v>
      </c>
      <c r="N184" s="318">
        <f t="shared" si="198"/>
        <v>0</v>
      </c>
      <c r="O184" s="318">
        <f t="shared" si="198"/>
        <v>0</v>
      </c>
      <c r="P184" s="318">
        <f t="shared" si="198"/>
        <v>0</v>
      </c>
      <c r="Q184" s="318">
        <f t="shared" si="198"/>
        <v>0</v>
      </c>
      <c r="R184" s="318">
        <f t="shared" si="198"/>
        <v>0</v>
      </c>
      <c r="S184" s="318">
        <f t="shared" si="198"/>
        <v>0</v>
      </c>
      <c r="T184" s="318">
        <f t="shared" si="198"/>
        <v>0</v>
      </c>
      <c r="U184" s="318">
        <f t="shared" si="198"/>
        <v>0</v>
      </c>
      <c r="V184" s="318">
        <f t="shared" si="198"/>
        <v>0</v>
      </c>
      <c r="W184" s="318">
        <f t="shared" si="198"/>
        <v>0</v>
      </c>
      <c r="X184" s="318">
        <f t="shared" si="198"/>
        <v>0</v>
      </c>
      <c r="Y184" s="318">
        <f t="shared" si="198"/>
        <v>0</v>
      </c>
      <c r="Z184" s="318">
        <f t="shared" si="198"/>
        <v>0</v>
      </c>
      <c r="AA184" s="318">
        <f t="shared" si="198"/>
        <v>0</v>
      </c>
      <c r="AB184" s="318">
        <f t="shared" ref="AB184:AI184" si="206">AB50+AB169</f>
        <v>0</v>
      </c>
      <c r="AC184" s="318">
        <f t="shared" si="206"/>
        <v>0</v>
      </c>
      <c r="AD184" s="318">
        <f t="shared" si="206"/>
        <v>0</v>
      </c>
      <c r="AE184" s="318">
        <f t="shared" si="206"/>
        <v>0</v>
      </c>
      <c r="AF184" s="318">
        <f t="shared" si="206"/>
        <v>0</v>
      </c>
      <c r="AG184" s="318">
        <f t="shared" si="206"/>
        <v>0</v>
      </c>
      <c r="AH184" s="318">
        <f t="shared" si="206"/>
        <v>0</v>
      </c>
      <c r="AI184" s="318">
        <f t="shared" si="206"/>
        <v>0</v>
      </c>
      <c r="AJ184" s="318">
        <f t="shared" ref="AJ184:AY184" si="207">AJ50+AJ169</f>
        <v>0</v>
      </c>
      <c r="AK184" s="318">
        <f t="shared" si="207"/>
        <v>0</v>
      </c>
      <c r="AL184" s="318">
        <f t="shared" si="207"/>
        <v>0</v>
      </c>
      <c r="AM184" s="318">
        <f t="shared" si="207"/>
        <v>0</v>
      </c>
      <c r="AN184" s="318">
        <f t="shared" si="207"/>
        <v>0</v>
      </c>
      <c r="AO184" s="318">
        <f t="shared" si="207"/>
        <v>0</v>
      </c>
      <c r="AP184" s="318">
        <f t="shared" si="207"/>
        <v>0</v>
      </c>
      <c r="AQ184" s="318">
        <f t="shared" si="207"/>
        <v>0</v>
      </c>
      <c r="AR184" s="318">
        <f t="shared" si="207"/>
        <v>0</v>
      </c>
      <c r="AS184" s="318">
        <f t="shared" si="207"/>
        <v>0</v>
      </c>
      <c r="AT184" s="318">
        <f t="shared" si="207"/>
        <v>0</v>
      </c>
      <c r="AU184" s="318">
        <f t="shared" si="207"/>
        <v>0</v>
      </c>
      <c r="AV184" s="318">
        <f t="shared" si="207"/>
        <v>0</v>
      </c>
      <c r="AW184" s="318">
        <f t="shared" si="207"/>
        <v>0</v>
      </c>
      <c r="AX184" s="318">
        <f t="shared" si="207"/>
        <v>0</v>
      </c>
      <c r="AY184" s="318">
        <f t="shared" si="207"/>
        <v>0</v>
      </c>
      <c r="AZ184" s="318">
        <f t="shared" ref="AZ184:BG184" si="208">AZ50+AZ169</f>
        <v>0</v>
      </c>
      <c r="BA184" s="318">
        <f t="shared" si="208"/>
        <v>0</v>
      </c>
      <c r="BB184" s="318">
        <f t="shared" si="208"/>
        <v>0</v>
      </c>
      <c r="BC184" s="318">
        <f t="shared" si="208"/>
        <v>0</v>
      </c>
      <c r="BD184" s="318">
        <f t="shared" si="208"/>
        <v>0</v>
      </c>
      <c r="BE184" s="318">
        <f t="shared" si="208"/>
        <v>0</v>
      </c>
      <c r="BF184" s="318">
        <f t="shared" si="208"/>
        <v>0</v>
      </c>
      <c r="BG184" s="318">
        <f t="shared" si="208"/>
        <v>0</v>
      </c>
      <c r="BH184" s="318">
        <f t="shared" si="198"/>
        <v>0</v>
      </c>
      <c r="BI184" s="318">
        <f t="shared" si="198"/>
        <v>0</v>
      </c>
      <c r="BJ184" s="318">
        <f t="shared" si="198"/>
        <v>0</v>
      </c>
      <c r="BK184" s="179">
        <f t="shared" si="125"/>
        <v>0</v>
      </c>
      <c r="BL184" s="179">
        <f t="shared" si="126"/>
        <v>0</v>
      </c>
      <c r="BM184" s="179">
        <f t="shared" si="127"/>
        <v>0</v>
      </c>
      <c r="BN184" s="318"/>
      <c r="BO184" s="318"/>
      <c r="BP184" s="318"/>
      <c r="BQ184" s="318"/>
      <c r="BR184" s="318"/>
      <c r="BS184" s="318"/>
      <c r="BT184" s="227"/>
    </row>
    <row r="185" spans="1:72" customFormat="1" ht="18" customHeight="1" x14ac:dyDescent="0.25">
      <c r="A185" s="51" t="s">
        <v>346</v>
      </c>
      <c r="B185" s="405" t="str">
        <f>B187</f>
        <v>Итого по вариативной части блока ДИСЦИПЛИНЫ</v>
      </c>
      <c r="C185" s="405"/>
      <c r="D185" s="318">
        <f>D179+D182</f>
        <v>0</v>
      </c>
      <c r="E185" s="318">
        <f t="shared" ref="E185:BJ187" si="209">E179+E182</f>
        <v>0</v>
      </c>
      <c r="F185" s="318">
        <f t="shared" si="209"/>
        <v>0</v>
      </c>
      <c r="G185" s="318">
        <f t="shared" si="209"/>
        <v>0</v>
      </c>
      <c r="H185" s="318">
        <f t="shared" si="209"/>
        <v>0</v>
      </c>
      <c r="I185" s="318">
        <f t="shared" si="209"/>
        <v>0</v>
      </c>
      <c r="J185" s="318">
        <f t="shared" si="209"/>
        <v>0</v>
      </c>
      <c r="K185" s="318">
        <f t="shared" si="209"/>
        <v>0</v>
      </c>
      <c r="L185" s="318">
        <f t="shared" si="209"/>
        <v>0</v>
      </c>
      <c r="M185" s="318">
        <f t="shared" si="209"/>
        <v>0</v>
      </c>
      <c r="N185" s="318">
        <f t="shared" si="209"/>
        <v>0</v>
      </c>
      <c r="O185" s="318">
        <f t="shared" si="209"/>
        <v>0</v>
      </c>
      <c r="P185" s="318">
        <f t="shared" si="209"/>
        <v>0</v>
      </c>
      <c r="Q185" s="318">
        <f t="shared" si="209"/>
        <v>0</v>
      </c>
      <c r="R185" s="318">
        <f t="shared" si="209"/>
        <v>0</v>
      </c>
      <c r="S185" s="318">
        <f t="shared" si="209"/>
        <v>0</v>
      </c>
      <c r="T185" s="318">
        <f t="shared" si="209"/>
        <v>0</v>
      </c>
      <c r="U185" s="318">
        <f t="shared" si="209"/>
        <v>0</v>
      </c>
      <c r="V185" s="318">
        <f t="shared" si="209"/>
        <v>0</v>
      </c>
      <c r="W185" s="318">
        <f t="shared" si="209"/>
        <v>0</v>
      </c>
      <c r="X185" s="318">
        <f t="shared" si="209"/>
        <v>0</v>
      </c>
      <c r="Y185" s="318">
        <f t="shared" si="209"/>
        <v>0</v>
      </c>
      <c r="Z185" s="318">
        <f t="shared" si="209"/>
        <v>0</v>
      </c>
      <c r="AA185" s="318">
        <f t="shared" si="209"/>
        <v>0</v>
      </c>
      <c r="AB185" s="318">
        <f t="shared" ref="AB185:AI185" si="210">AB179+AB182</f>
        <v>0</v>
      </c>
      <c r="AC185" s="318">
        <f t="shared" si="210"/>
        <v>0</v>
      </c>
      <c r="AD185" s="318">
        <f t="shared" si="210"/>
        <v>0</v>
      </c>
      <c r="AE185" s="318">
        <f t="shared" si="210"/>
        <v>0</v>
      </c>
      <c r="AF185" s="318">
        <f t="shared" si="210"/>
        <v>0</v>
      </c>
      <c r="AG185" s="318">
        <f t="shared" si="210"/>
        <v>0</v>
      </c>
      <c r="AH185" s="318">
        <f t="shared" si="210"/>
        <v>0</v>
      </c>
      <c r="AI185" s="318">
        <f t="shared" si="210"/>
        <v>0</v>
      </c>
      <c r="AJ185" s="318">
        <f t="shared" ref="AJ185:AY185" si="211">AJ179+AJ182</f>
        <v>0</v>
      </c>
      <c r="AK185" s="318">
        <f t="shared" si="211"/>
        <v>0</v>
      </c>
      <c r="AL185" s="318">
        <f t="shared" si="211"/>
        <v>0</v>
      </c>
      <c r="AM185" s="318">
        <f t="shared" si="211"/>
        <v>0</v>
      </c>
      <c r="AN185" s="318">
        <f t="shared" si="211"/>
        <v>0</v>
      </c>
      <c r="AO185" s="318">
        <f t="shared" si="211"/>
        <v>0</v>
      </c>
      <c r="AP185" s="318">
        <f t="shared" si="211"/>
        <v>0</v>
      </c>
      <c r="AQ185" s="318">
        <f t="shared" si="211"/>
        <v>0</v>
      </c>
      <c r="AR185" s="318">
        <f t="shared" si="211"/>
        <v>0</v>
      </c>
      <c r="AS185" s="318">
        <f t="shared" si="211"/>
        <v>0</v>
      </c>
      <c r="AT185" s="318">
        <f t="shared" si="211"/>
        <v>0</v>
      </c>
      <c r="AU185" s="318">
        <f t="shared" si="211"/>
        <v>0</v>
      </c>
      <c r="AV185" s="318">
        <f t="shared" si="211"/>
        <v>0</v>
      </c>
      <c r="AW185" s="318">
        <f t="shared" si="211"/>
        <v>0</v>
      </c>
      <c r="AX185" s="318">
        <f t="shared" si="211"/>
        <v>0</v>
      </c>
      <c r="AY185" s="318">
        <f t="shared" si="211"/>
        <v>0</v>
      </c>
      <c r="AZ185" s="318">
        <f t="shared" ref="AZ185:BG185" si="212">AZ179+AZ182</f>
        <v>0</v>
      </c>
      <c r="BA185" s="318">
        <f t="shared" si="212"/>
        <v>0</v>
      </c>
      <c r="BB185" s="318">
        <f t="shared" si="212"/>
        <v>0</v>
      </c>
      <c r="BC185" s="318">
        <f t="shared" si="212"/>
        <v>0</v>
      </c>
      <c r="BD185" s="318">
        <f t="shared" si="212"/>
        <v>0</v>
      </c>
      <c r="BE185" s="318">
        <f t="shared" si="212"/>
        <v>0</v>
      </c>
      <c r="BF185" s="318">
        <f t="shared" si="212"/>
        <v>0</v>
      </c>
      <c r="BG185" s="318">
        <f t="shared" si="212"/>
        <v>0</v>
      </c>
      <c r="BH185" s="318">
        <f t="shared" si="209"/>
        <v>0</v>
      </c>
      <c r="BI185" s="318">
        <f t="shared" si="209"/>
        <v>0</v>
      </c>
      <c r="BJ185" s="318">
        <f t="shared" si="209"/>
        <v>0</v>
      </c>
      <c r="BK185" s="179">
        <f t="shared" si="125"/>
        <v>0</v>
      </c>
      <c r="BL185" s="179">
        <f t="shared" si="126"/>
        <v>0</v>
      </c>
      <c r="BM185" s="179">
        <f t="shared" si="127"/>
        <v>0</v>
      </c>
      <c r="BN185" s="318"/>
      <c r="BO185" s="318"/>
      <c r="BP185" s="318"/>
      <c r="BQ185" s="318"/>
      <c r="BR185" s="318"/>
      <c r="BS185" s="318"/>
      <c r="BT185" s="227"/>
    </row>
    <row r="186" spans="1:72" customFormat="1" ht="18" customHeight="1" x14ac:dyDescent="0.25">
      <c r="A186" s="51" t="s">
        <v>347</v>
      </c>
      <c r="B186" s="405" t="str">
        <f>B187</f>
        <v>Итого по вариативной части блока ДИСЦИПЛИНЫ</v>
      </c>
      <c r="C186" s="405"/>
      <c r="D186" s="318">
        <f t="shared" ref="D186:S187" si="213">D180+D183</f>
        <v>0</v>
      </c>
      <c r="E186" s="318">
        <f t="shared" si="213"/>
        <v>0</v>
      </c>
      <c r="F186" s="318">
        <f t="shared" si="213"/>
        <v>0</v>
      </c>
      <c r="G186" s="318">
        <f t="shared" si="213"/>
        <v>0</v>
      </c>
      <c r="H186" s="318">
        <f t="shared" si="213"/>
        <v>0</v>
      </c>
      <c r="I186" s="318">
        <f t="shared" si="213"/>
        <v>0</v>
      </c>
      <c r="J186" s="318">
        <f t="shared" si="213"/>
        <v>0</v>
      </c>
      <c r="K186" s="318">
        <f t="shared" si="213"/>
        <v>0</v>
      </c>
      <c r="L186" s="318">
        <f t="shared" si="213"/>
        <v>0</v>
      </c>
      <c r="M186" s="318">
        <f t="shared" si="213"/>
        <v>0</v>
      </c>
      <c r="N186" s="318">
        <f t="shared" si="213"/>
        <v>0</v>
      </c>
      <c r="O186" s="318">
        <f t="shared" si="213"/>
        <v>0</v>
      </c>
      <c r="P186" s="318">
        <f t="shared" si="213"/>
        <v>0</v>
      </c>
      <c r="Q186" s="318">
        <f t="shared" si="213"/>
        <v>0</v>
      </c>
      <c r="R186" s="318">
        <f t="shared" si="213"/>
        <v>0</v>
      </c>
      <c r="S186" s="318">
        <f t="shared" si="213"/>
        <v>0</v>
      </c>
      <c r="T186" s="318">
        <f t="shared" si="209"/>
        <v>0</v>
      </c>
      <c r="U186" s="318">
        <f t="shared" si="209"/>
        <v>0</v>
      </c>
      <c r="V186" s="318">
        <f t="shared" si="209"/>
        <v>0</v>
      </c>
      <c r="W186" s="318">
        <f t="shared" si="209"/>
        <v>0</v>
      </c>
      <c r="X186" s="318">
        <f t="shared" si="209"/>
        <v>0</v>
      </c>
      <c r="Y186" s="318">
        <f t="shared" si="209"/>
        <v>0</v>
      </c>
      <c r="Z186" s="318">
        <f t="shared" si="209"/>
        <v>0</v>
      </c>
      <c r="AA186" s="318">
        <f t="shared" si="209"/>
        <v>0</v>
      </c>
      <c r="AB186" s="318">
        <f t="shared" ref="AB186:AI186" si="214">AB180+AB183</f>
        <v>0</v>
      </c>
      <c r="AC186" s="318">
        <f t="shared" si="214"/>
        <v>0</v>
      </c>
      <c r="AD186" s="318">
        <f t="shared" si="214"/>
        <v>0</v>
      </c>
      <c r="AE186" s="318">
        <f t="shared" si="214"/>
        <v>0</v>
      </c>
      <c r="AF186" s="318">
        <f t="shared" si="214"/>
        <v>0</v>
      </c>
      <c r="AG186" s="318">
        <f t="shared" si="214"/>
        <v>0</v>
      </c>
      <c r="AH186" s="318">
        <f t="shared" si="214"/>
        <v>0</v>
      </c>
      <c r="AI186" s="318">
        <f t="shared" si="214"/>
        <v>0</v>
      </c>
      <c r="AJ186" s="318">
        <f t="shared" ref="AJ186:AY186" si="215">AJ180+AJ183</f>
        <v>0</v>
      </c>
      <c r="AK186" s="318">
        <f t="shared" si="215"/>
        <v>0</v>
      </c>
      <c r="AL186" s="318">
        <f t="shared" si="215"/>
        <v>0</v>
      </c>
      <c r="AM186" s="318">
        <f t="shared" si="215"/>
        <v>0</v>
      </c>
      <c r="AN186" s="318">
        <f t="shared" si="215"/>
        <v>0</v>
      </c>
      <c r="AO186" s="318">
        <f t="shared" si="215"/>
        <v>0</v>
      </c>
      <c r="AP186" s="318">
        <f t="shared" si="215"/>
        <v>0</v>
      </c>
      <c r="AQ186" s="318">
        <f t="shared" si="215"/>
        <v>0</v>
      </c>
      <c r="AR186" s="318">
        <f t="shared" si="215"/>
        <v>0</v>
      </c>
      <c r="AS186" s="318">
        <f t="shared" si="215"/>
        <v>0</v>
      </c>
      <c r="AT186" s="318">
        <f t="shared" si="215"/>
        <v>0</v>
      </c>
      <c r="AU186" s="318">
        <f t="shared" si="215"/>
        <v>0</v>
      </c>
      <c r="AV186" s="318">
        <f t="shared" si="215"/>
        <v>0</v>
      </c>
      <c r="AW186" s="318">
        <f t="shared" si="215"/>
        <v>0</v>
      </c>
      <c r="AX186" s="318">
        <f t="shared" si="215"/>
        <v>0</v>
      </c>
      <c r="AY186" s="318">
        <f t="shared" si="215"/>
        <v>0</v>
      </c>
      <c r="AZ186" s="318">
        <f t="shared" ref="AZ186:BG186" si="216">AZ180+AZ183</f>
        <v>0</v>
      </c>
      <c r="BA186" s="318">
        <f t="shared" si="216"/>
        <v>0</v>
      </c>
      <c r="BB186" s="318">
        <f t="shared" si="216"/>
        <v>0</v>
      </c>
      <c r="BC186" s="318">
        <f t="shared" si="216"/>
        <v>0</v>
      </c>
      <c r="BD186" s="318">
        <f t="shared" si="216"/>
        <v>0</v>
      </c>
      <c r="BE186" s="318">
        <f t="shared" si="216"/>
        <v>0</v>
      </c>
      <c r="BF186" s="318">
        <f t="shared" si="216"/>
        <v>0</v>
      </c>
      <c r="BG186" s="318">
        <f t="shared" si="216"/>
        <v>0</v>
      </c>
      <c r="BH186" s="318">
        <f t="shared" si="209"/>
        <v>0</v>
      </c>
      <c r="BI186" s="318">
        <f t="shared" si="209"/>
        <v>0</v>
      </c>
      <c r="BJ186" s="318">
        <f t="shared" si="209"/>
        <v>0</v>
      </c>
      <c r="BK186" s="179">
        <f t="shared" si="125"/>
        <v>0</v>
      </c>
      <c r="BL186" s="179">
        <f t="shared" si="126"/>
        <v>0</v>
      </c>
      <c r="BM186" s="179">
        <f t="shared" si="127"/>
        <v>0</v>
      </c>
      <c r="BN186" s="318"/>
      <c r="BO186" s="318"/>
      <c r="BP186" s="318"/>
      <c r="BQ186" s="318"/>
      <c r="BR186" s="318"/>
      <c r="BS186" s="318"/>
      <c r="BT186" s="227"/>
    </row>
    <row r="187" spans="1:72" customFormat="1" ht="18" customHeight="1" x14ac:dyDescent="0.25">
      <c r="A187" s="51"/>
      <c r="B187" s="405" t="str">
        <f>Base!A159</f>
        <v>Итого по вариативной части блока ДИСЦИПЛИНЫ</v>
      </c>
      <c r="C187" s="405"/>
      <c r="D187" s="318">
        <f t="shared" si="213"/>
        <v>0</v>
      </c>
      <c r="E187" s="318">
        <f t="shared" si="209"/>
        <v>0</v>
      </c>
      <c r="F187" s="318">
        <f t="shared" si="209"/>
        <v>0</v>
      </c>
      <c r="G187" s="318">
        <f t="shared" si="209"/>
        <v>0</v>
      </c>
      <c r="H187" s="318">
        <f t="shared" si="209"/>
        <v>0</v>
      </c>
      <c r="I187" s="318">
        <f t="shared" si="209"/>
        <v>0</v>
      </c>
      <c r="J187" s="318">
        <f t="shared" si="209"/>
        <v>0</v>
      </c>
      <c r="K187" s="318">
        <f t="shared" si="209"/>
        <v>0</v>
      </c>
      <c r="L187" s="318">
        <f t="shared" si="209"/>
        <v>0</v>
      </c>
      <c r="M187" s="318">
        <f t="shared" si="209"/>
        <v>0</v>
      </c>
      <c r="N187" s="318">
        <f t="shared" si="209"/>
        <v>0</v>
      </c>
      <c r="O187" s="318">
        <f t="shared" si="209"/>
        <v>0</v>
      </c>
      <c r="P187" s="318">
        <f t="shared" si="209"/>
        <v>0</v>
      </c>
      <c r="Q187" s="318">
        <f t="shared" si="209"/>
        <v>0</v>
      </c>
      <c r="R187" s="318">
        <f t="shared" si="209"/>
        <v>0</v>
      </c>
      <c r="S187" s="318">
        <f t="shared" si="209"/>
        <v>0</v>
      </c>
      <c r="T187" s="318">
        <f t="shared" si="209"/>
        <v>0</v>
      </c>
      <c r="U187" s="318">
        <f t="shared" si="209"/>
        <v>0</v>
      </c>
      <c r="V187" s="318">
        <f t="shared" si="209"/>
        <v>0</v>
      </c>
      <c r="W187" s="318">
        <f t="shared" si="209"/>
        <v>0</v>
      </c>
      <c r="X187" s="318">
        <f t="shared" si="209"/>
        <v>0</v>
      </c>
      <c r="Y187" s="318">
        <f t="shared" si="209"/>
        <v>0</v>
      </c>
      <c r="Z187" s="318">
        <f t="shared" si="209"/>
        <v>0</v>
      </c>
      <c r="AA187" s="318">
        <f t="shared" si="209"/>
        <v>0</v>
      </c>
      <c r="AB187" s="318">
        <f t="shared" ref="AB187:AI187" si="217">AB181+AB184</f>
        <v>0</v>
      </c>
      <c r="AC187" s="318">
        <f t="shared" si="217"/>
        <v>0</v>
      </c>
      <c r="AD187" s="318">
        <f t="shared" si="217"/>
        <v>0</v>
      </c>
      <c r="AE187" s="318">
        <f t="shared" si="217"/>
        <v>0</v>
      </c>
      <c r="AF187" s="318">
        <f t="shared" si="217"/>
        <v>0</v>
      </c>
      <c r="AG187" s="318">
        <f t="shared" si="217"/>
        <v>0</v>
      </c>
      <c r="AH187" s="318">
        <f t="shared" si="217"/>
        <v>0</v>
      </c>
      <c r="AI187" s="318">
        <f t="shared" si="217"/>
        <v>0</v>
      </c>
      <c r="AJ187" s="318">
        <f t="shared" ref="AJ187:AY187" si="218">AJ181+AJ184</f>
        <v>0</v>
      </c>
      <c r="AK187" s="318">
        <f t="shared" si="218"/>
        <v>0</v>
      </c>
      <c r="AL187" s="318">
        <f t="shared" si="218"/>
        <v>0</v>
      </c>
      <c r="AM187" s="318">
        <f t="shared" si="218"/>
        <v>0</v>
      </c>
      <c r="AN187" s="318">
        <f t="shared" si="218"/>
        <v>0</v>
      </c>
      <c r="AO187" s="318">
        <f t="shared" si="218"/>
        <v>0</v>
      </c>
      <c r="AP187" s="318">
        <f t="shared" si="218"/>
        <v>0</v>
      </c>
      <c r="AQ187" s="318">
        <f t="shared" si="218"/>
        <v>0</v>
      </c>
      <c r="AR187" s="318">
        <f t="shared" si="218"/>
        <v>0</v>
      </c>
      <c r="AS187" s="318">
        <f t="shared" si="218"/>
        <v>0</v>
      </c>
      <c r="AT187" s="318">
        <f t="shared" si="218"/>
        <v>0</v>
      </c>
      <c r="AU187" s="318">
        <f t="shared" si="218"/>
        <v>0</v>
      </c>
      <c r="AV187" s="318">
        <f t="shared" si="218"/>
        <v>0</v>
      </c>
      <c r="AW187" s="318">
        <f t="shared" si="218"/>
        <v>0</v>
      </c>
      <c r="AX187" s="318">
        <f t="shared" si="218"/>
        <v>0</v>
      </c>
      <c r="AY187" s="318">
        <f t="shared" si="218"/>
        <v>0</v>
      </c>
      <c r="AZ187" s="318">
        <f t="shared" ref="AZ187:BG187" si="219">AZ181+AZ184</f>
        <v>0</v>
      </c>
      <c r="BA187" s="318">
        <f t="shared" si="219"/>
        <v>0</v>
      </c>
      <c r="BB187" s="318">
        <f t="shared" si="219"/>
        <v>0</v>
      </c>
      <c r="BC187" s="318">
        <f t="shared" si="219"/>
        <v>0</v>
      </c>
      <c r="BD187" s="318">
        <f t="shared" si="219"/>
        <v>0</v>
      </c>
      <c r="BE187" s="318">
        <f t="shared" si="219"/>
        <v>0</v>
      </c>
      <c r="BF187" s="318">
        <f t="shared" si="219"/>
        <v>0</v>
      </c>
      <c r="BG187" s="318">
        <f t="shared" si="219"/>
        <v>0</v>
      </c>
      <c r="BH187" s="318">
        <f t="shared" si="209"/>
        <v>0</v>
      </c>
      <c r="BI187" s="318">
        <f t="shared" si="209"/>
        <v>0</v>
      </c>
      <c r="BJ187" s="318">
        <f t="shared" si="209"/>
        <v>0</v>
      </c>
      <c r="BK187" s="179">
        <f t="shared" si="125"/>
        <v>0</v>
      </c>
      <c r="BL187" s="179">
        <f t="shared" si="126"/>
        <v>0</v>
      </c>
      <c r="BM187" s="179">
        <f t="shared" si="127"/>
        <v>0</v>
      </c>
      <c r="BN187" s="318"/>
      <c r="BO187" s="318"/>
      <c r="BP187" s="318"/>
      <c r="BQ187" s="318"/>
      <c r="BR187" s="318"/>
      <c r="BS187" s="318"/>
      <c r="BT187" s="227"/>
    </row>
    <row r="188" spans="1:72" customFormat="1" ht="18" customHeight="1" x14ac:dyDescent="0.25">
      <c r="A188" s="51" t="s">
        <v>346</v>
      </c>
      <c r="B188" s="405" t="str">
        <f>B190</f>
        <v>ВСЕГО по блоку ДИСЦИПЛИНЫ</v>
      </c>
      <c r="C188" s="405"/>
      <c r="D188" s="318">
        <f>D176+D185</f>
        <v>0</v>
      </c>
      <c r="E188" s="318">
        <f t="shared" ref="E188:BJ190" si="220">E176+E185</f>
        <v>0</v>
      </c>
      <c r="F188" s="318">
        <f t="shared" si="220"/>
        <v>0</v>
      </c>
      <c r="G188" s="318">
        <f t="shared" si="220"/>
        <v>0</v>
      </c>
      <c r="H188" s="318">
        <f t="shared" si="220"/>
        <v>0</v>
      </c>
      <c r="I188" s="318">
        <f t="shared" si="220"/>
        <v>0</v>
      </c>
      <c r="J188" s="318">
        <f t="shared" si="220"/>
        <v>0</v>
      </c>
      <c r="K188" s="318">
        <f t="shared" si="220"/>
        <v>0</v>
      </c>
      <c r="L188" s="318">
        <f t="shared" si="220"/>
        <v>0</v>
      </c>
      <c r="M188" s="318">
        <f t="shared" si="220"/>
        <v>0</v>
      </c>
      <c r="N188" s="318">
        <f t="shared" si="220"/>
        <v>0</v>
      </c>
      <c r="O188" s="318">
        <f t="shared" si="220"/>
        <v>0</v>
      </c>
      <c r="P188" s="318">
        <f t="shared" si="220"/>
        <v>0</v>
      </c>
      <c r="Q188" s="318">
        <f t="shared" si="220"/>
        <v>0</v>
      </c>
      <c r="R188" s="318">
        <f t="shared" si="220"/>
        <v>0</v>
      </c>
      <c r="S188" s="318">
        <f t="shared" si="220"/>
        <v>0</v>
      </c>
      <c r="T188" s="318">
        <f t="shared" si="220"/>
        <v>0</v>
      </c>
      <c r="U188" s="318">
        <f t="shared" si="220"/>
        <v>0</v>
      </c>
      <c r="V188" s="318">
        <f t="shared" si="220"/>
        <v>0</v>
      </c>
      <c r="W188" s="318">
        <f t="shared" si="220"/>
        <v>0</v>
      </c>
      <c r="X188" s="318">
        <f t="shared" si="220"/>
        <v>0</v>
      </c>
      <c r="Y188" s="318">
        <f t="shared" si="220"/>
        <v>0</v>
      </c>
      <c r="Z188" s="318">
        <f t="shared" si="220"/>
        <v>0</v>
      </c>
      <c r="AA188" s="318">
        <f t="shared" si="220"/>
        <v>0</v>
      </c>
      <c r="AB188" s="318">
        <f t="shared" ref="AB188:AI188" si="221">AB176+AB185</f>
        <v>0</v>
      </c>
      <c r="AC188" s="318">
        <f t="shared" si="221"/>
        <v>0</v>
      </c>
      <c r="AD188" s="318">
        <f t="shared" si="221"/>
        <v>0</v>
      </c>
      <c r="AE188" s="318">
        <f t="shared" si="221"/>
        <v>0</v>
      </c>
      <c r="AF188" s="318">
        <f t="shared" si="221"/>
        <v>0</v>
      </c>
      <c r="AG188" s="318">
        <f t="shared" si="221"/>
        <v>0</v>
      </c>
      <c r="AH188" s="318">
        <f t="shared" si="221"/>
        <v>0</v>
      </c>
      <c r="AI188" s="318">
        <f t="shared" si="221"/>
        <v>0</v>
      </c>
      <c r="AJ188" s="318">
        <f t="shared" ref="AJ188:AY188" si="222">AJ176+AJ185</f>
        <v>0</v>
      </c>
      <c r="AK188" s="318">
        <f t="shared" si="222"/>
        <v>0</v>
      </c>
      <c r="AL188" s="318">
        <f t="shared" si="222"/>
        <v>0</v>
      </c>
      <c r="AM188" s="318">
        <f t="shared" si="222"/>
        <v>0</v>
      </c>
      <c r="AN188" s="318">
        <f t="shared" si="222"/>
        <v>0</v>
      </c>
      <c r="AO188" s="318">
        <f t="shared" si="222"/>
        <v>0</v>
      </c>
      <c r="AP188" s="318">
        <f t="shared" si="222"/>
        <v>0</v>
      </c>
      <c r="AQ188" s="318">
        <f t="shared" si="222"/>
        <v>0</v>
      </c>
      <c r="AR188" s="318">
        <f t="shared" si="222"/>
        <v>0</v>
      </c>
      <c r="AS188" s="318">
        <f t="shared" si="222"/>
        <v>0</v>
      </c>
      <c r="AT188" s="318">
        <f t="shared" si="222"/>
        <v>0</v>
      </c>
      <c r="AU188" s="318">
        <f t="shared" si="222"/>
        <v>0</v>
      </c>
      <c r="AV188" s="318">
        <f t="shared" si="222"/>
        <v>0</v>
      </c>
      <c r="AW188" s="318">
        <f t="shared" si="222"/>
        <v>0</v>
      </c>
      <c r="AX188" s="318">
        <f t="shared" si="222"/>
        <v>0</v>
      </c>
      <c r="AY188" s="318">
        <f t="shared" si="222"/>
        <v>0</v>
      </c>
      <c r="AZ188" s="318">
        <f t="shared" ref="AZ188:BG188" si="223">AZ176+AZ185</f>
        <v>0</v>
      </c>
      <c r="BA188" s="318">
        <f t="shared" si="223"/>
        <v>0</v>
      </c>
      <c r="BB188" s="318">
        <f t="shared" si="223"/>
        <v>0</v>
      </c>
      <c r="BC188" s="318">
        <f t="shared" si="223"/>
        <v>0</v>
      </c>
      <c r="BD188" s="318">
        <f t="shared" si="223"/>
        <v>0</v>
      </c>
      <c r="BE188" s="318">
        <f t="shared" si="223"/>
        <v>0</v>
      </c>
      <c r="BF188" s="318">
        <f t="shared" si="223"/>
        <v>0</v>
      </c>
      <c r="BG188" s="318">
        <f t="shared" si="223"/>
        <v>0</v>
      </c>
      <c r="BH188" s="318">
        <f t="shared" si="220"/>
        <v>0</v>
      </c>
      <c r="BI188" s="318">
        <f t="shared" si="220"/>
        <v>0</v>
      </c>
      <c r="BJ188" s="318">
        <f t="shared" si="220"/>
        <v>0</v>
      </c>
      <c r="BK188" s="179">
        <f t="shared" si="125"/>
        <v>0</v>
      </c>
      <c r="BL188" s="179">
        <f t="shared" si="126"/>
        <v>0</v>
      </c>
      <c r="BM188" s="179">
        <f t="shared" si="127"/>
        <v>0</v>
      </c>
      <c r="BN188" s="318"/>
      <c r="BO188" s="318"/>
      <c r="BP188" s="318"/>
      <c r="BQ188" s="318"/>
      <c r="BR188" s="318"/>
      <c r="BS188" s="318"/>
      <c r="BT188" s="227"/>
    </row>
    <row r="189" spans="1:72" customFormat="1" ht="18" customHeight="1" x14ac:dyDescent="0.25">
      <c r="A189" s="51" t="s">
        <v>347</v>
      </c>
      <c r="B189" s="405" t="str">
        <f>B190</f>
        <v>ВСЕГО по блоку ДИСЦИПЛИНЫ</v>
      </c>
      <c r="C189" s="405"/>
      <c r="D189" s="318">
        <f t="shared" ref="D189:S190" si="224">D177+D186</f>
        <v>0</v>
      </c>
      <c r="E189" s="318">
        <f t="shared" si="224"/>
        <v>0</v>
      </c>
      <c r="F189" s="318">
        <f t="shared" si="224"/>
        <v>0</v>
      </c>
      <c r="G189" s="318">
        <f t="shared" si="224"/>
        <v>0</v>
      </c>
      <c r="H189" s="318">
        <f t="shared" si="224"/>
        <v>0</v>
      </c>
      <c r="I189" s="318">
        <f t="shared" si="224"/>
        <v>0</v>
      </c>
      <c r="J189" s="318">
        <f t="shared" si="224"/>
        <v>0</v>
      </c>
      <c r="K189" s="318">
        <f t="shared" si="224"/>
        <v>0</v>
      </c>
      <c r="L189" s="318">
        <f t="shared" si="224"/>
        <v>0</v>
      </c>
      <c r="M189" s="318">
        <f t="shared" si="224"/>
        <v>0</v>
      </c>
      <c r="N189" s="318">
        <f t="shared" si="224"/>
        <v>0</v>
      </c>
      <c r="O189" s="318">
        <f t="shared" si="224"/>
        <v>0</v>
      </c>
      <c r="P189" s="318">
        <f t="shared" si="224"/>
        <v>0</v>
      </c>
      <c r="Q189" s="318">
        <f t="shared" si="224"/>
        <v>0</v>
      </c>
      <c r="R189" s="318">
        <f t="shared" si="224"/>
        <v>0</v>
      </c>
      <c r="S189" s="318">
        <f t="shared" si="224"/>
        <v>0</v>
      </c>
      <c r="T189" s="318">
        <f t="shared" si="220"/>
        <v>0</v>
      </c>
      <c r="U189" s="318">
        <f t="shared" si="220"/>
        <v>0</v>
      </c>
      <c r="V189" s="318">
        <f t="shared" si="220"/>
        <v>0</v>
      </c>
      <c r="W189" s="318">
        <f t="shared" si="220"/>
        <v>0</v>
      </c>
      <c r="X189" s="318">
        <f t="shared" si="220"/>
        <v>0</v>
      </c>
      <c r="Y189" s="318">
        <f t="shared" si="220"/>
        <v>0</v>
      </c>
      <c r="Z189" s="318">
        <f t="shared" si="220"/>
        <v>0</v>
      </c>
      <c r="AA189" s="318">
        <f t="shared" si="220"/>
        <v>0</v>
      </c>
      <c r="AB189" s="318">
        <f t="shared" ref="AB189:AI189" si="225">AB177+AB186</f>
        <v>0</v>
      </c>
      <c r="AC189" s="318">
        <f t="shared" si="225"/>
        <v>0</v>
      </c>
      <c r="AD189" s="318">
        <f t="shared" si="225"/>
        <v>0</v>
      </c>
      <c r="AE189" s="318">
        <f t="shared" si="225"/>
        <v>0</v>
      </c>
      <c r="AF189" s="318">
        <f t="shared" si="225"/>
        <v>0</v>
      </c>
      <c r="AG189" s="318">
        <f t="shared" si="225"/>
        <v>0</v>
      </c>
      <c r="AH189" s="318">
        <f t="shared" si="225"/>
        <v>0</v>
      </c>
      <c r="AI189" s="318">
        <f t="shared" si="225"/>
        <v>0</v>
      </c>
      <c r="AJ189" s="318">
        <f t="shared" ref="AJ189:AY189" si="226">AJ177+AJ186</f>
        <v>0</v>
      </c>
      <c r="AK189" s="318">
        <f t="shared" si="226"/>
        <v>0</v>
      </c>
      <c r="AL189" s="318">
        <f t="shared" si="226"/>
        <v>0</v>
      </c>
      <c r="AM189" s="318">
        <f t="shared" si="226"/>
        <v>0</v>
      </c>
      <c r="AN189" s="318">
        <f t="shared" si="226"/>
        <v>0</v>
      </c>
      <c r="AO189" s="318">
        <f t="shared" si="226"/>
        <v>0</v>
      </c>
      <c r="AP189" s="318">
        <f t="shared" si="226"/>
        <v>0</v>
      </c>
      <c r="AQ189" s="318">
        <f t="shared" si="226"/>
        <v>0</v>
      </c>
      <c r="AR189" s="318">
        <f t="shared" si="226"/>
        <v>0</v>
      </c>
      <c r="AS189" s="318">
        <f t="shared" si="226"/>
        <v>0</v>
      </c>
      <c r="AT189" s="318">
        <f t="shared" si="226"/>
        <v>0</v>
      </c>
      <c r="AU189" s="318">
        <f t="shared" si="226"/>
        <v>0</v>
      </c>
      <c r="AV189" s="318">
        <f t="shared" si="226"/>
        <v>0</v>
      </c>
      <c r="AW189" s="318">
        <f t="shared" si="226"/>
        <v>0</v>
      </c>
      <c r="AX189" s="318">
        <f t="shared" si="226"/>
        <v>0</v>
      </c>
      <c r="AY189" s="318">
        <f t="shared" si="226"/>
        <v>0</v>
      </c>
      <c r="AZ189" s="318">
        <f t="shared" ref="AZ189:BG189" si="227">AZ177+AZ186</f>
        <v>0</v>
      </c>
      <c r="BA189" s="318">
        <f t="shared" si="227"/>
        <v>0</v>
      </c>
      <c r="BB189" s="318">
        <f t="shared" si="227"/>
        <v>0</v>
      </c>
      <c r="BC189" s="318">
        <f t="shared" si="227"/>
        <v>0</v>
      </c>
      <c r="BD189" s="318">
        <f t="shared" si="227"/>
        <v>0</v>
      </c>
      <c r="BE189" s="318">
        <f t="shared" si="227"/>
        <v>0</v>
      </c>
      <c r="BF189" s="318">
        <f t="shared" si="227"/>
        <v>0</v>
      </c>
      <c r="BG189" s="318">
        <f t="shared" si="227"/>
        <v>0</v>
      </c>
      <c r="BH189" s="318">
        <f t="shared" si="220"/>
        <v>0</v>
      </c>
      <c r="BI189" s="318">
        <f t="shared" si="220"/>
        <v>0</v>
      </c>
      <c r="BJ189" s="318">
        <f t="shared" si="220"/>
        <v>0</v>
      </c>
      <c r="BK189" s="179">
        <f t="shared" si="125"/>
        <v>0</v>
      </c>
      <c r="BL189" s="179">
        <f t="shared" si="126"/>
        <v>0</v>
      </c>
      <c r="BM189" s="179">
        <f t="shared" si="127"/>
        <v>0</v>
      </c>
      <c r="BN189" s="318"/>
      <c r="BO189" s="318"/>
      <c r="BP189" s="318"/>
      <c r="BQ189" s="318"/>
      <c r="BR189" s="318"/>
      <c r="BS189" s="318"/>
      <c r="BT189" s="227"/>
    </row>
    <row r="190" spans="1:72" customFormat="1" ht="18" customHeight="1" x14ac:dyDescent="0.25">
      <c r="A190" s="51"/>
      <c r="B190" s="405" t="str">
        <f>Base!A160</f>
        <v>ВСЕГО по блоку ДИСЦИПЛИНЫ</v>
      </c>
      <c r="C190" s="405"/>
      <c r="D190" s="318">
        <f t="shared" si="224"/>
        <v>0</v>
      </c>
      <c r="E190" s="318">
        <f t="shared" si="220"/>
        <v>0</v>
      </c>
      <c r="F190" s="318">
        <f t="shared" si="220"/>
        <v>0</v>
      </c>
      <c r="G190" s="318">
        <f t="shared" si="220"/>
        <v>0</v>
      </c>
      <c r="H190" s="318">
        <f t="shared" si="220"/>
        <v>0</v>
      </c>
      <c r="I190" s="318">
        <f t="shared" si="220"/>
        <v>0</v>
      </c>
      <c r="J190" s="318">
        <f t="shared" si="220"/>
        <v>0</v>
      </c>
      <c r="K190" s="318">
        <f t="shared" si="220"/>
        <v>0</v>
      </c>
      <c r="L190" s="318">
        <f t="shared" si="220"/>
        <v>0</v>
      </c>
      <c r="M190" s="318">
        <f t="shared" si="220"/>
        <v>0</v>
      </c>
      <c r="N190" s="318">
        <f t="shared" si="220"/>
        <v>0</v>
      </c>
      <c r="O190" s="318">
        <f t="shared" si="220"/>
        <v>0</v>
      </c>
      <c r="P190" s="318">
        <f t="shared" si="220"/>
        <v>0</v>
      </c>
      <c r="Q190" s="318">
        <f t="shared" si="220"/>
        <v>0</v>
      </c>
      <c r="R190" s="318">
        <f t="shared" si="220"/>
        <v>0</v>
      </c>
      <c r="S190" s="318">
        <f t="shared" si="220"/>
        <v>0</v>
      </c>
      <c r="T190" s="318">
        <f t="shared" si="220"/>
        <v>0</v>
      </c>
      <c r="U190" s="318">
        <f t="shared" si="220"/>
        <v>0</v>
      </c>
      <c r="V190" s="318">
        <f t="shared" si="220"/>
        <v>0</v>
      </c>
      <c r="W190" s="318">
        <f t="shared" si="220"/>
        <v>0</v>
      </c>
      <c r="X190" s="318">
        <f t="shared" si="220"/>
        <v>0</v>
      </c>
      <c r="Y190" s="318">
        <f t="shared" si="220"/>
        <v>0</v>
      </c>
      <c r="Z190" s="318">
        <f t="shared" si="220"/>
        <v>0</v>
      </c>
      <c r="AA190" s="318">
        <f t="shared" si="220"/>
        <v>0</v>
      </c>
      <c r="AB190" s="318">
        <f t="shared" ref="AB190:AI190" si="228">AB178+AB187</f>
        <v>0</v>
      </c>
      <c r="AC190" s="318">
        <f t="shared" si="228"/>
        <v>0</v>
      </c>
      <c r="AD190" s="318">
        <f t="shared" si="228"/>
        <v>0</v>
      </c>
      <c r="AE190" s="318">
        <f t="shared" si="228"/>
        <v>0</v>
      </c>
      <c r="AF190" s="318">
        <f t="shared" si="228"/>
        <v>0</v>
      </c>
      <c r="AG190" s="318">
        <f t="shared" si="228"/>
        <v>0</v>
      </c>
      <c r="AH190" s="318">
        <f t="shared" si="228"/>
        <v>0</v>
      </c>
      <c r="AI190" s="318">
        <f t="shared" si="228"/>
        <v>0</v>
      </c>
      <c r="AJ190" s="318">
        <f t="shared" ref="AJ190:AY190" si="229">AJ178+AJ187</f>
        <v>0</v>
      </c>
      <c r="AK190" s="318">
        <f t="shared" si="229"/>
        <v>0</v>
      </c>
      <c r="AL190" s="318">
        <f t="shared" si="229"/>
        <v>0</v>
      </c>
      <c r="AM190" s="318">
        <f t="shared" si="229"/>
        <v>0</v>
      </c>
      <c r="AN190" s="318">
        <f t="shared" si="229"/>
        <v>0</v>
      </c>
      <c r="AO190" s="318">
        <f t="shared" si="229"/>
        <v>0</v>
      </c>
      <c r="AP190" s="318">
        <f t="shared" si="229"/>
        <v>0</v>
      </c>
      <c r="AQ190" s="318">
        <f t="shared" si="229"/>
        <v>0</v>
      </c>
      <c r="AR190" s="318">
        <f t="shared" si="229"/>
        <v>0</v>
      </c>
      <c r="AS190" s="318">
        <f t="shared" si="229"/>
        <v>0</v>
      </c>
      <c r="AT190" s="318">
        <f t="shared" si="229"/>
        <v>0</v>
      </c>
      <c r="AU190" s="318">
        <f t="shared" si="229"/>
        <v>0</v>
      </c>
      <c r="AV190" s="318">
        <f t="shared" si="229"/>
        <v>0</v>
      </c>
      <c r="AW190" s="318">
        <f t="shared" si="229"/>
        <v>0</v>
      </c>
      <c r="AX190" s="318">
        <f t="shared" si="229"/>
        <v>0</v>
      </c>
      <c r="AY190" s="318">
        <f t="shared" si="229"/>
        <v>0</v>
      </c>
      <c r="AZ190" s="318">
        <f t="shared" ref="AZ190:BG190" si="230">AZ178+AZ187</f>
        <v>0</v>
      </c>
      <c r="BA190" s="318">
        <f t="shared" si="230"/>
        <v>0</v>
      </c>
      <c r="BB190" s="318">
        <f t="shared" si="230"/>
        <v>0</v>
      </c>
      <c r="BC190" s="318">
        <f t="shared" si="230"/>
        <v>0</v>
      </c>
      <c r="BD190" s="318">
        <f t="shared" si="230"/>
        <v>0</v>
      </c>
      <c r="BE190" s="318">
        <f t="shared" si="230"/>
        <v>0</v>
      </c>
      <c r="BF190" s="318">
        <f t="shared" si="230"/>
        <v>0</v>
      </c>
      <c r="BG190" s="318">
        <f t="shared" si="230"/>
        <v>0</v>
      </c>
      <c r="BH190" s="318">
        <f t="shared" si="220"/>
        <v>0</v>
      </c>
      <c r="BI190" s="318">
        <f t="shared" si="220"/>
        <v>0</v>
      </c>
      <c r="BJ190" s="318">
        <f t="shared" si="220"/>
        <v>0</v>
      </c>
      <c r="BK190" s="179">
        <f t="shared" si="125"/>
        <v>0</v>
      </c>
      <c r="BL190" s="179">
        <f t="shared" si="126"/>
        <v>0</v>
      </c>
      <c r="BM190" s="179">
        <f t="shared" si="127"/>
        <v>0</v>
      </c>
      <c r="BN190" s="318"/>
      <c r="BO190" s="318"/>
      <c r="BP190" s="318"/>
      <c r="BQ190" s="318"/>
      <c r="BR190" s="318"/>
      <c r="BS190" s="318"/>
      <c r="BT190" s="227"/>
    </row>
    <row r="191" spans="1:72" x14ac:dyDescent="0.25">
      <c r="B191" s="425" t="str">
        <f>Base!A161</f>
        <v>ПРАКТИКИ</v>
      </c>
      <c r="C191" s="425"/>
      <c r="D191" s="425"/>
      <c r="E191" s="425"/>
      <c r="F191" s="425"/>
      <c r="G191" s="425"/>
      <c r="H191" s="425"/>
      <c r="I191" s="425"/>
      <c r="J191" s="425"/>
      <c r="K191" s="425"/>
      <c r="L191" s="425"/>
      <c r="M191" s="425"/>
      <c r="N191" s="425"/>
      <c r="O191" s="425"/>
      <c r="P191" s="425"/>
      <c r="Q191" s="425"/>
      <c r="R191" s="425"/>
      <c r="S191" s="425"/>
      <c r="T191" s="425"/>
      <c r="U191" s="425"/>
      <c r="V191" s="425"/>
      <c r="W191" s="425"/>
      <c r="X191" s="425"/>
      <c r="Y191" s="425"/>
      <c r="Z191" s="425"/>
      <c r="AA191" s="425"/>
      <c r="AB191" s="425"/>
      <c r="AC191" s="425"/>
      <c r="AD191" s="425"/>
      <c r="AE191" s="425"/>
      <c r="AF191" s="425"/>
      <c r="AG191" s="425"/>
      <c r="AH191" s="425"/>
      <c r="AI191" s="425"/>
      <c r="AJ191" s="425"/>
      <c r="AK191" s="425"/>
      <c r="AL191" s="425"/>
      <c r="AM191" s="425"/>
      <c r="AN191" s="425"/>
      <c r="AO191" s="425"/>
      <c r="AP191" s="425"/>
      <c r="AQ191" s="425"/>
      <c r="AR191" s="320"/>
      <c r="AS191" s="320"/>
      <c r="AT191" s="320"/>
      <c r="AU191" s="320"/>
      <c r="AV191" s="320"/>
      <c r="AW191" s="320"/>
      <c r="AX191" s="320"/>
      <c r="AY191" s="320"/>
      <c r="AZ191" s="320"/>
      <c r="BA191" s="320"/>
      <c r="BB191" s="320"/>
      <c r="BC191" s="320"/>
      <c r="BD191" s="320"/>
      <c r="BE191" s="320"/>
      <c r="BF191" s="320"/>
      <c r="BG191" s="320"/>
      <c r="BH191" s="179"/>
      <c r="BI191" s="228"/>
      <c r="BJ191" s="163"/>
      <c r="BK191" s="179">
        <f t="shared" si="125"/>
        <v>0</v>
      </c>
      <c r="BL191" s="179">
        <f t="shared" si="126"/>
        <v>0</v>
      </c>
      <c r="BM191" s="179">
        <f t="shared" si="127"/>
        <v>0</v>
      </c>
    </row>
    <row r="192" spans="1:72" x14ac:dyDescent="0.25">
      <c r="A192" s="163">
        <f>ПланСокрОО!A192</f>
        <v>0</v>
      </c>
      <c r="B192" s="179" t="str">
        <f>ПланСокрОО!B192</f>
        <v>ПР.1</v>
      </c>
      <c r="C192" s="180" t="str">
        <f>ПланСокрОО!C192</f>
        <v>Учебная практика</v>
      </c>
      <c r="D192" s="106"/>
      <c r="E192" s="106"/>
      <c r="F192" s="106"/>
      <c r="G192" s="331">
        <f t="shared" ref="G192" si="231">T192+X192+AB192+AF192+AJ192+AN192+AR192+AV192+AZ192+BD192</f>
        <v>0</v>
      </c>
      <c r="H192" s="179">
        <f>ПланСокрОО!I192</f>
        <v>0</v>
      </c>
      <c r="I192" s="179">
        <f>ПланСокрОО!J192</f>
        <v>0</v>
      </c>
      <c r="J192" s="179">
        <f>ПланСокрОО!K192</f>
        <v>0</v>
      </c>
      <c r="K192" s="179">
        <f>ПланСокрОО!L192</f>
        <v>0</v>
      </c>
      <c r="L192" s="179">
        <f>ПланСокрОО!M192</f>
        <v>0</v>
      </c>
      <c r="M192" s="179">
        <f>ПланСокрОО!N192</f>
        <v>0</v>
      </c>
      <c r="N192" s="179">
        <f t="shared" ref="N192" si="232">H192</f>
        <v>0</v>
      </c>
      <c r="O192" s="179">
        <f t="shared" ref="O192" si="233">SUM(P192:R192)</f>
        <v>0</v>
      </c>
      <c r="P192" s="179">
        <f t="shared" ref="P192" si="234">U192+Y192+AC192+AG192+AK192+AO192+AS192+AW192+BA192+BE192</f>
        <v>0</v>
      </c>
      <c r="Q192" s="179">
        <f t="shared" ref="Q192" si="235">V192+Z192+AD192+AH192+AL192+AP192+AT192+AX192+BB192+BF192</f>
        <v>0</v>
      </c>
      <c r="R192" s="179">
        <f t="shared" ref="R192" si="236">W192+AA192+AE192+AI192+AM192+AQ192+AU192+AY192+BC192+BG192</f>
        <v>0</v>
      </c>
      <c r="S192" s="179">
        <f t="shared" ref="S192" si="237">N192-O192</f>
        <v>0</v>
      </c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  <c r="AN192" s="106"/>
      <c r="AO192" s="106"/>
      <c r="AP192" s="106"/>
      <c r="AQ192" s="106"/>
      <c r="AR192" s="106"/>
      <c r="AS192" s="106"/>
      <c r="AT192" s="106"/>
      <c r="AU192" s="106"/>
      <c r="AV192" s="106"/>
      <c r="AW192" s="106"/>
      <c r="AX192" s="106"/>
      <c r="AY192" s="106"/>
      <c r="AZ192" s="106"/>
      <c r="BA192" s="106"/>
      <c r="BB192" s="106"/>
      <c r="BC192" s="106"/>
      <c r="BD192" s="106"/>
      <c r="BE192" s="106"/>
      <c r="BF192" s="106"/>
      <c r="BG192" s="106"/>
      <c r="BH192" s="179"/>
      <c r="BI192" s="228" t="str">
        <f>ПланСокрОО!AZ192</f>
        <v/>
      </c>
      <c r="BJ192" s="163"/>
      <c r="BK192" s="179">
        <f t="shared" si="125"/>
        <v>0</v>
      </c>
      <c r="BL192" s="179">
        <f t="shared" si="126"/>
        <v>0</v>
      </c>
      <c r="BM192" s="179">
        <f t="shared" si="127"/>
        <v>0</v>
      </c>
    </row>
    <row r="193" spans="1:72" x14ac:dyDescent="0.25">
      <c r="A193" s="163">
        <f>ПланСокрОО!A193</f>
        <v>0</v>
      </c>
      <c r="B193" s="179" t="str">
        <f>ПланСокрОО!B193</f>
        <v>ПР.2</v>
      </c>
      <c r="C193" s="180">
        <f>ПланСокрОО!C193</f>
        <v>0</v>
      </c>
      <c r="D193" s="106"/>
      <c r="E193" s="106"/>
      <c r="F193" s="106"/>
      <c r="G193" s="331">
        <f t="shared" ref="G193:G200" si="238">T193+X193+AB193+AF193+AJ193+AN193+AR193+AV193+AZ193+BD193</f>
        <v>0</v>
      </c>
      <c r="H193" s="179">
        <f>ПланСокрОО!I193</f>
        <v>0</v>
      </c>
      <c r="I193" s="179">
        <f>ПланСокрОО!J193</f>
        <v>0</v>
      </c>
      <c r="J193" s="179">
        <f>ПланСокрОО!K193</f>
        <v>0</v>
      </c>
      <c r="K193" s="179">
        <f>ПланСокрОО!L193</f>
        <v>0</v>
      </c>
      <c r="L193" s="179">
        <f>ПланСокрОО!M193</f>
        <v>0</v>
      </c>
      <c r="M193" s="179">
        <f>ПланСокрОО!N193</f>
        <v>0</v>
      </c>
      <c r="N193" s="179">
        <f t="shared" ref="N193:N200" si="239">H193</f>
        <v>0</v>
      </c>
      <c r="O193" s="179">
        <f t="shared" ref="O193:O200" si="240">SUM(P193:R193)</f>
        <v>0</v>
      </c>
      <c r="P193" s="179">
        <f t="shared" ref="P193:P200" si="241">U193+Y193+AC193+AG193+AK193+AO193+AS193+AW193+BA193+BE193</f>
        <v>0</v>
      </c>
      <c r="Q193" s="179">
        <f t="shared" ref="Q193:Q200" si="242">V193+Z193+AD193+AH193+AL193+AP193+AT193+AX193+BB193+BF193</f>
        <v>0</v>
      </c>
      <c r="R193" s="179">
        <f t="shared" ref="R193:R200" si="243">W193+AA193+AE193+AI193+AM193+AQ193+AU193+AY193+BC193+BG193</f>
        <v>0</v>
      </c>
      <c r="S193" s="179">
        <f t="shared" ref="S193:S200" si="244">N193-O193</f>
        <v>0</v>
      </c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  <c r="AD193" s="106"/>
      <c r="AE193" s="106"/>
      <c r="AF193" s="106"/>
      <c r="AG193" s="106"/>
      <c r="AH193" s="106"/>
      <c r="AI193" s="106"/>
      <c r="AJ193" s="106"/>
      <c r="AK193" s="106"/>
      <c r="AL193" s="106"/>
      <c r="AM193" s="106"/>
      <c r="AN193" s="106"/>
      <c r="AO193" s="106"/>
      <c r="AP193" s="106"/>
      <c r="AQ193" s="106"/>
      <c r="AR193" s="106"/>
      <c r="AS193" s="106"/>
      <c r="AT193" s="106"/>
      <c r="AU193" s="106"/>
      <c r="AV193" s="106"/>
      <c r="AW193" s="106"/>
      <c r="AX193" s="106"/>
      <c r="AY193" s="106"/>
      <c r="AZ193" s="106"/>
      <c r="BA193" s="106"/>
      <c r="BB193" s="106"/>
      <c r="BC193" s="106"/>
      <c r="BD193" s="106"/>
      <c r="BE193" s="106"/>
      <c r="BF193" s="106"/>
      <c r="BG193" s="106"/>
      <c r="BH193" s="179"/>
      <c r="BI193" s="228" t="str">
        <f>ПланСокрОО!AZ193</f>
        <v/>
      </c>
      <c r="BJ193" s="163"/>
      <c r="BK193" s="179">
        <f t="shared" si="125"/>
        <v>0</v>
      </c>
      <c r="BL193" s="179">
        <f t="shared" si="126"/>
        <v>0</v>
      </c>
      <c r="BM193" s="179">
        <f t="shared" si="127"/>
        <v>0</v>
      </c>
    </row>
    <row r="194" spans="1:72" x14ac:dyDescent="0.25">
      <c r="A194" s="163">
        <f>ПланСокрОО!A194</f>
        <v>0</v>
      </c>
      <c r="B194" s="179" t="str">
        <f>ПланСокрОО!B194</f>
        <v>ПР.3</v>
      </c>
      <c r="C194" s="180">
        <f>ПланСокрОО!C194</f>
        <v>0</v>
      </c>
      <c r="D194" s="106"/>
      <c r="E194" s="106"/>
      <c r="F194" s="106"/>
      <c r="G194" s="331">
        <f t="shared" si="238"/>
        <v>0</v>
      </c>
      <c r="H194" s="179">
        <f>ПланСокрОО!I194</f>
        <v>0</v>
      </c>
      <c r="I194" s="179">
        <f>ПланСокрОО!J194</f>
        <v>0</v>
      </c>
      <c r="J194" s="179">
        <f>ПланСокрОО!K194</f>
        <v>0</v>
      </c>
      <c r="K194" s="179">
        <f>ПланСокрОО!L194</f>
        <v>0</v>
      </c>
      <c r="L194" s="179">
        <f>ПланСокрОО!M194</f>
        <v>0</v>
      </c>
      <c r="M194" s="179">
        <f>ПланСокрОО!N194</f>
        <v>0</v>
      </c>
      <c r="N194" s="179">
        <f t="shared" si="239"/>
        <v>0</v>
      </c>
      <c r="O194" s="179">
        <f t="shared" si="240"/>
        <v>0</v>
      </c>
      <c r="P194" s="179">
        <f t="shared" si="241"/>
        <v>0</v>
      </c>
      <c r="Q194" s="179">
        <f t="shared" si="242"/>
        <v>0</v>
      </c>
      <c r="R194" s="179">
        <f t="shared" si="243"/>
        <v>0</v>
      </c>
      <c r="S194" s="179">
        <f t="shared" si="244"/>
        <v>0</v>
      </c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  <c r="AD194" s="106"/>
      <c r="AE194" s="106"/>
      <c r="AF194" s="106"/>
      <c r="AG194" s="106"/>
      <c r="AH194" s="106"/>
      <c r="AI194" s="106"/>
      <c r="AJ194" s="106"/>
      <c r="AK194" s="106"/>
      <c r="AL194" s="106"/>
      <c r="AM194" s="106"/>
      <c r="AN194" s="106"/>
      <c r="AO194" s="106"/>
      <c r="AP194" s="106"/>
      <c r="AQ194" s="106"/>
      <c r="AR194" s="106"/>
      <c r="AS194" s="106"/>
      <c r="AT194" s="106"/>
      <c r="AU194" s="106"/>
      <c r="AV194" s="106"/>
      <c r="AW194" s="106"/>
      <c r="AX194" s="106"/>
      <c r="AY194" s="106"/>
      <c r="AZ194" s="106"/>
      <c r="BA194" s="106"/>
      <c r="BB194" s="106"/>
      <c r="BC194" s="106"/>
      <c r="BD194" s="106"/>
      <c r="BE194" s="106"/>
      <c r="BF194" s="106"/>
      <c r="BG194" s="106"/>
      <c r="BH194" s="179"/>
      <c r="BI194" s="228" t="str">
        <f>ПланСокрОО!AZ194</f>
        <v/>
      </c>
      <c r="BJ194" s="163"/>
      <c r="BK194" s="179">
        <f t="shared" si="125"/>
        <v>0</v>
      </c>
      <c r="BL194" s="179">
        <f t="shared" si="126"/>
        <v>0</v>
      </c>
      <c r="BM194" s="179">
        <f t="shared" si="127"/>
        <v>0</v>
      </c>
    </row>
    <row r="195" spans="1:72" x14ac:dyDescent="0.25">
      <c r="A195" s="163">
        <f>ПланСокрОО!A195</f>
        <v>0</v>
      </c>
      <c r="B195" s="179" t="str">
        <f>ПланСокрОО!B195</f>
        <v>ПР.4</v>
      </c>
      <c r="C195" s="180">
        <f>ПланСокрОО!C195</f>
        <v>0</v>
      </c>
      <c r="D195" s="106"/>
      <c r="E195" s="106"/>
      <c r="F195" s="106"/>
      <c r="G195" s="331">
        <f t="shared" si="238"/>
        <v>0</v>
      </c>
      <c r="H195" s="179">
        <f>ПланСокрОО!I195</f>
        <v>0</v>
      </c>
      <c r="I195" s="179">
        <f>ПланСокрОО!J195</f>
        <v>0</v>
      </c>
      <c r="J195" s="179">
        <f>ПланСокрОО!K195</f>
        <v>0</v>
      </c>
      <c r="K195" s="179">
        <f>ПланСокрОО!L195</f>
        <v>0</v>
      </c>
      <c r="L195" s="179">
        <f>ПланСокрОО!M195</f>
        <v>0</v>
      </c>
      <c r="M195" s="179">
        <f>ПланСокрОО!N195</f>
        <v>0</v>
      </c>
      <c r="N195" s="179">
        <f t="shared" si="239"/>
        <v>0</v>
      </c>
      <c r="O195" s="179">
        <f t="shared" si="240"/>
        <v>0</v>
      </c>
      <c r="P195" s="179">
        <f t="shared" si="241"/>
        <v>0</v>
      </c>
      <c r="Q195" s="179">
        <f t="shared" si="242"/>
        <v>0</v>
      </c>
      <c r="R195" s="179">
        <f t="shared" si="243"/>
        <v>0</v>
      </c>
      <c r="S195" s="179">
        <f t="shared" si="244"/>
        <v>0</v>
      </c>
      <c r="T195" s="106"/>
      <c r="U195" s="106"/>
      <c r="V195" s="106"/>
      <c r="W195" s="106"/>
      <c r="X195" s="106"/>
      <c r="Y195" s="106"/>
      <c r="Z195" s="106"/>
      <c r="AA195" s="106"/>
      <c r="AB195" s="106"/>
      <c r="AC195" s="106"/>
      <c r="AD195" s="106"/>
      <c r="AE195" s="106"/>
      <c r="AF195" s="106"/>
      <c r="AG195" s="106"/>
      <c r="AH195" s="106"/>
      <c r="AI195" s="106"/>
      <c r="AJ195" s="106"/>
      <c r="AK195" s="106"/>
      <c r="AL195" s="106"/>
      <c r="AM195" s="106"/>
      <c r="AN195" s="106"/>
      <c r="AO195" s="106"/>
      <c r="AP195" s="106"/>
      <c r="AQ195" s="106"/>
      <c r="AR195" s="106"/>
      <c r="AS195" s="106"/>
      <c r="AT195" s="106"/>
      <c r="AU195" s="106"/>
      <c r="AV195" s="106"/>
      <c r="AW195" s="106"/>
      <c r="AX195" s="106"/>
      <c r="AY195" s="106"/>
      <c r="AZ195" s="106"/>
      <c r="BA195" s="106"/>
      <c r="BB195" s="106"/>
      <c r="BC195" s="106"/>
      <c r="BD195" s="106"/>
      <c r="BE195" s="106"/>
      <c r="BF195" s="106"/>
      <c r="BG195" s="106"/>
      <c r="BH195" s="179"/>
      <c r="BI195" s="228" t="str">
        <f>ПланСокрОО!AZ195</f>
        <v/>
      </c>
      <c r="BJ195" s="163"/>
      <c r="BK195" s="179">
        <f t="shared" si="125"/>
        <v>0</v>
      </c>
      <c r="BL195" s="179">
        <f t="shared" si="126"/>
        <v>0</v>
      </c>
      <c r="BM195" s="179">
        <f t="shared" si="127"/>
        <v>0</v>
      </c>
    </row>
    <row r="196" spans="1:72" x14ac:dyDescent="0.25">
      <c r="A196" s="163">
        <f>ПланСокрОО!A196</f>
        <v>0</v>
      </c>
      <c r="B196" s="179" t="str">
        <f>ПланСокрОО!B196</f>
        <v>ПР.5</v>
      </c>
      <c r="C196" s="180">
        <f>ПланСокрОО!C196</f>
        <v>0</v>
      </c>
      <c r="D196" s="106"/>
      <c r="E196" s="106"/>
      <c r="F196" s="106"/>
      <c r="G196" s="331">
        <f t="shared" si="238"/>
        <v>0</v>
      </c>
      <c r="H196" s="179">
        <f>ПланСокрОО!I196</f>
        <v>0</v>
      </c>
      <c r="I196" s="179">
        <f>ПланСокрОО!J196</f>
        <v>0</v>
      </c>
      <c r="J196" s="179">
        <f>ПланСокрОО!K196</f>
        <v>0</v>
      </c>
      <c r="K196" s="179">
        <f>ПланСокрОО!L196</f>
        <v>0</v>
      </c>
      <c r="L196" s="179">
        <f>ПланСокрОО!M196</f>
        <v>0</v>
      </c>
      <c r="M196" s="179">
        <f>ПланСокрОО!N196</f>
        <v>0</v>
      </c>
      <c r="N196" s="179">
        <f t="shared" si="239"/>
        <v>0</v>
      </c>
      <c r="O196" s="179">
        <f t="shared" si="240"/>
        <v>0</v>
      </c>
      <c r="P196" s="179">
        <f t="shared" si="241"/>
        <v>0</v>
      </c>
      <c r="Q196" s="179">
        <f t="shared" si="242"/>
        <v>0</v>
      </c>
      <c r="R196" s="179">
        <f t="shared" si="243"/>
        <v>0</v>
      </c>
      <c r="S196" s="179">
        <f t="shared" si="244"/>
        <v>0</v>
      </c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6"/>
      <c r="AK196" s="106"/>
      <c r="AL196" s="106"/>
      <c r="AM196" s="106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106"/>
      <c r="BD196" s="106"/>
      <c r="BE196" s="106"/>
      <c r="BF196" s="106"/>
      <c r="BG196" s="106"/>
      <c r="BH196" s="179"/>
      <c r="BI196" s="228" t="str">
        <f>ПланСокрОО!AZ196</f>
        <v/>
      </c>
      <c r="BJ196" s="163"/>
      <c r="BK196" s="179">
        <f t="shared" si="125"/>
        <v>0</v>
      </c>
      <c r="BL196" s="179">
        <f t="shared" si="126"/>
        <v>0</v>
      </c>
      <c r="BM196" s="179">
        <f t="shared" si="127"/>
        <v>0</v>
      </c>
    </row>
    <row r="197" spans="1:72" x14ac:dyDescent="0.25">
      <c r="A197" s="163">
        <f>ПланСокрОО!A197</f>
        <v>0</v>
      </c>
      <c r="B197" s="179" t="str">
        <f>ПланСокрОО!B197</f>
        <v>ПР.6</v>
      </c>
      <c r="C197" s="180">
        <f>ПланСокрОО!C197</f>
        <v>0</v>
      </c>
      <c r="D197" s="106"/>
      <c r="E197" s="106"/>
      <c r="F197" s="106"/>
      <c r="G197" s="331">
        <f t="shared" si="238"/>
        <v>0</v>
      </c>
      <c r="H197" s="179">
        <f>ПланСокрОО!I197</f>
        <v>0</v>
      </c>
      <c r="I197" s="179">
        <f>ПланСокрОО!J197</f>
        <v>0</v>
      </c>
      <c r="J197" s="179">
        <f>ПланСокрОО!K197</f>
        <v>0</v>
      </c>
      <c r="K197" s="179">
        <f>ПланСокрОО!L197</f>
        <v>0</v>
      </c>
      <c r="L197" s="179">
        <f>ПланСокрОО!M197</f>
        <v>0</v>
      </c>
      <c r="M197" s="179">
        <f>ПланСокрОО!N197</f>
        <v>0</v>
      </c>
      <c r="N197" s="179">
        <f t="shared" si="239"/>
        <v>0</v>
      </c>
      <c r="O197" s="179">
        <f t="shared" si="240"/>
        <v>0</v>
      </c>
      <c r="P197" s="179">
        <f t="shared" si="241"/>
        <v>0</v>
      </c>
      <c r="Q197" s="179">
        <f t="shared" si="242"/>
        <v>0</v>
      </c>
      <c r="R197" s="179">
        <f t="shared" si="243"/>
        <v>0</v>
      </c>
      <c r="S197" s="179">
        <f t="shared" si="244"/>
        <v>0</v>
      </c>
      <c r="T197" s="106"/>
      <c r="U197" s="106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6"/>
      <c r="AK197" s="106"/>
      <c r="AL197" s="106"/>
      <c r="AM197" s="106"/>
      <c r="AN197" s="106"/>
      <c r="AO197" s="106"/>
      <c r="AP197" s="106"/>
      <c r="AQ197" s="106"/>
      <c r="AR197" s="106"/>
      <c r="AS197" s="106"/>
      <c r="AT197" s="106"/>
      <c r="AU197" s="106"/>
      <c r="AV197" s="106"/>
      <c r="AW197" s="106"/>
      <c r="AX197" s="106"/>
      <c r="AY197" s="106"/>
      <c r="AZ197" s="106"/>
      <c r="BA197" s="106"/>
      <c r="BB197" s="106"/>
      <c r="BC197" s="106"/>
      <c r="BD197" s="106"/>
      <c r="BE197" s="106"/>
      <c r="BF197" s="106"/>
      <c r="BG197" s="106"/>
      <c r="BH197" s="179"/>
      <c r="BI197" s="228" t="str">
        <f>ПланСокрОО!AZ197</f>
        <v/>
      </c>
      <c r="BJ197" s="163"/>
      <c r="BK197" s="179">
        <f t="shared" si="125"/>
        <v>0</v>
      </c>
      <c r="BL197" s="179">
        <f t="shared" si="126"/>
        <v>0</v>
      </c>
      <c r="BM197" s="179">
        <f t="shared" si="127"/>
        <v>0</v>
      </c>
    </row>
    <row r="198" spans="1:72" x14ac:dyDescent="0.25">
      <c r="A198" s="163">
        <f>ПланСокрОО!A198</f>
        <v>0</v>
      </c>
      <c r="B198" s="179" t="str">
        <f>ПланСокрОО!B198</f>
        <v>ПР.7</v>
      </c>
      <c r="C198" s="180">
        <f>ПланСокрОО!C198</f>
        <v>0</v>
      </c>
      <c r="D198" s="106"/>
      <c r="E198" s="106"/>
      <c r="F198" s="106"/>
      <c r="G198" s="331">
        <f t="shared" si="238"/>
        <v>0</v>
      </c>
      <c r="H198" s="179">
        <f>ПланСокрОО!I198</f>
        <v>0</v>
      </c>
      <c r="I198" s="179">
        <f>ПланСокрОО!J198</f>
        <v>0</v>
      </c>
      <c r="J198" s="179">
        <f>ПланСокрОО!K198</f>
        <v>0</v>
      </c>
      <c r="K198" s="179">
        <f>ПланСокрОО!L198</f>
        <v>0</v>
      </c>
      <c r="L198" s="179">
        <f>ПланСокрОО!M198</f>
        <v>0</v>
      </c>
      <c r="M198" s="179">
        <f>ПланСокрОО!N198</f>
        <v>0</v>
      </c>
      <c r="N198" s="179">
        <f t="shared" si="239"/>
        <v>0</v>
      </c>
      <c r="O198" s="179">
        <f t="shared" si="240"/>
        <v>0</v>
      </c>
      <c r="P198" s="179">
        <f t="shared" si="241"/>
        <v>0</v>
      </c>
      <c r="Q198" s="179">
        <f t="shared" si="242"/>
        <v>0</v>
      </c>
      <c r="R198" s="179">
        <f t="shared" si="243"/>
        <v>0</v>
      </c>
      <c r="S198" s="179">
        <f t="shared" si="244"/>
        <v>0</v>
      </c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  <c r="AD198" s="106"/>
      <c r="AE198" s="106"/>
      <c r="AF198" s="106"/>
      <c r="AG198" s="106"/>
      <c r="AH198" s="106"/>
      <c r="AI198" s="106"/>
      <c r="AJ198" s="106"/>
      <c r="AK198" s="106"/>
      <c r="AL198" s="106"/>
      <c r="AM198" s="106"/>
      <c r="AN198" s="106"/>
      <c r="AO198" s="106"/>
      <c r="AP198" s="106"/>
      <c r="AQ198" s="106"/>
      <c r="AR198" s="106"/>
      <c r="AS198" s="106"/>
      <c r="AT198" s="106"/>
      <c r="AU198" s="106"/>
      <c r="AV198" s="106"/>
      <c r="AW198" s="106"/>
      <c r="AX198" s="106"/>
      <c r="AY198" s="106"/>
      <c r="AZ198" s="106"/>
      <c r="BA198" s="106"/>
      <c r="BB198" s="106"/>
      <c r="BC198" s="106"/>
      <c r="BD198" s="106"/>
      <c r="BE198" s="106"/>
      <c r="BF198" s="106"/>
      <c r="BG198" s="106"/>
      <c r="BH198" s="179"/>
      <c r="BI198" s="228" t="str">
        <f>ПланСокрОО!AZ198</f>
        <v/>
      </c>
      <c r="BJ198" s="163"/>
      <c r="BK198" s="179">
        <f t="shared" si="125"/>
        <v>0</v>
      </c>
      <c r="BL198" s="179">
        <f t="shared" si="126"/>
        <v>0</v>
      </c>
      <c r="BM198" s="179">
        <f t="shared" si="127"/>
        <v>0</v>
      </c>
    </row>
    <row r="199" spans="1:72" x14ac:dyDescent="0.25">
      <c r="A199" s="163">
        <f>ПланСокрОО!A199</f>
        <v>0</v>
      </c>
      <c r="B199" s="179" t="str">
        <f>ПланСокрОО!B199</f>
        <v>ПР.8</v>
      </c>
      <c r="C199" s="180">
        <f>ПланСокрОО!C199</f>
        <v>0</v>
      </c>
      <c r="D199" s="106"/>
      <c r="E199" s="106"/>
      <c r="F199" s="106"/>
      <c r="G199" s="331">
        <f t="shared" si="238"/>
        <v>0</v>
      </c>
      <c r="H199" s="179">
        <f>ПланСокрОО!I199</f>
        <v>0</v>
      </c>
      <c r="I199" s="179">
        <f>ПланСокрОО!J199</f>
        <v>0</v>
      </c>
      <c r="J199" s="179">
        <f>ПланСокрОО!K199</f>
        <v>0</v>
      </c>
      <c r="K199" s="179">
        <f>ПланСокрОО!L199</f>
        <v>0</v>
      </c>
      <c r="L199" s="179">
        <f>ПланСокрОО!M199</f>
        <v>0</v>
      </c>
      <c r="M199" s="179">
        <f>ПланСокрОО!N199</f>
        <v>0</v>
      </c>
      <c r="N199" s="179">
        <f t="shared" si="239"/>
        <v>0</v>
      </c>
      <c r="O199" s="179">
        <f t="shared" si="240"/>
        <v>0</v>
      </c>
      <c r="P199" s="179">
        <f t="shared" si="241"/>
        <v>0</v>
      </c>
      <c r="Q199" s="179">
        <f t="shared" si="242"/>
        <v>0</v>
      </c>
      <c r="R199" s="179">
        <f t="shared" si="243"/>
        <v>0</v>
      </c>
      <c r="S199" s="179">
        <f t="shared" si="244"/>
        <v>0</v>
      </c>
      <c r="T199" s="106"/>
      <c r="U199" s="106"/>
      <c r="V199" s="106"/>
      <c r="W199" s="106"/>
      <c r="X199" s="106"/>
      <c r="Y199" s="106"/>
      <c r="Z199" s="106"/>
      <c r="AA199" s="106"/>
      <c r="AB199" s="106"/>
      <c r="AC199" s="106"/>
      <c r="AD199" s="106"/>
      <c r="AE199" s="106"/>
      <c r="AF199" s="106"/>
      <c r="AG199" s="106"/>
      <c r="AH199" s="106"/>
      <c r="AI199" s="106"/>
      <c r="AJ199" s="106"/>
      <c r="AK199" s="106"/>
      <c r="AL199" s="106"/>
      <c r="AM199" s="106"/>
      <c r="AN199" s="106"/>
      <c r="AO199" s="106"/>
      <c r="AP199" s="106"/>
      <c r="AQ199" s="106"/>
      <c r="AR199" s="106"/>
      <c r="AS199" s="106"/>
      <c r="AT199" s="106"/>
      <c r="AU199" s="106"/>
      <c r="AV199" s="106"/>
      <c r="AW199" s="106"/>
      <c r="AX199" s="106"/>
      <c r="AY199" s="106"/>
      <c r="AZ199" s="106"/>
      <c r="BA199" s="106"/>
      <c r="BB199" s="106"/>
      <c r="BC199" s="106"/>
      <c r="BD199" s="106"/>
      <c r="BE199" s="106"/>
      <c r="BF199" s="106"/>
      <c r="BG199" s="106"/>
      <c r="BH199" s="179"/>
      <c r="BI199" s="228" t="str">
        <f>ПланСокрОО!AZ199</f>
        <v/>
      </c>
      <c r="BJ199" s="163"/>
      <c r="BK199" s="179">
        <f t="shared" si="125"/>
        <v>0</v>
      </c>
      <c r="BL199" s="179">
        <f t="shared" si="126"/>
        <v>0</v>
      </c>
      <c r="BM199" s="179">
        <f t="shared" si="127"/>
        <v>0</v>
      </c>
    </row>
    <row r="200" spans="1:72" ht="22.5" x14ac:dyDescent="0.25">
      <c r="A200" s="163">
        <f>ПланСокрОО!A200</f>
        <v>0</v>
      </c>
      <c r="B200" s="179" t="str">
        <f>ПланСокрОО!B200</f>
        <v>ПР.2</v>
      </c>
      <c r="C200" s="180" t="str">
        <f>ПланСокрОО!C200</f>
        <v>Производственная (преддипломная, подготовка ВКР: дипломной работы)</v>
      </c>
      <c r="D200" s="106"/>
      <c r="E200" s="106"/>
      <c r="F200" s="106"/>
      <c r="G200" s="331">
        <f t="shared" si="238"/>
        <v>0</v>
      </c>
      <c r="H200" s="179">
        <f>ПланСокрОО!I200</f>
        <v>0</v>
      </c>
      <c r="I200" s="179">
        <f>ПланСокрОО!J200</f>
        <v>0</v>
      </c>
      <c r="J200" s="179">
        <f>ПланСокрОО!K200</f>
        <v>0</v>
      </c>
      <c r="K200" s="179">
        <f>ПланСокрОО!L200</f>
        <v>0</v>
      </c>
      <c r="L200" s="179">
        <f>ПланСокрОО!M200</f>
        <v>0</v>
      </c>
      <c r="M200" s="179">
        <f>ПланСокрОО!N200</f>
        <v>0</v>
      </c>
      <c r="N200" s="179">
        <f t="shared" si="239"/>
        <v>0</v>
      </c>
      <c r="O200" s="179">
        <f t="shared" si="240"/>
        <v>0</v>
      </c>
      <c r="P200" s="179">
        <f t="shared" si="241"/>
        <v>0</v>
      </c>
      <c r="Q200" s="179">
        <f t="shared" si="242"/>
        <v>0</v>
      </c>
      <c r="R200" s="179">
        <f t="shared" si="243"/>
        <v>0</v>
      </c>
      <c r="S200" s="179">
        <f t="shared" si="244"/>
        <v>0</v>
      </c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  <c r="AD200" s="106"/>
      <c r="AE200" s="106"/>
      <c r="AF200" s="106"/>
      <c r="AG200" s="106"/>
      <c r="AH200" s="106"/>
      <c r="AI200" s="106"/>
      <c r="AJ200" s="106"/>
      <c r="AK200" s="106"/>
      <c r="AL200" s="106"/>
      <c r="AM200" s="106"/>
      <c r="AN200" s="106"/>
      <c r="AO200" s="106"/>
      <c r="AP200" s="106"/>
      <c r="AQ200" s="106"/>
      <c r="AR200" s="106"/>
      <c r="AS200" s="106"/>
      <c r="AT200" s="106"/>
      <c r="AU200" s="106"/>
      <c r="AV200" s="106"/>
      <c r="AW200" s="106"/>
      <c r="AX200" s="106"/>
      <c r="AY200" s="106"/>
      <c r="AZ200" s="106"/>
      <c r="BA200" s="106"/>
      <c r="BB200" s="106"/>
      <c r="BC200" s="106"/>
      <c r="BD200" s="106"/>
      <c r="BE200" s="106"/>
      <c r="BF200" s="106"/>
      <c r="BG200" s="106"/>
      <c r="BH200" s="179"/>
      <c r="BI200" s="228" t="str">
        <f>ПланСокрОО!AZ200</f>
        <v/>
      </c>
      <c r="BJ200" s="163"/>
      <c r="BK200" s="179">
        <f t="shared" ref="BK200:BK217" si="245">J200*$BM$2</f>
        <v>0</v>
      </c>
      <c r="BL200" s="179">
        <f t="shared" ref="BL200:BL217" si="246">(K200+L200)*$BM$2</f>
        <v>0</v>
      </c>
      <c r="BM200" s="179">
        <f t="shared" ref="BM200:BM217" si="247">I200*$BM$2</f>
        <v>0</v>
      </c>
    </row>
    <row r="201" spans="1:72" x14ac:dyDescent="0.25">
      <c r="A201" s="163" t="s">
        <v>346</v>
      </c>
      <c r="B201" s="425" t="str">
        <f>B203</f>
        <v>ВСЕГО ПО  ПРАКТИКАМ</v>
      </c>
      <c r="C201" s="425"/>
      <c r="D201" s="317"/>
      <c r="E201" s="317"/>
      <c r="F201" s="317"/>
      <c r="G201" s="320">
        <f>SUMIF($A$192:$A$200,$A201,G$192:G$200)</f>
        <v>0</v>
      </c>
      <c r="H201" s="320">
        <f t="shared" ref="H201:BG202" si="248">SUMIF($A$192:$A$200,$A201,H$192:H$200)</f>
        <v>0</v>
      </c>
      <c r="I201" s="320">
        <f t="shared" si="248"/>
        <v>0</v>
      </c>
      <c r="J201" s="320">
        <f t="shared" si="248"/>
        <v>0</v>
      </c>
      <c r="K201" s="320">
        <f t="shared" si="248"/>
        <v>0</v>
      </c>
      <c r="L201" s="320">
        <f t="shared" si="248"/>
        <v>0</v>
      </c>
      <c r="M201" s="320">
        <f t="shared" si="248"/>
        <v>0</v>
      </c>
      <c r="N201" s="320">
        <f t="shared" si="248"/>
        <v>0</v>
      </c>
      <c r="O201" s="320">
        <f t="shared" si="248"/>
        <v>0</v>
      </c>
      <c r="P201" s="320">
        <f t="shared" si="248"/>
        <v>0</v>
      </c>
      <c r="Q201" s="320">
        <f t="shared" si="248"/>
        <v>0</v>
      </c>
      <c r="R201" s="320">
        <f t="shared" si="248"/>
        <v>0</v>
      </c>
      <c r="S201" s="320">
        <f t="shared" si="248"/>
        <v>0</v>
      </c>
      <c r="T201" s="320">
        <f t="shared" si="248"/>
        <v>0</v>
      </c>
      <c r="U201" s="320">
        <f t="shared" si="248"/>
        <v>0</v>
      </c>
      <c r="V201" s="320">
        <f t="shared" si="248"/>
        <v>0</v>
      </c>
      <c r="W201" s="320">
        <f t="shared" si="248"/>
        <v>0</v>
      </c>
      <c r="X201" s="320">
        <f t="shared" si="248"/>
        <v>0</v>
      </c>
      <c r="Y201" s="320">
        <f t="shared" si="248"/>
        <v>0</v>
      </c>
      <c r="Z201" s="320">
        <f t="shared" si="248"/>
        <v>0</v>
      </c>
      <c r="AA201" s="320">
        <f t="shared" si="248"/>
        <v>0</v>
      </c>
      <c r="AB201" s="320">
        <f t="shared" si="248"/>
        <v>0</v>
      </c>
      <c r="AC201" s="320">
        <f t="shared" si="248"/>
        <v>0</v>
      </c>
      <c r="AD201" s="320">
        <f t="shared" si="248"/>
        <v>0</v>
      </c>
      <c r="AE201" s="320">
        <f t="shared" si="248"/>
        <v>0</v>
      </c>
      <c r="AF201" s="320">
        <f t="shared" si="248"/>
        <v>0</v>
      </c>
      <c r="AG201" s="320">
        <f t="shared" si="248"/>
        <v>0</v>
      </c>
      <c r="AH201" s="320">
        <f t="shared" si="248"/>
        <v>0</v>
      </c>
      <c r="AI201" s="320">
        <f t="shared" si="248"/>
        <v>0</v>
      </c>
      <c r="AJ201" s="320">
        <f t="shared" si="248"/>
        <v>0</v>
      </c>
      <c r="AK201" s="320">
        <f t="shared" si="248"/>
        <v>0</v>
      </c>
      <c r="AL201" s="320">
        <f t="shared" si="248"/>
        <v>0</v>
      </c>
      <c r="AM201" s="320">
        <f t="shared" si="248"/>
        <v>0</v>
      </c>
      <c r="AN201" s="320">
        <f t="shared" si="248"/>
        <v>0</v>
      </c>
      <c r="AO201" s="320">
        <f t="shared" si="248"/>
        <v>0</v>
      </c>
      <c r="AP201" s="320">
        <f t="shared" si="248"/>
        <v>0</v>
      </c>
      <c r="AQ201" s="320">
        <f t="shared" si="248"/>
        <v>0</v>
      </c>
      <c r="AR201" s="320">
        <f t="shared" si="248"/>
        <v>0</v>
      </c>
      <c r="AS201" s="320">
        <f t="shared" si="248"/>
        <v>0</v>
      </c>
      <c r="AT201" s="320">
        <f t="shared" si="248"/>
        <v>0</v>
      </c>
      <c r="AU201" s="320">
        <f t="shared" si="248"/>
        <v>0</v>
      </c>
      <c r="AV201" s="320">
        <f t="shared" si="248"/>
        <v>0</v>
      </c>
      <c r="AW201" s="320">
        <f t="shared" si="248"/>
        <v>0</v>
      </c>
      <c r="AX201" s="320">
        <f t="shared" si="248"/>
        <v>0</v>
      </c>
      <c r="AY201" s="320">
        <f t="shared" si="248"/>
        <v>0</v>
      </c>
      <c r="AZ201" s="320">
        <f t="shared" si="248"/>
        <v>0</v>
      </c>
      <c r="BA201" s="320">
        <f t="shared" si="248"/>
        <v>0</v>
      </c>
      <c r="BB201" s="320">
        <f t="shared" si="248"/>
        <v>0</v>
      </c>
      <c r="BC201" s="320">
        <f t="shared" si="248"/>
        <v>0</v>
      </c>
      <c r="BD201" s="320">
        <f t="shared" si="248"/>
        <v>0</v>
      </c>
      <c r="BE201" s="320">
        <f t="shared" si="248"/>
        <v>0</v>
      </c>
      <c r="BF201" s="320">
        <f t="shared" si="248"/>
        <v>0</v>
      </c>
      <c r="BG201" s="320">
        <f t="shared" si="248"/>
        <v>0</v>
      </c>
      <c r="BH201" s="320"/>
      <c r="BI201" s="228"/>
      <c r="BJ201" s="320"/>
      <c r="BK201" s="179">
        <f t="shared" si="245"/>
        <v>0</v>
      </c>
      <c r="BL201" s="179">
        <f t="shared" si="246"/>
        <v>0</v>
      </c>
      <c r="BM201" s="179">
        <f t="shared" si="247"/>
        <v>0</v>
      </c>
      <c r="BN201" s="320"/>
      <c r="BO201" s="320"/>
      <c r="BP201" s="320"/>
      <c r="BQ201" s="320"/>
      <c r="BR201" s="320"/>
      <c r="BS201" s="183"/>
      <c r="BT201" s="184"/>
    </row>
    <row r="202" spans="1:72" x14ac:dyDescent="0.25">
      <c r="A202" s="163" t="s">
        <v>347</v>
      </c>
      <c r="B202" s="425" t="str">
        <f>B203</f>
        <v>ВСЕГО ПО  ПРАКТИКАМ</v>
      </c>
      <c r="C202" s="425"/>
      <c r="D202" s="317"/>
      <c r="E202" s="317"/>
      <c r="F202" s="317"/>
      <c r="G202" s="320">
        <f>SUMIF($A$192:$A$200,$A202,G$192:G$200)</f>
        <v>0</v>
      </c>
      <c r="H202" s="320">
        <f t="shared" si="248"/>
        <v>0</v>
      </c>
      <c r="I202" s="320">
        <f t="shared" si="248"/>
        <v>0</v>
      </c>
      <c r="J202" s="320">
        <f t="shared" si="248"/>
        <v>0</v>
      </c>
      <c r="K202" s="320">
        <f t="shared" si="248"/>
        <v>0</v>
      </c>
      <c r="L202" s="320">
        <f t="shared" si="248"/>
        <v>0</v>
      </c>
      <c r="M202" s="320">
        <f t="shared" si="248"/>
        <v>0</v>
      </c>
      <c r="N202" s="320">
        <f t="shared" si="248"/>
        <v>0</v>
      </c>
      <c r="O202" s="320">
        <f t="shared" si="248"/>
        <v>0</v>
      </c>
      <c r="P202" s="320">
        <f t="shared" si="248"/>
        <v>0</v>
      </c>
      <c r="Q202" s="320">
        <f t="shared" si="248"/>
        <v>0</v>
      </c>
      <c r="R202" s="320">
        <f t="shared" si="248"/>
        <v>0</v>
      </c>
      <c r="S202" s="320">
        <f t="shared" si="248"/>
        <v>0</v>
      </c>
      <c r="T202" s="320">
        <f t="shared" si="248"/>
        <v>0</v>
      </c>
      <c r="U202" s="320">
        <f t="shared" si="248"/>
        <v>0</v>
      </c>
      <c r="V202" s="320">
        <f t="shared" si="248"/>
        <v>0</v>
      </c>
      <c r="W202" s="320">
        <f t="shared" si="248"/>
        <v>0</v>
      </c>
      <c r="X202" s="320">
        <f t="shared" si="248"/>
        <v>0</v>
      </c>
      <c r="Y202" s="320">
        <f t="shared" si="248"/>
        <v>0</v>
      </c>
      <c r="Z202" s="320">
        <f t="shared" si="248"/>
        <v>0</v>
      </c>
      <c r="AA202" s="320">
        <f t="shared" si="248"/>
        <v>0</v>
      </c>
      <c r="AB202" s="320">
        <f t="shared" si="248"/>
        <v>0</v>
      </c>
      <c r="AC202" s="320">
        <f t="shared" si="248"/>
        <v>0</v>
      </c>
      <c r="AD202" s="320">
        <f t="shared" si="248"/>
        <v>0</v>
      </c>
      <c r="AE202" s="320">
        <f t="shared" si="248"/>
        <v>0</v>
      </c>
      <c r="AF202" s="320">
        <f t="shared" si="248"/>
        <v>0</v>
      </c>
      <c r="AG202" s="320">
        <f t="shared" si="248"/>
        <v>0</v>
      </c>
      <c r="AH202" s="320">
        <f t="shared" si="248"/>
        <v>0</v>
      </c>
      <c r="AI202" s="320">
        <f t="shared" si="248"/>
        <v>0</v>
      </c>
      <c r="AJ202" s="320">
        <f t="shared" si="248"/>
        <v>0</v>
      </c>
      <c r="AK202" s="320">
        <f t="shared" si="248"/>
        <v>0</v>
      </c>
      <c r="AL202" s="320">
        <f t="shared" si="248"/>
        <v>0</v>
      </c>
      <c r="AM202" s="320">
        <f t="shared" si="248"/>
        <v>0</v>
      </c>
      <c r="AN202" s="320">
        <f t="shared" si="248"/>
        <v>0</v>
      </c>
      <c r="AO202" s="320">
        <f t="shared" si="248"/>
        <v>0</v>
      </c>
      <c r="AP202" s="320">
        <f t="shared" si="248"/>
        <v>0</v>
      </c>
      <c r="AQ202" s="320">
        <f t="shared" si="248"/>
        <v>0</v>
      </c>
      <c r="AR202" s="320">
        <f t="shared" si="248"/>
        <v>0</v>
      </c>
      <c r="AS202" s="320">
        <f t="shared" si="248"/>
        <v>0</v>
      </c>
      <c r="AT202" s="320">
        <f t="shared" si="248"/>
        <v>0</v>
      </c>
      <c r="AU202" s="320">
        <f t="shared" si="248"/>
        <v>0</v>
      </c>
      <c r="AV202" s="320">
        <f t="shared" si="248"/>
        <v>0</v>
      </c>
      <c r="AW202" s="320">
        <f t="shared" si="248"/>
        <v>0</v>
      </c>
      <c r="AX202" s="320">
        <f t="shared" si="248"/>
        <v>0</v>
      </c>
      <c r="AY202" s="320">
        <f t="shared" si="248"/>
        <v>0</v>
      </c>
      <c r="AZ202" s="320">
        <f t="shared" si="248"/>
        <v>0</v>
      </c>
      <c r="BA202" s="320">
        <f t="shared" si="248"/>
        <v>0</v>
      </c>
      <c r="BB202" s="320">
        <f t="shared" si="248"/>
        <v>0</v>
      </c>
      <c r="BC202" s="320">
        <f t="shared" si="248"/>
        <v>0</v>
      </c>
      <c r="BD202" s="320">
        <f t="shared" si="248"/>
        <v>0</v>
      </c>
      <c r="BE202" s="320">
        <f t="shared" si="248"/>
        <v>0</v>
      </c>
      <c r="BF202" s="320">
        <f t="shared" si="248"/>
        <v>0</v>
      </c>
      <c r="BG202" s="320">
        <f t="shared" si="248"/>
        <v>0</v>
      </c>
      <c r="BH202" s="320"/>
      <c r="BI202" s="228"/>
      <c r="BJ202" s="320"/>
      <c r="BK202" s="179">
        <f t="shared" si="245"/>
        <v>0</v>
      </c>
      <c r="BL202" s="179">
        <f t="shared" si="246"/>
        <v>0</v>
      </c>
      <c r="BM202" s="179">
        <f t="shared" si="247"/>
        <v>0</v>
      </c>
      <c r="BN202" s="320"/>
      <c r="BO202" s="320"/>
      <c r="BP202" s="320"/>
      <c r="BQ202" s="320"/>
      <c r="BR202" s="320"/>
      <c r="BS202" s="183"/>
      <c r="BT202" s="184"/>
    </row>
    <row r="203" spans="1:72" x14ac:dyDescent="0.25">
      <c r="B203" s="414" t="str">
        <f>Base!A171</f>
        <v>ВСЕГО ПО  ПРАКТИКАМ</v>
      </c>
      <c r="C203" s="414"/>
      <c r="D203" s="319">
        <f>SUM(D201:D202)</f>
        <v>0</v>
      </c>
      <c r="E203" s="319">
        <f>SUM(E201:E202)</f>
        <v>0</v>
      </c>
      <c r="F203" s="319">
        <f>SUM(F201:F202)</f>
        <v>0</v>
      </c>
      <c r="G203" s="319">
        <f>SUM(G201:G202)</f>
        <v>0</v>
      </c>
      <c r="H203" s="319">
        <f t="shared" ref="H203:AA203" si="249">SUM(H201:H202)</f>
        <v>0</v>
      </c>
      <c r="I203" s="319">
        <f t="shared" si="249"/>
        <v>0</v>
      </c>
      <c r="J203" s="319">
        <f t="shared" si="249"/>
        <v>0</v>
      </c>
      <c r="K203" s="319">
        <f t="shared" si="249"/>
        <v>0</v>
      </c>
      <c r="L203" s="319">
        <f t="shared" si="249"/>
        <v>0</v>
      </c>
      <c r="M203" s="319">
        <f t="shared" si="249"/>
        <v>0</v>
      </c>
      <c r="N203" s="319">
        <f t="shared" si="249"/>
        <v>0</v>
      </c>
      <c r="O203" s="319">
        <f t="shared" si="249"/>
        <v>0</v>
      </c>
      <c r="P203" s="319">
        <f t="shared" si="249"/>
        <v>0</v>
      </c>
      <c r="Q203" s="319">
        <f t="shared" si="249"/>
        <v>0</v>
      </c>
      <c r="R203" s="319">
        <f t="shared" si="249"/>
        <v>0</v>
      </c>
      <c r="S203" s="319">
        <f t="shared" si="249"/>
        <v>0</v>
      </c>
      <c r="T203" s="319">
        <f t="shared" si="249"/>
        <v>0</v>
      </c>
      <c r="U203" s="319">
        <f t="shared" si="249"/>
        <v>0</v>
      </c>
      <c r="V203" s="319">
        <f t="shared" si="249"/>
        <v>0</v>
      </c>
      <c r="W203" s="319">
        <f t="shared" si="249"/>
        <v>0</v>
      </c>
      <c r="X203" s="319">
        <f t="shared" si="249"/>
        <v>0</v>
      </c>
      <c r="Y203" s="319">
        <f t="shared" si="249"/>
        <v>0</v>
      </c>
      <c r="Z203" s="319">
        <f t="shared" si="249"/>
        <v>0</v>
      </c>
      <c r="AA203" s="319">
        <f t="shared" si="249"/>
        <v>0</v>
      </c>
      <c r="AB203" s="319">
        <f t="shared" ref="AB203:AI203" si="250">SUM(AB201:AB202)</f>
        <v>0</v>
      </c>
      <c r="AC203" s="319">
        <f t="shared" si="250"/>
        <v>0</v>
      </c>
      <c r="AD203" s="319">
        <f t="shared" si="250"/>
        <v>0</v>
      </c>
      <c r="AE203" s="319">
        <f t="shared" si="250"/>
        <v>0</v>
      </c>
      <c r="AF203" s="319">
        <f t="shared" si="250"/>
        <v>0</v>
      </c>
      <c r="AG203" s="319">
        <f t="shared" si="250"/>
        <v>0</v>
      </c>
      <c r="AH203" s="319">
        <f t="shared" si="250"/>
        <v>0</v>
      </c>
      <c r="AI203" s="319">
        <f t="shared" si="250"/>
        <v>0</v>
      </c>
      <c r="AJ203" s="319">
        <f t="shared" ref="AJ203:AY203" si="251">SUM(AJ201:AJ202)</f>
        <v>0</v>
      </c>
      <c r="AK203" s="319">
        <f t="shared" si="251"/>
        <v>0</v>
      </c>
      <c r="AL203" s="319">
        <f t="shared" si="251"/>
        <v>0</v>
      </c>
      <c r="AM203" s="319">
        <f t="shared" si="251"/>
        <v>0</v>
      </c>
      <c r="AN203" s="319">
        <f t="shared" si="251"/>
        <v>0</v>
      </c>
      <c r="AO203" s="319">
        <f t="shared" si="251"/>
        <v>0</v>
      </c>
      <c r="AP203" s="319">
        <f t="shared" si="251"/>
        <v>0</v>
      </c>
      <c r="AQ203" s="319">
        <f t="shared" si="251"/>
        <v>0</v>
      </c>
      <c r="AR203" s="319">
        <f t="shared" si="251"/>
        <v>0</v>
      </c>
      <c r="AS203" s="319">
        <f t="shared" si="251"/>
        <v>0</v>
      </c>
      <c r="AT203" s="319">
        <f t="shared" si="251"/>
        <v>0</v>
      </c>
      <c r="AU203" s="319">
        <f t="shared" si="251"/>
        <v>0</v>
      </c>
      <c r="AV203" s="319">
        <f t="shared" si="251"/>
        <v>0</v>
      </c>
      <c r="AW203" s="319">
        <f t="shared" si="251"/>
        <v>0</v>
      </c>
      <c r="AX203" s="319">
        <f t="shared" si="251"/>
        <v>0</v>
      </c>
      <c r="AY203" s="319">
        <f t="shared" si="251"/>
        <v>0</v>
      </c>
      <c r="AZ203" s="319">
        <f t="shared" ref="AZ203:BG203" si="252">SUM(AZ201:AZ202)</f>
        <v>0</v>
      </c>
      <c r="BA203" s="319">
        <f t="shared" si="252"/>
        <v>0</v>
      </c>
      <c r="BB203" s="319">
        <f t="shared" si="252"/>
        <v>0</v>
      </c>
      <c r="BC203" s="319">
        <f t="shared" si="252"/>
        <v>0</v>
      </c>
      <c r="BD203" s="319">
        <f t="shared" si="252"/>
        <v>0</v>
      </c>
      <c r="BE203" s="319">
        <f t="shared" si="252"/>
        <v>0</v>
      </c>
      <c r="BF203" s="319">
        <f t="shared" si="252"/>
        <v>0</v>
      </c>
      <c r="BG203" s="319">
        <f t="shared" si="252"/>
        <v>0</v>
      </c>
      <c r="BH203" s="179"/>
      <c r="BI203" s="228"/>
      <c r="BJ203" s="163"/>
      <c r="BK203" s="179">
        <f t="shared" si="245"/>
        <v>0</v>
      </c>
      <c r="BL203" s="179">
        <f t="shared" si="246"/>
        <v>0</v>
      </c>
      <c r="BM203" s="179">
        <f t="shared" si="247"/>
        <v>0</v>
      </c>
    </row>
    <row r="204" spans="1:72" x14ac:dyDescent="0.25">
      <c r="B204" s="425" t="str">
        <f>Base!A172</f>
        <v>ГОСУДАРСТВЕННАЯ ИТОГОВАЯ АТТЕСТАЦИЯ (ГИА)</v>
      </c>
      <c r="C204" s="425"/>
      <c r="D204" s="425"/>
      <c r="E204" s="425"/>
      <c r="F204" s="425"/>
      <c r="G204" s="425"/>
      <c r="H204" s="425"/>
      <c r="I204" s="425"/>
      <c r="J204" s="425"/>
      <c r="K204" s="425"/>
      <c r="L204" s="425"/>
      <c r="M204" s="425"/>
      <c r="N204" s="425"/>
      <c r="O204" s="425"/>
      <c r="P204" s="425"/>
      <c r="Q204" s="425"/>
      <c r="R204" s="425"/>
      <c r="S204" s="425"/>
      <c r="T204" s="425"/>
      <c r="U204" s="425"/>
      <c r="V204" s="425"/>
      <c r="W204" s="425"/>
      <c r="X204" s="425"/>
      <c r="Y204" s="425"/>
      <c r="Z204" s="425"/>
      <c r="AA204" s="425"/>
      <c r="AB204" s="425"/>
      <c r="AC204" s="425"/>
      <c r="AD204" s="425"/>
      <c r="AE204" s="425"/>
      <c r="AF204" s="425"/>
      <c r="AG204" s="425"/>
      <c r="AH204" s="425"/>
      <c r="AI204" s="425"/>
      <c r="AJ204" s="425"/>
      <c r="AK204" s="425"/>
      <c r="AL204" s="425"/>
      <c r="AM204" s="425"/>
      <c r="AN204" s="425"/>
      <c r="AO204" s="425"/>
      <c r="AP204" s="425"/>
      <c r="AQ204" s="425"/>
      <c r="AR204" s="320"/>
      <c r="AS204" s="320"/>
      <c r="AT204" s="320"/>
      <c r="AU204" s="320"/>
      <c r="AV204" s="320"/>
      <c r="AW204" s="320"/>
      <c r="AX204" s="320"/>
      <c r="AY204" s="320"/>
      <c r="AZ204" s="320"/>
      <c r="BA204" s="320"/>
      <c r="BB204" s="320"/>
      <c r="BC204" s="320"/>
      <c r="BD204" s="320"/>
      <c r="BE204" s="320"/>
      <c r="BF204" s="320"/>
      <c r="BG204" s="320"/>
      <c r="BH204" s="179"/>
      <c r="BI204" s="228"/>
      <c r="BJ204" s="163"/>
      <c r="BK204" s="179">
        <f t="shared" si="245"/>
        <v>0</v>
      </c>
      <c r="BL204" s="179">
        <f t="shared" si="246"/>
        <v>0</v>
      </c>
      <c r="BM204" s="179">
        <f t="shared" si="247"/>
        <v>0</v>
      </c>
    </row>
    <row r="205" spans="1:72" x14ac:dyDescent="0.25">
      <c r="A205" s="163">
        <f>ПланСокрОО!A205</f>
        <v>0</v>
      </c>
      <c r="B205" s="179" t="str">
        <f>ПланСокрОО!B205</f>
        <v>ГИА.1</v>
      </c>
      <c r="C205" s="180" t="str">
        <f>ПланСокрОО!C205</f>
        <v xml:space="preserve">Комплексный государственный экзамен </v>
      </c>
      <c r="D205" s="106"/>
      <c r="E205" s="106"/>
      <c r="F205" s="106"/>
      <c r="G205" s="331">
        <f t="shared" ref="G205" si="253">T205+X205+AB205+AF205+AJ205+AN205+AR205+AV205+AZ205+BD205</f>
        <v>0</v>
      </c>
      <c r="H205" s="179">
        <f>ПланСокрОО!I205</f>
        <v>0</v>
      </c>
      <c r="I205" s="179">
        <f>ПланСокрОО!J205</f>
        <v>0</v>
      </c>
      <c r="J205" s="179">
        <f>ПланСокрОО!K205</f>
        <v>0</v>
      </c>
      <c r="K205" s="179">
        <f>ПланСокрОО!L205</f>
        <v>0</v>
      </c>
      <c r="L205" s="179">
        <f>ПланСокрОО!M205</f>
        <v>0</v>
      </c>
      <c r="M205" s="179">
        <f>ПланСокрОО!N205</f>
        <v>0</v>
      </c>
      <c r="N205" s="179">
        <f t="shared" ref="N205" si="254">H205</f>
        <v>0</v>
      </c>
      <c r="O205" s="179">
        <f t="shared" ref="O205" si="255">SUM(P205:R205)</f>
        <v>0</v>
      </c>
      <c r="P205" s="179">
        <f t="shared" ref="P205" si="256">U205+Y205+AC205+AG205+AK205+AO205+AS205+AW205+BA205+BE205</f>
        <v>0</v>
      </c>
      <c r="Q205" s="179">
        <f t="shared" ref="Q205" si="257">V205+Z205+AD205+AH205+AL205+AP205+AT205+AX205+BB205+BF205</f>
        <v>0</v>
      </c>
      <c r="R205" s="179">
        <f t="shared" ref="R205" si="258">W205+AA205+AE205+AI205+AM205+AQ205+AU205+AY205+BC205+BG205</f>
        <v>0</v>
      </c>
      <c r="S205" s="179">
        <f t="shared" ref="S205" si="259">N205-O205</f>
        <v>0</v>
      </c>
      <c r="T205" s="106"/>
      <c r="U205" s="106"/>
      <c r="V205" s="106"/>
      <c r="W205" s="106"/>
      <c r="X205" s="106"/>
      <c r="Y205" s="106"/>
      <c r="Z205" s="106"/>
      <c r="AA205" s="106"/>
      <c r="AB205" s="106"/>
      <c r="AC205" s="106"/>
      <c r="AD205" s="106"/>
      <c r="AE205" s="106"/>
      <c r="AF205" s="106"/>
      <c r="AG205" s="106"/>
      <c r="AH205" s="106"/>
      <c r="AI205" s="106"/>
      <c r="AJ205" s="106"/>
      <c r="AK205" s="106"/>
      <c r="AL205" s="106"/>
      <c r="AM205" s="106"/>
      <c r="AN205" s="106"/>
      <c r="AO205" s="106"/>
      <c r="AP205" s="106"/>
      <c r="AQ205" s="106"/>
      <c r="AR205" s="106"/>
      <c r="AS205" s="106"/>
      <c r="AT205" s="106"/>
      <c r="AU205" s="106"/>
      <c r="AV205" s="106"/>
      <c r="AW205" s="106"/>
      <c r="AX205" s="106"/>
      <c r="AY205" s="106"/>
      <c r="AZ205" s="106"/>
      <c r="BA205" s="106"/>
      <c r="BB205" s="106"/>
      <c r="BC205" s="106"/>
      <c r="BD205" s="106"/>
      <c r="BE205" s="106"/>
      <c r="BF205" s="106"/>
      <c r="BG205" s="106"/>
      <c r="BH205" s="179"/>
      <c r="BI205" s="228" t="str">
        <f>ПланСокрОО!AZ205</f>
        <v/>
      </c>
      <c r="BJ205" s="163"/>
      <c r="BK205" s="179">
        <f t="shared" si="245"/>
        <v>0</v>
      </c>
      <c r="BL205" s="179">
        <f t="shared" si="246"/>
        <v>0</v>
      </c>
      <c r="BM205" s="179">
        <f t="shared" si="247"/>
        <v>0</v>
      </c>
    </row>
    <row r="206" spans="1:72" x14ac:dyDescent="0.25">
      <c r="A206" s="163">
        <f>ПланСокрОО!A206</f>
        <v>0</v>
      </c>
      <c r="B206" s="179" t="str">
        <f>ПланСокрОО!B206</f>
        <v>ГИА.2</v>
      </c>
      <c r="C206" s="180" t="str">
        <f>ПланСокрОО!C206</f>
        <v>Защита ВКР: дипломной работы</v>
      </c>
      <c r="D206" s="106"/>
      <c r="E206" s="106"/>
      <c r="F206" s="106"/>
      <c r="G206" s="331">
        <f t="shared" ref="G206:G208" si="260">T206+X206+AB206+AF206+AJ206+AN206+AR206+AV206+AZ206+BD206</f>
        <v>0</v>
      </c>
      <c r="H206" s="179">
        <f>ПланСокрОО!I206</f>
        <v>0</v>
      </c>
      <c r="I206" s="179">
        <f>ПланСокрОО!J206</f>
        <v>0</v>
      </c>
      <c r="J206" s="179">
        <f>ПланСокрОО!K206</f>
        <v>0</v>
      </c>
      <c r="K206" s="179">
        <f>ПланСокрОО!L206</f>
        <v>0</v>
      </c>
      <c r="L206" s="179">
        <f>ПланСокрОО!M206</f>
        <v>0</v>
      </c>
      <c r="M206" s="179">
        <f>ПланСокрОО!N206</f>
        <v>0</v>
      </c>
      <c r="N206" s="179">
        <f t="shared" ref="N206:N208" si="261">H206</f>
        <v>0</v>
      </c>
      <c r="O206" s="179">
        <f t="shared" ref="O206:O208" si="262">SUM(P206:R206)</f>
        <v>0</v>
      </c>
      <c r="P206" s="179">
        <f t="shared" ref="P206:P208" si="263">U206+Y206+AC206+AG206+AK206+AO206+AS206+AW206+BA206+BE206</f>
        <v>0</v>
      </c>
      <c r="Q206" s="179">
        <f t="shared" ref="Q206:Q208" si="264">V206+Z206+AD206+AH206+AL206+AP206+AT206+AX206+BB206+BF206</f>
        <v>0</v>
      </c>
      <c r="R206" s="179">
        <f t="shared" ref="R206:R208" si="265">W206+AA206+AE206+AI206+AM206+AQ206+AU206+AY206+BC206+BG206</f>
        <v>0</v>
      </c>
      <c r="S206" s="179">
        <f t="shared" ref="S206:S208" si="266">N206-O206</f>
        <v>0</v>
      </c>
      <c r="T206" s="106"/>
      <c r="U206" s="106"/>
      <c r="V206" s="106"/>
      <c r="W206" s="106"/>
      <c r="X206" s="106"/>
      <c r="Y206" s="106"/>
      <c r="Z206" s="106"/>
      <c r="AA206" s="106"/>
      <c r="AB206" s="106"/>
      <c r="AC206" s="106"/>
      <c r="AD206" s="106"/>
      <c r="AE206" s="106"/>
      <c r="AF206" s="106"/>
      <c r="AG206" s="106"/>
      <c r="AH206" s="106"/>
      <c r="AI206" s="106"/>
      <c r="AJ206" s="106"/>
      <c r="AK206" s="106"/>
      <c r="AL206" s="106"/>
      <c r="AM206" s="106"/>
      <c r="AN206" s="106"/>
      <c r="AO206" s="106"/>
      <c r="AP206" s="106"/>
      <c r="AQ206" s="106"/>
      <c r="AR206" s="106"/>
      <c r="AS206" s="106"/>
      <c r="AT206" s="106"/>
      <c r="AU206" s="106"/>
      <c r="AV206" s="106"/>
      <c r="AW206" s="106"/>
      <c r="AX206" s="106"/>
      <c r="AY206" s="106"/>
      <c r="AZ206" s="106"/>
      <c r="BA206" s="106"/>
      <c r="BB206" s="106"/>
      <c r="BC206" s="106"/>
      <c r="BD206" s="106"/>
      <c r="BE206" s="106"/>
      <c r="BF206" s="106"/>
      <c r="BG206" s="106"/>
      <c r="BH206" s="179"/>
      <c r="BI206" s="228" t="str">
        <f>ПланСокрОО!AZ206</f>
        <v/>
      </c>
      <c r="BJ206" s="163"/>
      <c r="BK206" s="179">
        <f t="shared" si="245"/>
        <v>0</v>
      </c>
      <c r="BL206" s="179">
        <f t="shared" si="246"/>
        <v>0</v>
      </c>
      <c r="BM206" s="179">
        <f t="shared" si="247"/>
        <v>0</v>
      </c>
    </row>
    <row r="207" spans="1:72" x14ac:dyDescent="0.25">
      <c r="A207" s="163">
        <f>ПланСокрОО!A207</f>
        <v>0</v>
      </c>
      <c r="B207" s="179" t="str">
        <f>ПланСокрОО!B207</f>
        <v>ГИА.3</v>
      </c>
      <c r="C207" s="180">
        <f>ПланСокрОО!C207</f>
        <v>0</v>
      </c>
      <c r="D207" s="106"/>
      <c r="E207" s="106"/>
      <c r="F207" s="106"/>
      <c r="G207" s="331">
        <f t="shared" si="260"/>
        <v>0</v>
      </c>
      <c r="H207" s="179">
        <f>ПланСокрОО!I207</f>
        <v>0</v>
      </c>
      <c r="I207" s="179">
        <f>ПланСокрОО!J207</f>
        <v>0</v>
      </c>
      <c r="J207" s="179">
        <f>ПланСокрОО!K207</f>
        <v>0</v>
      </c>
      <c r="K207" s="179">
        <f>ПланСокрОО!L207</f>
        <v>0</v>
      </c>
      <c r="L207" s="179">
        <f>ПланСокрОО!M207</f>
        <v>0</v>
      </c>
      <c r="M207" s="179">
        <f>ПланСокрОО!N207</f>
        <v>0</v>
      </c>
      <c r="N207" s="179">
        <f t="shared" si="261"/>
        <v>0</v>
      </c>
      <c r="O207" s="179">
        <f t="shared" si="262"/>
        <v>0</v>
      </c>
      <c r="P207" s="179">
        <f t="shared" si="263"/>
        <v>0</v>
      </c>
      <c r="Q207" s="179">
        <f t="shared" si="264"/>
        <v>0</v>
      </c>
      <c r="R207" s="179">
        <f t="shared" si="265"/>
        <v>0</v>
      </c>
      <c r="S207" s="179">
        <f t="shared" si="266"/>
        <v>0</v>
      </c>
      <c r="T207" s="106"/>
      <c r="U207" s="106"/>
      <c r="V207" s="106"/>
      <c r="W207" s="106"/>
      <c r="X207" s="106"/>
      <c r="Y207" s="106"/>
      <c r="Z207" s="106"/>
      <c r="AA207" s="106"/>
      <c r="AB207" s="106"/>
      <c r="AC207" s="106"/>
      <c r="AD207" s="106"/>
      <c r="AE207" s="106"/>
      <c r="AF207" s="106"/>
      <c r="AG207" s="106"/>
      <c r="AH207" s="106"/>
      <c r="AI207" s="106"/>
      <c r="AJ207" s="106"/>
      <c r="AK207" s="106"/>
      <c r="AL207" s="106"/>
      <c r="AM207" s="106"/>
      <c r="AN207" s="106"/>
      <c r="AO207" s="106"/>
      <c r="AP207" s="106"/>
      <c r="AQ207" s="106"/>
      <c r="AR207" s="106"/>
      <c r="AS207" s="106"/>
      <c r="AT207" s="106"/>
      <c r="AU207" s="106"/>
      <c r="AV207" s="106"/>
      <c r="AW207" s="106"/>
      <c r="AX207" s="106"/>
      <c r="AY207" s="106"/>
      <c r="AZ207" s="106"/>
      <c r="BA207" s="106"/>
      <c r="BB207" s="106"/>
      <c r="BC207" s="106"/>
      <c r="BD207" s="106"/>
      <c r="BE207" s="106"/>
      <c r="BF207" s="106"/>
      <c r="BG207" s="106"/>
      <c r="BH207" s="179"/>
      <c r="BI207" s="228" t="str">
        <f>ПланСокрОО!AZ207</f>
        <v/>
      </c>
      <c r="BJ207" s="163"/>
      <c r="BK207" s="179">
        <f t="shared" si="245"/>
        <v>0</v>
      </c>
      <c r="BL207" s="179">
        <f t="shared" si="246"/>
        <v>0</v>
      </c>
      <c r="BM207" s="179">
        <f t="shared" si="247"/>
        <v>0</v>
      </c>
    </row>
    <row r="208" spans="1:72" x14ac:dyDescent="0.25">
      <c r="A208" s="163">
        <f>ПланСокрОО!A208</f>
        <v>0</v>
      </c>
      <c r="B208" s="179" t="str">
        <f>ПланСокрОО!B208</f>
        <v>ГИА.4</v>
      </c>
      <c r="C208" s="180">
        <f>ПланСокрОО!C208</f>
        <v>0</v>
      </c>
      <c r="D208" s="106"/>
      <c r="E208" s="106"/>
      <c r="F208" s="106"/>
      <c r="G208" s="331">
        <f t="shared" si="260"/>
        <v>0</v>
      </c>
      <c r="H208" s="179">
        <f>ПланСокрОО!I208</f>
        <v>0</v>
      </c>
      <c r="I208" s="179">
        <f>ПланСокрОО!J208</f>
        <v>0</v>
      </c>
      <c r="J208" s="179">
        <f>ПланСокрОО!K208</f>
        <v>0</v>
      </c>
      <c r="K208" s="179">
        <f>ПланСокрОО!L208</f>
        <v>0</v>
      </c>
      <c r="L208" s="179">
        <f>ПланСокрОО!M208</f>
        <v>0</v>
      </c>
      <c r="M208" s="179">
        <f>ПланСокрОО!N208</f>
        <v>0</v>
      </c>
      <c r="N208" s="179">
        <f t="shared" si="261"/>
        <v>0</v>
      </c>
      <c r="O208" s="179">
        <f t="shared" si="262"/>
        <v>0</v>
      </c>
      <c r="P208" s="179">
        <f t="shared" si="263"/>
        <v>0</v>
      </c>
      <c r="Q208" s="179">
        <f t="shared" si="264"/>
        <v>0</v>
      </c>
      <c r="R208" s="179">
        <f t="shared" si="265"/>
        <v>0</v>
      </c>
      <c r="S208" s="179">
        <f t="shared" si="266"/>
        <v>0</v>
      </c>
      <c r="T208" s="106"/>
      <c r="U208" s="106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6"/>
      <c r="AK208" s="106"/>
      <c r="AL208" s="106"/>
      <c r="AM208" s="106"/>
      <c r="AN208" s="106"/>
      <c r="AO208" s="106"/>
      <c r="AP208" s="106"/>
      <c r="AQ208" s="106"/>
      <c r="AR208" s="106"/>
      <c r="AS208" s="106"/>
      <c r="AT208" s="106"/>
      <c r="AU208" s="106"/>
      <c r="AV208" s="106"/>
      <c r="AW208" s="106"/>
      <c r="AX208" s="106"/>
      <c r="AY208" s="106"/>
      <c r="AZ208" s="106"/>
      <c r="BA208" s="106"/>
      <c r="BB208" s="106"/>
      <c r="BC208" s="106"/>
      <c r="BD208" s="106"/>
      <c r="BE208" s="106"/>
      <c r="BF208" s="106"/>
      <c r="BG208" s="106"/>
      <c r="BH208" s="179"/>
      <c r="BI208" s="228" t="str">
        <f>ПланСокрОО!AZ208</f>
        <v/>
      </c>
      <c r="BJ208" s="163"/>
      <c r="BK208" s="179">
        <f t="shared" si="245"/>
        <v>0</v>
      </c>
      <c r="BL208" s="179">
        <f t="shared" si="246"/>
        <v>0</v>
      </c>
      <c r="BM208" s="179">
        <f t="shared" si="247"/>
        <v>0</v>
      </c>
    </row>
    <row r="209" spans="1:72" x14ac:dyDescent="0.25">
      <c r="A209" s="163" t="s">
        <v>346</v>
      </c>
      <c r="B209" s="425" t="str">
        <f>B211</f>
        <v>ВСЕГО ПО ГИА</v>
      </c>
      <c r="C209" s="425"/>
      <c r="D209" s="317"/>
      <c r="E209" s="317"/>
      <c r="F209" s="317"/>
      <c r="G209" s="320">
        <f>SUMIF($A$205:$A$208,$A209,G$205:G$208)</f>
        <v>0</v>
      </c>
      <c r="H209" s="320">
        <f t="shared" ref="H209:BG210" si="267">SUMIF($A$205:$A$208,$A209,H$205:H$208)</f>
        <v>0</v>
      </c>
      <c r="I209" s="320">
        <f t="shared" si="267"/>
        <v>0</v>
      </c>
      <c r="J209" s="320">
        <f t="shared" si="267"/>
        <v>0</v>
      </c>
      <c r="K209" s="320">
        <f t="shared" si="267"/>
        <v>0</v>
      </c>
      <c r="L209" s="320">
        <f t="shared" si="267"/>
        <v>0</v>
      </c>
      <c r="M209" s="320">
        <f t="shared" si="267"/>
        <v>0</v>
      </c>
      <c r="N209" s="320">
        <f t="shared" si="267"/>
        <v>0</v>
      </c>
      <c r="O209" s="320">
        <f t="shared" si="267"/>
        <v>0</v>
      </c>
      <c r="P209" s="320">
        <f t="shared" si="267"/>
        <v>0</v>
      </c>
      <c r="Q209" s="320">
        <f t="shared" si="267"/>
        <v>0</v>
      </c>
      <c r="R209" s="320">
        <f t="shared" si="267"/>
        <v>0</v>
      </c>
      <c r="S209" s="320">
        <f t="shared" si="267"/>
        <v>0</v>
      </c>
      <c r="T209" s="320">
        <f t="shared" si="267"/>
        <v>0</v>
      </c>
      <c r="U209" s="320">
        <f t="shared" si="267"/>
        <v>0</v>
      </c>
      <c r="V209" s="320">
        <f t="shared" si="267"/>
        <v>0</v>
      </c>
      <c r="W209" s="320">
        <f t="shared" si="267"/>
        <v>0</v>
      </c>
      <c r="X209" s="320">
        <f t="shared" si="267"/>
        <v>0</v>
      </c>
      <c r="Y209" s="320">
        <f t="shared" si="267"/>
        <v>0</v>
      </c>
      <c r="Z209" s="320">
        <f t="shared" si="267"/>
        <v>0</v>
      </c>
      <c r="AA209" s="320">
        <f t="shared" si="267"/>
        <v>0</v>
      </c>
      <c r="AB209" s="320">
        <f t="shared" si="267"/>
        <v>0</v>
      </c>
      <c r="AC209" s="320">
        <f t="shared" si="267"/>
        <v>0</v>
      </c>
      <c r="AD209" s="320">
        <f t="shared" si="267"/>
        <v>0</v>
      </c>
      <c r="AE209" s="320">
        <f t="shared" si="267"/>
        <v>0</v>
      </c>
      <c r="AF209" s="320">
        <f t="shared" si="267"/>
        <v>0</v>
      </c>
      <c r="AG209" s="320">
        <f t="shared" si="267"/>
        <v>0</v>
      </c>
      <c r="AH209" s="320">
        <f t="shared" si="267"/>
        <v>0</v>
      </c>
      <c r="AI209" s="320">
        <f t="shared" si="267"/>
        <v>0</v>
      </c>
      <c r="AJ209" s="320">
        <f t="shared" si="267"/>
        <v>0</v>
      </c>
      <c r="AK209" s="320">
        <f t="shared" si="267"/>
        <v>0</v>
      </c>
      <c r="AL209" s="320">
        <f t="shared" si="267"/>
        <v>0</v>
      </c>
      <c r="AM209" s="320">
        <f t="shared" si="267"/>
        <v>0</v>
      </c>
      <c r="AN209" s="320">
        <f t="shared" si="267"/>
        <v>0</v>
      </c>
      <c r="AO209" s="320">
        <f t="shared" si="267"/>
        <v>0</v>
      </c>
      <c r="AP209" s="320">
        <f t="shared" si="267"/>
        <v>0</v>
      </c>
      <c r="AQ209" s="320">
        <f t="shared" si="267"/>
        <v>0</v>
      </c>
      <c r="AR209" s="320">
        <f t="shared" si="267"/>
        <v>0</v>
      </c>
      <c r="AS209" s="320">
        <f t="shared" si="267"/>
        <v>0</v>
      </c>
      <c r="AT209" s="320">
        <f t="shared" si="267"/>
        <v>0</v>
      </c>
      <c r="AU209" s="320">
        <f t="shared" si="267"/>
        <v>0</v>
      </c>
      <c r="AV209" s="320">
        <f t="shared" si="267"/>
        <v>0</v>
      </c>
      <c r="AW209" s="320">
        <f t="shared" si="267"/>
        <v>0</v>
      </c>
      <c r="AX209" s="320">
        <f t="shared" si="267"/>
        <v>0</v>
      </c>
      <c r="AY209" s="320">
        <f t="shared" si="267"/>
        <v>0</v>
      </c>
      <c r="AZ209" s="320">
        <f t="shared" si="267"/>
        <v>0</v>
      </c>
      <c r="BA209" s="320">
        <f t="shared" si="267"/>
        <v>0</v>
      </c>
      <c r="BB209" s="320">
        <f t="shared" si="267"/>
        <v>0</v>
      </c>
      <c r="BC209" s="320">
        <f t="shared" si="267"/>
        <v>0</v>
      </c>
      <c r="BD209" s="320">
        <f t="shared" si="267"/>
        <v>0</v>
      </c>
      <c r="BE209" s="320">
        <f t="shared" si="267"/>
        <v>0</v>
      </c>
      <c r="BF209" s="320">
        <f t="shared" si="267"/>
        <v>0</v>
      </c>
      <c r="BG209" s="320">
        <f t="shared" si="267"/>
        <v>0</v>
      </c>
      <c r="BH209" s="320"/>
      <c r="BI209" s="228"/>
      <c r="BJ209" s="320"/>
      <c r="BK209" s="179">
        <f t="shared" si="245"/>
        <v>0</v>
      </c>
      <c r="BL209" s="179">
        <f t="shared" si="246"/>
        <v>0</v>
      </c>
      <c r="BM209" s="179">
        <f t="shared" si="247"/>
        <v>0</v>
      </c>
      <c r="BN209" s="320"/>
      <c r="BO209" s="320"/>
      <c r="BP209" s="320"/>
      <c r="BQ209" s="320"/>
      <c r="BR209" s="320"/>
      <c r="BS209" s="183"/>
      <c r="BT209" s="184"/>
    </row>
    <row r="210" spans="1:72" x14ac:dyDescent="0.25">
      <c r="A210" s="163" t="s">
        <v>347</v>
      </c>
      <c r="B210" s="425" t="str">
        <f>B211</f>
        <v>ВСЕГО ПО ГИА</v>
      </c>
      <c r="C210" s="425"/>
      <c r="D210" s="317"/>
      <c r="E210" s="317"/>
      <c r="F210" s="317"/>
      <c r="G210" s="320">
        <f>SUMIF($A$205:$A$208,$A210,G$205:G$208)</f>
        <v>0</v>
      </c>
      <c r="H210" s="320">
        <f t="shared" si="267"/>
        <v>0</v>
      </c>
      <c r="I210" s="320">
        <f t="shared" si="267"/>
        <v>0</v>
      </c>
      <c r="J210" s="320">
        <f t="shared" si="267"/>
        <v>0</v>
      </c>
      <c r="K210" s="320">
        <f t="shared" si="267"/>
        <v>0</v>
      </c>
      <c r="L210" s="320">
        <f t="shared" si="267"/>
        <v>0</v>
      </c>
      <c r="M210" s="320">
        <f t="shared" si="267"/>
        <v>0</v>
      </c>
      <c r="N210" s="320">
        <f t="shared" si="267"/>
        <v>0</v>
      </c>
      <c r="O210" s="320">
        <f t="shared" si="267"/>
        <v>0</v>
      </c>
      <c r="P210" s="320">
        <f t="shared" si="267"/>
        <v>0</v>
      </c>
      <c r="Q210" s="320">
        <f t="shared" si="267"/>
        <v>0</v>
      </c>
      <c r="R210" s="320">
        <f t="shared" si="267"/>
        <v>0</v>
      </c>
      <c r="S210" s="320">
        <f t="shared" si="267"/>
        <v>0</v>
      </c>
      <c r="T210" s="320">
        <f t="shared" si="267"/>
        <v>0</v>
      </c>
      <c r="U210" s="320">
        <f t="shared" si="267"/>
        <v>0</v>
      </c>
      <c r="V210" s="320">
        <f t="shared" si="267"/>
        <v>0</v>
      </c>
      <c r="W210" s="320">
        <f t="shared" si="267"/>
        <v>0</v>
      </c>
      <c r="X210" s="320">
        <f t="shared" si="267"/>
        <v>0</v>
      </c>
      <c r="Y210" s="320">
        <f t="shared" si="267"/>
        <v>0</v>
      </c>
      <c r="Z210" s="320">
        <f t="shared" si="267"/>
        <v>0</v>
      </c>
      <c r="AA210" s="320">
        <f t="shared" si="267"/>
        <v>0</v>
      </c>
      <c r="AB210" s="320">
        <f t="shared" si="267"/>
        <v>0</v>
      </c>
      <c r="AC210" s="320">
        <f t="shared" si="267"/>
        <v>0</v>
      </c>
      <c r="AD210" s="320">
        <f t="shared" si="267"/>
        <v>0</v>
      </c>
      <c r="AE210" s="320">
        <f t="shared" si="267"/>
        <v>0</v>
      </c>
      <c r="AF210" s="320">
        <f t="shared" si="267"/>
        <v>0</v>
      </c>
      <c r="AG210" s="320">
        <f t="shared" si="267"/>
        <v>0</v>
      </c>
      <c r="AH210" s="320">
        <f t="shared" si="267"/>
        <v>0</v>
      </c>
      <c r="AI210" s="320">
        <f t="shared" si="267"/>
        <v>0</v>
      </c>
      <c r="AJ210" s="320">
        <f t="shared" si="267"/>
        <v>0</v>
      </c>
      <c r="AK210" s="320">
        <f t="shared" si="267"/>
        <v>0</v>
      </c>
      <c r="AL210" s="320">
        <f t="shared" si="267"/>
        <v>0</v>
      </c>
      <c r="AM210" s="320">
        <f t="shared" si="267"/>
        <v>0</v>
      </c>
      <c r="AN210" s="320">
        <f t="shared" si="267"/>
        <v>0</v>
      </c>
      <c r="AO210" s="320">
        <f t="shared" si="267"/>
        <v>0</v>
      </c>
      <c r="AP210" s="320">
        <f t="shared" si="267"/>
        <v>0</v>
      </c>
      <c r="AQ210" s="320">
        <f t="shared" si="267"/>
        <v>0</v>
      </c>
      <c r="AR210" s="320">
        <f t="shared" si="267"/>
        <v>0</v>
      </c>
      <c r="AS210" s="320">
        <f t="shared" si="267"/>
        <v>0</v>
      </c>
      <c r="AT210" s="320">
        <f t="shared" si="267"/>
        <v>0</v>
      </c>
      <c r="AU210" s="320">
        <f t="shared" si="267"/>
        <v>0</v>
      </c>
      <c r="AV210" s="320">
        <f t="shared" si="267"/>
        <v>0</v>
      </c>
      <c r="AW210" s="320">
        <f t="shared" si="267"/>
        <v>0</v>
      </c>
      <c r="AX210" s="320">
        <f t="shared" si="267"/>
        <v>0</v>
      </c>
      <c r="AY210" s="320">
        <f t="shared" si="267"/>
        <v>0</v>
      </c>
      <c r="AZ210" s="320">
        <f t="shared" si="267"/>
        <v>0</v>
      </c>
      <c r="BA210" s="320">
        <f t="shared" si="267"/>
        <v>0</v>
      </c>
      <c r="BB210" s="320">
        <f t="shared" si="267"/>
        <v>0</v>
      </c>
      <c r="BC210" s="320">
        <f t="shared" si="267"/>
        <v>0</v>
      </c>
      <c r="BD210" s="320">
        <f t="shared" si="267"/>
        <v>0</v>
      </c>
      <c r="BE210" s="320">
        <f t="shared" si="267"/>
        <v>0</v>
      </c>
      <c r="BF210" s="320">
        <f t="shared" si="267"/>
        <v>0</v>
      </c>
      <c r="BG210" s="320">
        <f t="shared" si="267"/>
        <v>0</v>
      </c>
      <c r="BH210" s="320"/>
      <c r="BI210" s="228"/>
      <c r="BJ210" s="320"/>
      <c r="BK210" s="179">
        <f t="shared" si="245"/>
        <v>0</v>
      </c>
      <c r="BL210" s="179">
        <f t="shared" si="246"/>
        <v>0</v>
      </c>
      <c r="BM210" s="179">
        <f t="shared" si="247"/>
        <v>0</v>
      </c>
      <c r="BN210" s="320"/>
      <c r="BO210" s="320"/>
      <c r="BP210" s="320"/>
      <c r="BQ210" s="320"/>
      <c r="BR210" s="320"/>
      <c r="BS210" s="183"/>
      <c r="BT210" s="184"/>
    </row>
    <row r="211" spans="1:72" x14ac:dyDescent="0.25">
      <c r="B211" s="414" t="str">
        <f>Base!A177</f>
        <v>ВСЕГО ПО ГИА</v>
      </c>
      <c r="C211" s="414"/>
      <c r="D211" s="319">
        <f>SUM(D209:D210)</f>
        <v>0</v>
      </c>
      <c r="E211" s="319">
        <f>SUM(E209:E210)</f>
        <v>0</v>
      </c>
      <c r="F211" s="319">
        <f>SUM(F209:F210)</f>
        <v>0</v>
      </c>
      <c r="G211" s="319">
        <f>SUM(G209:G210)</f>
        <v>0</v>
      </c>
      <c r="H211" s="319">
        <f t="shared" ref="H211:AA211" si="268">SUM(H209:H210)</f>
        <v>0</v>
      </c>
      <c r="I211" s="319">
        <f t="shared" si="268"/>
        <v>0</v>
      </c>
      <c r="J211" s="319">
        <f t="shared" si="268"/>
        <v>0</v>
      </c>
      <c r="K211" s="319">
        <f t="shared" si="268"/>
        <v>0</v>
      </c>
      <c r="L211" s="319">
        <f t="shared" si="268"/>
        <v>0</v>
      </c>
      <c r="M211" s="319">
        <f t="shared" si="268"/>
        <v>0</v>
      </c>
      <c r="N211" s="319">
        <f t="shared" si="268"/>
        <v>0</v>
      </c>
      <c r="O211" s="319">
        <f t="shared" si="268"/>
        <v>0</v>
      </c>
      <c r="P211" s="319">
        <f t="shared" si="268"/>
        <v>0</v>
      </c>
      <c r="Q211" s="319">
        <f t="shared" si="268"/>
        <v>0</v>
      </c>
      <c r="R211" s="319">
        <f t="shared" si="268"/>
        <v>0</v>
      </c>
      <c r="S211" s="319">
        <f t="shared" si="268"/>
        <v>0</v>
      </c>
      <c r="T211" s="319">
        <f t="shared" si="268"/>
        <v>0</v>
      </c>
      <c r="U211" s="319">
        <f t="shared" si="268"/>
        <v>0</v>
      </c>
      <c r="V211" s="319">
        <f t="shared" si="268"/>
        <v>0</v>
      </c>
      <c r="W211" s="319">
        <f t="shared" si="268"/>
        <v>0</v>
      </c>
      <c r="X211" s="319">
        <f t="shared" si="268"/>
        <v>0</v>
      </c>
      <c r="Y211" s="319">
        <f t="shared" si="268"/>
        <v>0</v>
      </c>
      <c r="Z211" s="319">
        <f t="shared" si="268"/>
        <v>0</v>
      </c>
      <c r="AA211" s="319">
        <f t="shared" si="268"/>
        <v>0</v>
      </c>
      <c r="AB211" s="319">
        <f t="shared" ref="AB211:AI211" si="269">SUM(AB209:AB210)</f>
        <v>0</v>
      </c>
      <c r="AC211" s="319">
        <f t="shared" si="269"/>
        <v>0</v>
      </c>
      <c r="AD211" s="319">
        <f t="shared" si="269"/>
        <v>0</v>
      </c>
      <c r="AE211" s="319">
        <f t="shared" si="269"/>
        <v>0</v>
      </c>
      <c r="AF211" s="319">
        <f t="shared" si="269"/>
        <v>0</v>
      </c>
      <c r="AG211" s="319">
        <f t="shared" si="269"/>
        <v>0</v>
      </c>
      <c r="AH211" s="319">
        <f t="shared" si="269"/>
        <v>0</v>
      </c>
      <c r="AI211" s="319">
        <f t="shared" si="269"/>
        <v>0</v>
      </c>
      <c r="AJ211" s="319">
        <f t="shared" ref="AJ211:AY211" si="270">SUM(AJ209:AJ210)</f>
        <v>0</v>
      </c>
      <c r="AK211" s="319">
        <f t="shared" si="270"/>
        <v>0</v>
      </c>
      <c r="AL211" s="319">
        <f t="shared" si="270"/>
        <v>0</v>
      </c>
      <c r="AM211" s="319">
        <f t="shared" si="270"/>
        <v>0</v>
      </c>
      <c r="AN211" s="319">
        <f t="shared" si="270"/>
        <v>0</v>
      </c>
      <c r="AO211" s="319">
        <f t="shared" si="270"/>
        <v>0</v>
      </c>
      <c r="AP211" s="319">
        <f t="shared" si="270"/>
        <v>0</v>
      </c>
      <c r="AQ211" s="319">
        <f t="shared" si="270"/>
        <v>0</v>
      </c>
      <c r="AR211" s="319">
        <f t="shared" si="270"/>
        <v>0</v>
      </c>
      <c r="AS211" s="319">
        <f t="shared" si="270"/>
        <v>0</v>
      </c>
      <c r="AT211" s="319">
        <f t="shared" si="270"/>
        <v>0</v>
      </c>
      <c r="AU211" s="319">
        <f t="shared" si="270"/>
        <v>0</v>
      </c>
      <c r="AV211" s="319">
        <f t="shared" si="270"/>
        <v>0</v>
      </c>
      <c r="AW211" s="319">
        <f t="shared" si="270"/>
        <v>0</v>
      </c>
      <c r="AX211" s="319">
        <f t="shared" si="270"/>
        <v>0</v>
      </c>
      <c r="AY211" s="319">
        <f t="shared" si="270"/>
        <v>0</v>
      </c>
      <c r="AZ211" s="319">
        <f t="shared" ref="AZ211:BG211" si="271">SUM(AZ209:AZ210)</f>
        <v>0</v>
      </c>
      <c r="BA211" s="319">
        <f t="shared" si="271"/>
        <v>0</v>
      </c>
      <c r="BB211" s="319">
        <f t="shared" si="271"/>
        <v>0</v>
      </c>
      <c r="BC211" s="319">
        <f t="shared" si="271"/>
        <v>0</v>
      </c>
      <c r="BD211" s="319">
        <f t="shared" si="271"/>
        <v>0</v>
      </c>
      <c r="BE211" s="319">
        <f t="shared" si="271"/>
        <v>0</v>
      </c>
      <c r="BF211" s="319">
        <f t="shared" si="271"/>
        <v>0</v>
      </c>
      <c r="BG211" s="319">
        <f t="shared" si="271"/>
        <v>0</v>
      </c>
      <c r="BH211" s="179"/>
      <c r="BI211" s="228"/>
      <c r="BJ211" s="163"/>
      <c r="BK211" s="179">
        <f t="shared" si="245"/>
        <v>0</v>
      </c>
      <c r="BL211" s="179">
        <f t="shared" si="246"/>
        <v>0</v>
      </c>
      <c r="BM211" s="179">
        <f t="shared" si="247"/>
        <v>0</v>
      </c>
    </row>
    <row r="212" spans="1:72" ht="20.25" customHeight="1" x14ac:dyDescent="0.25">
      <c r="A212" s="433" t="s">
        <v>346</v>
      </c>
      <c r="B212" s="425" t="str">
        <f>B216</f>
        <v>Общее количество (без внекредитных)</v>
      </c>
      <c r="C212" s="425"/>
      <c r="D212" s="425">
        <f>D54+D173+D201+D209</f>
        <v>0</v>
      </c>
      <c r="E212" s="425">
        <f t="shared" ref="E212:AA212" si="272">E54+E173+E201+E209</f>
        <v>0</v>
      </c>
      <c r="F212" s="425">
        <f t="shared" si="272"/>
        <v>0</v>
      </c>
      <c r="G212" s="425">
        <f t="shared" si="272"/>
        <v>0</v>
      </c>
      <c r="H212" s="425">
        <f t="shared" si="272"/>
        <v>0</v>
      </c>
      <c r="I212" s="425">
        <f t="shared" si="272"/>
        <v>0</v>
      </c>
      <c r="J212" s="425">
        <f t="shared" si="272"/>
        <v>0</v>
      </c>
      <c r="K212" s="425">
        <f t="shared" si="272"/>
        <v>0</v>
      </c>
      <c r="L212" s="425">
        <f t="shared" si="272"/>
        <v>0</v>
      </c>
      <c r="M212" s="425">
        <f t="shared" si="272"/>
        <v>0</v>
      </c>
      <c r="N212" s="425">
        <f t="shared" si="272"/>
        <v>0</v>
      </c>
      <c r="O212" s="425">
        <f t="shared" si="272"/>
        <v>0</v>
      </c>
      <c r="P212" s="425">
        <f t="shared" si="272"/>
        <v>0</v>
      </c>
      <c r="Q212" s="425">
        <f t="shared" si="272"/>
        <v>0</v>
      </c>
      <c r="R212" s="425">
        <f t="shared" si="272"/>
        <v>0</v>
      </c>
      <c r="S212" s="425">
        <f t="shared" si="272"/>
        <v>0</v>
      </c>
      <c r="T212" s="425">
        <f t="shared" si="272"/>
        <v>0</v>
      </c>
      <c r="U212" s="320">
        <f t="shared" si="272"/>
        <v>0</v>
      </c>
      <c r="V212" s="320">
        <f t="shared" si="272"/>
        <v>0</v>
      </c>
      <c r="W212" s="320">
        <f t="shared" si="272"/>
        <v>0</v>
      </c>
      <c r="X212" s="425">
        <f t="shared" si="272"/>
        <v>0</v>
      </c>
      <c r="Y212" s="320">
        <f t="shared" si="272"/>
        <v>0</v>
      </c>
      <c r="Z212" s="320">
        <f t="shared" si="272"/>
        <v>0</v>
      </c>
      <c r="AA212" s="320">
        <f t="shared" si="272"/>
        <v>0</v>
      </c>
      <c r="AB212" s="425">
        <f t="shared" ref="AB212:AI212" si="273">AB54+AB173+AB201+AB209</f>
        <v>0</v>
      </c>
      <c r="AC212" s="320">
        <f t="shared" si="273"/>
        <v>0</v>
      </c>
      <c r="AD212" s="320">
        <f t="shared" si="273"/>
        <v>0</v>
      </c>
      <c r="AE212" s="320">
        <f t="shared" si="273"/>
        <v>0</v>
      </c>
      <c r="AF212" s="425">
        <f t="shared" si="273"/>
        <v>0</v>
      </c>
      <c r="AG212" s="320">
        <f t="shared" si="273"/>
        <v>0</v>
      </c>
      <c r="AH212" s="320">
        <f t="shared" si="273"/>
        <v>0</v>
      </c>
      <c r="AI212" s="320">
        <f t="shared" si="273"/>
        <v>0</v>
      </c>
      <c r="AJ212" s="425">
        <f t="shared" ref="AJ212:AY212" si="274">AJ54+AJ173+AJ201+AJ209</f>
        <v>0</v>
      </c>
      <c r="AK212" s="320">
        <f t="shared" si="274"/>
        <v>0</v>
      </c>
      <c r="AL212" s="320">
        <f t="shared" si="274"/>
        <v>0</v>
      </c>
      <c r="AM212" s="320">
        <f t="shared" si="274"/>
        <v>0</v>
      </c>
      <c r="AN212" s="425">
        <f t="shared" si="274"/>
        <v>0</v>
      </c>
      <c r="AO212" s="320">
        <f t="shared" si="274"/>
        <v>0</v>
      </c>
      <c r="AP212" s="320">
        <f t="shared" si="274"/>
        <v>0</v>
      </c>
      <c r="AQ212" s="320">
        <f t="shared" si="274"/>
        <v>0</v>
      </c>
      <c r="AR212" s="425">
        <f t="shared" si="274"/>
        <v>0</v>
      </c>
      <c r="AS212" s="320">
        <f t="shared" si="274"/>
        <v>0</v>
      </c>
      <c r="AT212" s="320">
        <f t="shared" si="274"/>
        <v>0</v>
      </c>
      <c r="AU212" s="320">
        <f t="shared" si="274"/>
        <v>0</v>
      </c>
      <c r="AV212" s="425">
        <f t="shared" si="274"/>
        <v>0</v>
      </c>
      <c r="AW212" s="320">
        <f t="shared" si="274"/>
        <v>0</v>
      </c>
      <c r="AX212" s="320">
        <f t="shared" si="274"/>
        <v>0</v>
      </c>
      <c r="AY212" s="320">
        <f t="shared" si="274"/>
        <v>0</v>
      </c>
      <c r="AZ212" s="425">
        <f t="shared" ref="AZ212:BG212" si="275">AZ54+AZ173+AZ201+AZ209</f>
        <v>0</v>
      </c>
      <c r="BA212" s="320">
        <f t="shared" si="275"/>
        <v>0</v>
      </c>
      <c r="BB212" s="320">
        <f t="shared" si="275"/>
        <v>0</v>
      </c>
      <c r="BC212" s="320">
        <f t="shared" si="275"/>
        <v>0</v>
      </c>
      <c r="BD212" s="425">
        <f t="shared" si="275"/>
        <v>0</v>
      </c>
      <c r="BE212" s="320">
        <f t="shared" si="275"/>
        <v>0</v>
      </c>
      <c r="BF212" s="320">
        <f t="shared" si="275"/>
        <v>0</v>
      </c>
      <c r="BG212" s="320">
        <f t="shared" si="275"/>
        <v>0</v>
      </c>
      <c r="BH212" s="425"/>
      <c r="BI212" s="320"/>
      <c r="BJ212" s="322"/>
      <c r="BK212" s="179">
        <f t="shared" si="245"/>
        <v>0</v>
      </c>
      <c r="BL212" s="179">
        <f t="shared" si="246"/>
        <v>0</v>
      </c>
      <c r="BM212" s="179">
        <f t="shared" si="247"/>
        <v>0</v>
      </c>
    </row>
    <row r="213" spans="1:72" ht="20.25" customHeight="1" x14ac:dyDescent="0.25">
      <c r="A213" s="433"/>
      <c r="B213" s="425"/>
      <c r="C213" s="425"/>
      <c r="D213" s="425"/>
      <c r="E213" s="425"/>
      <c r="F213" s="425"/>
      <c r="G213" s="425"/>
      <c r="H213" s="425"/>
      <c r="I213" s="425"/>
      <c r="J213" s="425"/>
      <c r="K213" s="425"/>
      <c r="L213" s="425"/>
      <c r="M213" s="425"/>
      <c r="N213" s="425"/>
      <c r="O213" s="425"/>
      <c r="P213" s="425"/>
      <c r="Q213" s="425"/>
      <c r="R213" s="425"/>
      <c r="S213" s="425"/>
      <c r="T213" s="425"/>
      <c r="U213" s="425">
        <f>SUM(U212:W212)</f>
        <v>0</v>
      </c>
      <c r="V213" s="425"/>
      <c r="W213" s="425"/>
      <c r="X213" s="425"/>
      <c r="Y213" s="425">
        <f>SUM(Y212:AA212)</f>
        <v>0</v>
      </c>
      <c r="Z213" s="425"/>
      <c r="AA213" s="425"/>
      <c r="AB213" s="425"/>
      <c r="AC213" s="425">
        <f>SUM(AC212:AE212)</f>
        <v>0</v>
      </c>
      <c r="AD213" s="425"/>
      <c r="AE213" s="425"/>
      <c r="AF213" s="425"/>
      <c r="AG213" s="425">
        <f>SUM(AG212:AI212)</f>
        <v>0</v>
      </c>
      <c r="AH213" s="425"/>
      <c r="AI213" s="425"/>
      <c r="AJ213" s="425"/>
      <c r="AK213" s="425">
        <f>SUM(AK212:AM212)</f>
        <v>0</v>
      </c>
      <c r="AL213" s="425"/>
      <c r="AM213" s="425"/>
      <c r="AN213" s="425"/>
      <c r="AO213" s="425">
        <f>SUM(AO212:AQ212)</f>
        <v>0</v>
      </c>
      <c r="AP213" s="425"/>
      <c r="AQ213" s="425"/>
      <c r="AR213" s="425"/>
      <c r="AS213" s="425">
        <f>SUM(AS212:AU212)</f>
        <v>0</v>
      </c>
      <c r="AT213" s="425"/>
      <c r="AU213" s="425"/>
      <c r="AV213" s="425"/>
      <c r="AW213" s="425">
        <f>SUM(AW212:AY212)</f>
        <v>0</v>
      </c>
      <c r="AX213" s="425"/>
      <c r="AY213" s="425"/>
      <c r="AZ213" s="425"/>
      <c r="BA213" s="425">
        <f>SUM(BA212:BC212)</f>
        <v>0</v>
      </c>
      <c r="BB213" s="425"/>
      <c r="BC213" s="425"/>
      <c r="BD213" s="425"/>
      <c r="BE213" s="425">
        <f>SUM(BE212:BG212)</f>
        <v>0</v>
      </c>
      <c r="BF213" s="425"/>
      <c r="BG213" s="425"/>
      <c r="BH213" s="425"/>
      <c r="BI213" s="320"/>
      <c r="BJ213" s="322"/>
      <c r="BK213" s="179">
        <f t="shared" si="245"/>
        <v>0</v>
      </c>
      <c r="BL213" s="179">
        <f t="shared" si="246"/>
        <v>0</v>
      </c>
      <c r="BM213" s="179">
        <f t="shared" si="247"/>
        <v>0</v>
      </c>
    </row>
    <row r="214" spans="1:72" ht="20.25" customHeight="1" x14ac:dyDescent="0.25">
      <c r="A214" s="433" t="s">
        <v>347</v>
      </c>
      <c r="B214" s="425" t="str">
        <f>B216</f>
        <v>Общее количество (без внекредитных)</v>
      </c>
      <c r="C214" s="425"/>
      <c r="D214" s="425">
        <f>D55+D174+D202+D210</f>
        <v>0</v>
      </c>
      <c r="E214" s="425">
        <f t="shared" ref="E214:AA214" si="276">E55+E174+E202+E210</f>
        <v>0</v>
      </c>
      <c r="F214" s="425">
        <f t="shared" si="276"/>
        <v>0</v>
      </c>
      <c r="G214" s="425">
        <f t="shared" si="276"/>
        <v>0</v>
      </c>
      <c r="H214" s="425">
        <f t="shared" si="276"/>
        <v>0</v>
      </c>
      <c r="I214" s="425">
        <f t="shared" si="276"/>
        <v>0</v>
      </c>
      <c r="J214" s="425">
        <f t="shared" si="276"/>
        <v>0</v>
      </c>
      <c r="K214" s="425">
        <f t="shared" si="276"/>
        <v>0</v>
      </c>
      <c r="L214" s="425">
        <f t="shared" si="276"/>
        <v>0</v>
      </c>
      <c r="M214" s="425">
        <f t="shared" si="276"/>
        <v>0</v>
      </c>
      <c r="N214" s="425">
        <f t="shared" si="276"/>
        <v>0</v>
      </c>
      <c r="O214" s="425">
        <f t="shared" si="276"/>
        <v>0</v>
      </c>
      <c r="P214" s="425">
        <f t="shared" si="276"/>
        <v>0</v>
      </c>
      <c r="Q214" s="425">
        <f t="shared" si="276"/>
        <v>0</v>
      </c>
      <c r="R214" s="425">
        <f t="shared" si="276"/>
        <v>0</v>
      </c>
      <c r="S214" s="425">
        <f t="shared" si="276"/>
        <v>0</v>
      </c>
      <c r="T214" s="425">
        <f t="shared" si="276"/>
        <v>0</v>
      </c>
      <c r="U214" s="325">
        <f t="shared" si="276"/>
        <v>0</v>
      </c>
      <c r="V214" s="325">
        <f t="shared" si="276"/>
        <v>0</v>
      </c>
      <c r="W214" s="325">
        <f t="shared" si="276"/>
        <v>0</v>
      </c>
      <c r="X214" s="425">
        <f t="shared" si="276"/>
        <v>0</v>
      </c>
      <c r="Y214" s="325">
        <f t="shared" si="276"/>
        <v>0</v>
      </c>
      <c r="Z214" s="325">
        <f t="shared" si="276"/>
        <v>0</v>
      </c>
      <c r="AA214" s="325">
        <f t="shared" si="276"/>
        <v>0</v>
      </c>
      <c r="AB214" s="425">
        <f t="shared" ref="AB214:AI214" si="277">AB55+AB174+AB202+AB210</f>
        <v>0</v>
      </c>
      <c r="AC214" s="325">
        <f t="shared" si="277"/>
        <v>0</v>
      </c>
      <c r="AD214" s="325">
        <f t="shared" si="277"/>
        <v>0</v>
      </c>
      <c r="AE214" s="325">
        <f t="shared" si="277"/>
        <v>0</v>
      </c>
      <c r="AF214" s="425">
        <f t="shared" si="277"/>
        <v>0</v>
      </c>
      <c r="AG214" s="325">
        <f t="shared" si="277"/>
        <v>0</v>
      </c>
      <c r="AH214" s="325">
        <f t="shared" si="277"/>
        <v>0</v>
      </c>
      <c r="AI214" s="325">
        <f t="shared" si="277"/>
        <v>0</v>
      </c>
      <c r="AJ214" s="425">
        <f t="shared" ref="AJ214:AY214" si="278">AJ55+AJ174+AJ202+AJ210</f>
        <v>0</v>
      </c>
      <c r="AK214" s="325">
        <f t="shared" si="278"/>
        <v>0</v>
      </c>
      <c r="AL214" s="325">
        <f t="shared" si="278"/>
        <v>0</v>
      </c>
      <c r="AM214" s="325">
        <f t="shared" si="278"/>
        <v>0</v>
      </c>
      <c r="AN214" s="425">
        <f t="shared" si="278"/>
        <v>0</v>
      </c>
      <c r="AO214" s="325">
        <f t="shared" si="278"/>
        <v>0</v>
      </c>
      <c r="AP214" s="325">
        <f t="shared" si="278"/>
        <v>0</v>
      </c>
      <c r="AQ214" s="325">
        <f t="shared" si="278"/>
        <v>0</v>
      </c>
      <c r="AR214" s="425">
        <f t="shared" si="278"/>
        <v>0</v>
      </c>
      <c r="AS214" s="325">
        <f t="shared" si="278"/>
        <v>0</v>
      </c>
      <c r="AT214" s="325">
        <f t="shared" si="278"/>
        <v>0</v>
      </c>
      <c r="AU214" s="325">
        <f t="shared" si="278"/>
        <v>0</v>
      </c>
      <c r="AV214" s="425">
        <f t="shared" si="278"/>
        <v>0</v>
      </c>
      <c r="AW214" s="325">
        <f t="shared" si="278"/>
        <v>0</v>
      </c>
      <c r="AX214" s="325">
        <f t="shared" si="278"/>
        <v>0</v>
      </c>
      <c r="AY214" s="325">
        <f t="shared" si="278"/>
        <v>0</v>
      </c>
      <c r="AZ214" s="425">
        <f t="shared" ref="AZ214:BG214" si="279">AZ55+AZ174+AZ202+AZ210</f>
        <v>0</v>
      </c>
      <c r="BA214" s="325">
        <f t="shared" si="279"/>
        <v>0</v>
      </c>
      <c r="BB214" s="325">
        <f t="shared" si="279"/>
        <v>0</v>
      </c>
      <c r="BC214" s="325">
        <f t="shared" si="279"/>
        <v>0</v>
      </c>
      <c r="BD214" s="425">
        <f t="shared" si="279"/>
        <v>0</v>
      </c>
      <c r="BE214" s="325">
        <f t="shared" si="279"/>
        <v>0</v>
      </c>
      <c r="BF214" s="325">
        <f t="shared" si="279"/>
        <v>0</v>
      </c>
      <c r="BG214" s="325">
        <f t="shared" si="279"/>
        <v>0</v>
      </c>
      <c r="BH214" s="432"/>
      <c r="BI214" s="320"/>
      <c r="BJ214" s="322"/>
      <c r="BK214" s="179">
        <f t="shared" si="245"/>
        <v>0</v>
      </c>
      <c r="BL214" s="179">
        <f t="shared" si="246"/>
        <v>0</v>
      </c>
      <c r="BM214" s="179">
        <f t="shared" si="247"/>
        <v>0</v>
      </c>
    </row>
    <row r="215" spans="1:72" ht="20.25" customHeight="1" x14ac:dyDescent="0.25">
      <c r="A215" s="433"/>
      <c r="B215" s="425"/>
      <c r="C215" s="425"/>
      <c r="D215" s="425"/>
      <c r="E215" s="425"/>
      <c r="F215" s="425"/>
      <c r="G215" s="425"/>
      <c r="H215" s="425"/>
      <c r="I215" s="425"/>
      <c r="J215" s="425"/>
      <c r="K215" s="425"/>
      <c r="L215" s="425"/>
      <c r="M215" s="425"/>
      <c r="N215" s="425"/>
      <c r="O215" s="425"/>
      <c r="P215" s="425"/>
      <c r="Q215" s="425"/>
      <c r="R215" s="425"/>
      <c r="S215" s="425"/>
      <c r="T215" s="425"/>
      <c r="U215" s="432">
        <f>SUM(U214:W214)</f>
        <v>0</v>
      </c>
      <c r="V215" s="432"/>
      <c r="W215" s="432"/>
      <c r="X215" s="425"/>
      <c r="Y215" s="432">
        <f>SUM(Y214:AA214)</f>
        <v>0</v>
      </c>
      <c r="Z215" s="432"/>
      <c r="AA215" s="432"/>
      <c r="AB215" s="425"/>
      <c r="AC215" s="432">
        <f>SUM(AC214:AE214)</f>
        <v>0</v>
      </c>
      <c r="AD215" s="432"/>
      <c r="AE215" s="432"/>
      <c r="AF215" s="425"/>
      <c r="AG215" s="432">
        <f>SUM(AG214:AI214)</f>
        <v>0</v>
      </c>
      <c r="AH215" s="432"/>
      <c r="AI215" s="432"/>
      <c r="AJ215" s="425"/>
      <c r="AK215" s="432">
        <f>SUM(AK214:AM214)</f>
        <v>0</v>
      </c>
      <c r="AL215" s="432"/>
      <c r="AM215" s="432"/>
      <c r="AN215" s="425"/>
      <c r="AO215" s="432">
        <f>SUM(AO214:AQ214)</f>
        <v>0</v>
      </c>
      <c r="AP215" s="432"/>
      <c r="AQ215" s="432"/>
      <c r="AR215" s="425"/>
      <c r="AS215" s="432">
        <f>SUM(AS214:AU214)</f>
        <v>0</v>
      </c>
      <c r="AT215" s="432"/>
      <c r="AU215" s="432"/>
      <c r="AV215" s="425"/>
      <c r="AW215" s="432">
        <f>SUM(AW214:AY214)</f>
        <v>0</v>
      </c>
      <c r="AX215" s="432"/>
      <c r="AY215" s="432"/>
      <c r="AZ215" s="425"/>
      <c r="BA215" s="432">
        <f>SUM(BA214:BC214)</f>
        <v>0</v>
      </c>
      <c r="BB215" s="432"/>
      <c r="BC215" s="432"/>
      <c r="BD215" s="425"/>
      <c r="BE215" s="432">
        <f>SUM(BE214:BG214)</f>
        <v>0</v>
      </c>
      <c r="BF215" s="432"/>
      <c r="BG215" s="432"/>
      <c r="BH215" s="432"/>
      <c r="BI215" s="320"/>
      <c r="BJ215" s="322"/>
      <c r="BK215" s="179">
        <f t="shared" si="245"/>
        <v>0</v>
      </c>
      <c r="BL215" s="179">
        <f t="shared" si="246"/>
        <v>0</v>
      </c>
      <c r="BM215" s="179">
        <f t="shared" si="247"/>
        <v>0</v>
      </c>
    </row>
    <row r="216" spans="1:72" ht="20.25" customHeight="1" x14ac:dyDescent="0.25">
      <c r="B216" s="414" t="str">
        <f>Base!A183</f>
        <v>Общее количество (без внекредитных)</v>
      </c>
      <c r="C216" s="414"/>
      <c r="D216" s="414">
        <f>D56+D175+D203+D211</f>
        <v>0</v>
      </c>
      <c r="E216" s="414">
        <f t="shared" ref="E216:AA216" si="280">E56+E175+E203+E211</f>
        <v>0</v>
      </c>
      <c r="F216" s="414">
        <f t="shared" si="280"/>
        <v>0</v>
      </c>
      <c r="G216" s="414">
        <f t="shared" si="280"/>
        <v>0</v>
      </c>
      <c r="H216" s="414">
        <f t="shared" si="280"/>
        <v>0</v>
      </c>
      <c r="I216" s="414">
        <f t="shared" si="280"/>
        <v>0</v>
      </c>
      <c r="J216" s="414">
        <f t="shared" si="280"/>
        <v>0</v>
      </c>
      <c r="K216" s="414">
        <f t="shared" si="280"/>
        <v>0</v>
      </c>
      <c r="L216" s="414">
        <f t="shared" si="280"/>
        <v>0</v>
      </c>
      <c r="M216" s="414">
        <f t="shared" si="280"/>
        <v>0</v>
      </c>
      <c r="N216" s="414">
        <f t="shared" si="280"/>
        <v>0</v>
      </c>
      <c r="O216" s="414">
        <f t="shared" si="280"/>
        <v>0</v>
      </c>
      <c r="P216" s="414">
        <f t="shared" si="280"/>
        <v>0</v>
      </c>
      <c r="Q216" s="414">
        <f t="shared" si="280"/>
        <v>0</v>
      </c>
      <c r="R216" s="414">
        <f t="shared" si="280"/>
        <v>0</v>
      </c>
      <c r="S216" s="414">
        <f t="shared" si="280"/>
        <v>0</v>
      </c>
      <c r="T216" s="414">
        <f t="shared" si="280"/>
        <v>0</v>
      </c>
      <c r="U216" s="319">
        <f t="shared" si="280"/>
        <v>0</v>
      </c>
      <c r="V216" s="319">
        <f t="shared" si="280"/>
        <v>0</v>
      </c>
      <c r="W216" s="319">
        <f t="shared" si="280"/>
        <v>0</v>
      </c>
      <c r="X216" s="414">
        <f t="shared" si="280"/>
        <v>0</v>
      </c>
      <c r="Y216" s="319">
        <f t="shared" si="280"/>
        <v>0</v>
      </c>
      <c r="Z216" s="319">
        <f t="shared" si="280"/>
        <v>0</v>
      </c>
      <c r="AA216" s="319">
        <f t="shared" si="280"/>
        <v>0</v>
      </c>
      <c r="AB216" s="414">
        <f t="shared" ref="AB216:AI216" si="281">AB56+AB175+AB203+AB211</f>
        <v>0</v>
      </c>
      <c r="AC216" s="319">
        <f t="shared" si="281"/>
        <v>0</v>
      </c>
      <c r="AD216" s="319">
        <f t="shared" si="281"/>
        <v>0</v>
      </c>
      <c r="AE216" s="319">
        <f t="shared" si="281"/>
        <v>0</v>
      </c>
      <c r="AF216" s="414">
        <f t="shared" si="281"/>
        <v>0</v>
      </c>
      <c r="AG216" s="319">
        <f t="shared" si="281"/>
        <v>0</v>
      </c>
      <c r="AH216" s="319">
        <f t="shared" si="281"/>
        <v>0</v>
      </c>
      <c r="AI216" s="319">
        <f t="shared" si="281"/>
        <v>0</v>
      </c>
      <c r="AJ216" s="414">
        <f t="shared" ref="AJ216:AY216" si="282">AJ56+AJ175+AJ203+AJ211</f>
        <v>0</v>
      </c>
      <c r="AK216" s="319">
        <f t="shared" si="282"/>
        <v>0</v>
      </c>
      <c r="AL216" s="319">
        <f t="shared" si="282"/>
        <v>0</v>
      </c>
      <c r="AM216" s="319">
        <f t="shared" si="282"/>
        <v>0</v>
      </c>
      <c r="AN216" s="414">
        <f t="shared" si="282"/>
        <v>0</v>
      </c>
      <c r="AO216" s="319">
        <f t="shared" si="282"/>
        <v>0</v>
      </c>
      <c r="AP216" s="319">
        <f t="shared" si="282"/>
        <v>0</v>
      </c>
      <c r="AQ216" s="319">
        <f t="shared" si="282"/>
        <v>0</v>
      </c>
      <c r="AR216" s="414">
        <f t="shared" si="282"/>
        <v>0</v>
      </c>
      <c r="AS216" s="319">
        <f t="shared" si="282"/>
        <v>0</v>
      </c>
      <c r="AT216" s="319">
        <f t="shared" si="282"/>
        <v>0</v>
      </c>
      <c r="AU216" s="319">
        <f t="shared" si="282"/>
        <v>0</v>
      </c>
      <c r="AV216" s="414">
        <f t="shared" si="282"/>
        <v>0</v>
      </c>
      <c r="AW216" s="319">
        <f t="shared" si="282"/>
        <v>0</v>
      </c>
      <c r="AX216" s="319">
        <f t="shared" si="282"/>
        <v>0</v>
      </c>
      <c r="AY216" s="319">
        <f t="shared" si="282"/>
        <v>0</v>
      </c>
      <c r="AZ216" s="414">
        <f t="shared" ref="AZ216:BG216" si="283">AZ56+AZ175+AZ203+AZ211</f>
        <v>0</v>
      </c>
      <c r="BA216" s="319">
        <f t="shared" si="283"/>
        <v>0</v>
      </c>
      <c r="BB216" s="319">
        <f t="shared" si="283"/>
        <v>0</v>
      </c>
      <c r="BC216" s="319">
        <f t="shared" si="283"/>
        <v>0</v>
      </c>
      <c r="BD216" s="414">
        <f t="shared" si="283"/>
        <v>0</v>
      </c>
      <c r="BE216" s="319">
        <f t="shared" si="283"/>
        <v>0</v>
      </c>
      <c r="BF216" s="319">
        <f t="shared" si="283"/>
        <v>0</v>
      </c>
      <c r="BG216" s="319">
        <f t="shared" si="283"/>
        <v>0</v>
      </c>
      <c r="BH216" s="179"/>
      <c r="BI216" s="170"/>
      <c r="BK216" s="179">
        <f t="shared" si="245"/>
        <v>0</v>
      </c>
      <c r="BL216" s="179">
        <f t="shared" si="246"/>
        <v>0</v>
      </c>
      <c r="BM216" s="179">
        <f t="shared" si="247"/>
        <v>0</v>
      </c>
    </row>
    <row r="217" spans="1:72" ht="20.25" customHeight="1" x14ac:dyDescent="0.25">
      <c r="B217" s="414"/>
      <c r="C217" s="414"/>
      <c r="D217" s="414"/>
      <c r="E217" s="414"/>
      <c r="F217" s="414"/>
      <c r="G217" s="414"/>
      <c r="H217" s="414"/>
      <c r="I217" s="414"/>
      <c r="J217" s="414"/>
      <c r="K217" s="414"/>
      <c r="L217" s="414"/>
      <c r="M217" s="414"/>
      <c r="N217" s="414"/>
      <c r="O217" s="414"/>
      <c r="P217" s="414"/>
      <c r="Q217" s="414"/>
      <c r="R217" s="414"/>
      <c r="S217" s="414"/>
      <c r="T217" s="414"/>
      <c r="U217" s="414">
        <f>SUM(U216:W216)</f>
        <v>0</v>
      </c>
      <c r="V217" s="414"/>
      <c r="W217" s="414"/>
      <c r="X217" s="414"/>
      <c r="Y217" s="414">
        <f>SUM(Y216:AA216)</f>
        <v>0</v>
      </c>
      <c r="Z217" s="414"/>
      <c r="AA217" s="414"/>
      <c r="AB217" s="414"/>
      <c r="AC217" s="414">
        <f>SUM(AC216:AE216)</f>
        <v>0</v>
      </c>
      <c r="AD217" s="414"/>
      <c r="AE217" s="414"/>
      <c r="AF217" s="414"/>
      <c r="AG217" s="414">
        <f>SUM(AG216:AI216)</f>
        <v>0</v>
      </c>
      <c r="AH217" s="414"/>
      <c r="AI217" s="414"/>
      <c r="AJ217" s="414"/>
      <c r="AK217" s="414">
        <f>SUM(AK216:AM216)</f>
        <v>0</v>
      </c>
      <c r="AL217" s="414"/>
      <c r="AM217" s="414"/>
      <c r="AN217" s="414"/>
      <c r="AO217" s="414">
        <f>SUM(AO216:AQ216)</f>
        <v>0</v>
      </c>
      <c r="AP217" s="414"/>
      <c r="AQ217" s="414"/>
      <c r="AR217" s="414"/>
      <c r="AS217" s="414">
        <f>SUM(AS216:AU216)</f>
        <v>0</v>
      </c>
      <c r="AT217" s="414"/>
      <c r="AU217" s="414"/>
      <c r="AV217" s="414"/>
      <c r="AW217" s="414">
        <f>SUM(AW216:AY216)</f>
        <v>0</v>
      </c>
      <c r="AX217" s="414"/>
      <c r="AY217" s="414"/>
      <c r="AZ217" s="414"/>
      <c r="BA217" s="414">
        <f>SUM(BA216:BC216)</f>
        <v>0</v>
      </c>
      <c r="BB217" s="414"/>
      <c r="BC217" s="414"/>
      <c r="BD217" s="414"/>
      <c r="BE217" s="414">
        <f>SUM(BE216:BG216)</f>
        <v>0</v>
      </c>
      <c r="BF217" s="414"/>
      <c r="BG217" s="414"/>
      <c r="BH217" s="179"/>
      <c r="BI217" s="170"/>
      <c r="BK217" s="179">
        <f t="shared" si="245"/>
        <v>0</v>
      </c>
      <c r="BL217" s="179">
        <f t="shared" si="246"/>
        <v>0</v>
      </c>
      <c r="BM217" s="179">
        <f t="shared" si="247"/>
        <v>0</v>
      </c>
    </row>
    <row r="218" spans="1:72" x14ac:dyDescent="0.25">
      <c r="B218" s="163" t="str">
        <f>ПланОО!A185</f>
        <v>Доля дисциплин по выбору обучающегося составляет</v>
      </c>
      <c r="C218" s="163"/>
      <c r="D218" s="163"/>
      <c r="E218" s="186" t="e">
        <f>G184/G187</f>
        <v>#DIV/0!</v>
      </c>
      <c r="F218" s="163" t="str">
        <f>ПланОО!G185</f>
        <v>от вариативной части Блоков 1, 2 «Дисциплины», что соответствует ГОС ВПО (не менее 30%)</v>
      </c>
      <c r="H218" s="163"/>
      <c r="I218" s="187"/>
      <c r="J218" s="187"/>
      <c r="K218" s="163"/>
      <c r="L218" s="163"/>
      <c r="M218" s="163"/>
      <c r="N218" s="163"/>
      <c r="O218" s="187"/>
      <c r="P218" s="187"/>
      <c r="Q218" s="163"/>
      <c r="R218" s="163"/>
      <c r="S218" s="163"/>
      <c r="T218" s="163"/>
      <c r="U218" s="163"/>
      <c r="V218" s="163"/>
      <c r="W218" s="163"/>
      <c r="X218" s="163"/>
      <c r="Y218" s="163"/>
      <c r="Z218" s="163"/>
      <c r="AA218" s="163"/>
      <c r="AB218" s="163"/>
      <c r="AC218" s="163"/>
      <c r="AD218" s="163"/>
      <c r="AE218" s="163"/>
      <c r="AF218" s="163"/>
      <c r="AG218" s="163"/>
      <c r="AH218" s="163"/>
      <c r="AI218" s="163"/>
      <c r="AJ218" s="163"/>
      <c r="AK218" s="163"/>
      <c r="AL218" s="163"/>
      <c r="AM218" s="163"/>
      <c r="AN218" s="163"/>
      <c r="AO218" s="163"/>
      <c r="AP218" s="163"/>
      <c r="AQ218" s="163"/>
      <c r="AR218" s="163"/>
      <c r="AS218" s="163"/>
      <c r="AT218" s="163"/>
      <c r="AU218" s="163"/>
      <c r="AV218" s="163"/>
      <c r="AW218" s="163"/>
      <c r="AX218" s="163"/>
      <c r="AY218" s="163"/>
      <c r="AZ218" s="163"/>
      <c r="BA218" s="163"/>
      <c r="BB218" s="163"/>
      <c r="BC218" s="163"/>
      <c r="BD218" s="163"/>
      <c r="BE218" s="163"/>
      <c r="BF218" s="163"/>
      <c r="BG218" s="163"/>
      <c r="BH218" s="163"/>
      <c r="BI218" s="170"/>
      <c r="BK218" s="170"/>
      <c r="BL218" s="170"/>
      <c r="BM218" s="170"/>
    </row>
    <row r="219" spans="1:72" x14ac:dyDescent="0.25">
      <c r="B219" s="163" t="str">
        <f>ПланОО!A186</f>
        <v xml:space="preserve">Количество часов занятий лекционного типа составляет </v>
      </c>
      <c r="C219" s="163"/>
      <c r="D219" s="163"/>
      <c r="E219" s="188" t="e">
        <f>P216/O216</f>
        <v>#DIV/0!</v>
      </c>
      <c r="F219" s="163" t="str">
        <f>ПланОО!G186</f>
        <v>от общего количества аудиторных занятий, что соответствует ГОС ВПО (не более 40%)</v>
      </c>
      <c r="H219" s="163"/>
      <c r="I219" s="163"/>
      <c r="J219" s="163"/>
      <c r="K219" s="163"/>
      <c r="L219" s="163"/>
      <c r="M219" s="163"/>
      <c r="N219" s="163"/>
      <c r="O219" s="163"/>
      <c r="P219" s="163"/>
      <c r="Q219" s="163"/>
      <c r="R219" s="163"/>
      <c r="S219" s="163"/>
      <c r="T219" s="163"/>
      <c r="U219" s="163"/>
      <c r="V219" s="163"/>
      <c r="W219" s="163"/>
      <c r="X219" s="163"/>
      <c r="Y219" s="163"/>
      <c r="Z219" s="163"/>
      <c r="AA219" s="163"/>
      <c r="AB219" s="163"/>
      <c r="AC219" s="163"/>
      <c r="AD219" s="163"/>
      <c r="AE219" s="163"/>
      <c r="AF219" s="163"/>
      <c r="AG219" s="163"/>
      <c r="AH219" s="163"/>
      <c r="AI219" s="163"/>
      <c r="AJ219" s="163"/>
      <c r="AK219" s="163"/>
      <c r="AL219" s="163"/>
      <c r="AM219" s="163"/>
      <c r="AN219" s="163"/>
      <c r="AO219" s="163"/>
      <c r="AP219" s="163"/>
      <c r="AQ219" s="163"/>
      <c r="AR219" s="163"/>
      <c r="AS219" s="163"/>
      <c r="AT219" s="163"/>
      <c r="AU219" s="163"/>
      <c r="AV219" s="163"/>
      <c r="AW219" s="163"/>
      <c r="AX219" s="163"/>
      <c r="AY219" s="163"/>
      <c r="AZ219" s="163"/>
      <c r="BA219" s="163"/>
      <c r="BB219" s="163"/>
      <c r="BC219" s="163"/>
      <c r="BD219" s="163"/>
      <c r="BE219" s="163"/>
      <c r="BF219" s="163"/>
      <c r="BG219" s="163"/>
      <c r="BH219" s="163"/>
      <c r="BI219" s="170"/>
      <c r="BK219" s="170"/>
      <c r="BL219" s="170"/>
      <c r="BM219" s="170"/>
    </row>
    <row r="220" spans="1:72" x14ac:dyDescent="0.25">
      <c r="B220" s="163"/>
      <c r="C220" s="163"/>
      <c r="D220" s="163"/>
      <c r="E220" s="163"/>
      <c r="F220" s="163"/>
      <c r="G220" s="163"/>
      <c r="H220" s="163"/>
      <c r="I220" s="163"/>
      <c r="J220" s="163"/>
      <c r="K220" s="163"/>
      <c r="L220" s="163"/>
      <c r="M220" s="163"/>
      <c r="N220" s="163"/>
      <c r="O220" s="163"/>
      <c r="P220" s="163"/>
      <c r="Q220" s="163"/>
      <c r="R220" s="163"/>
      <c r="S220" s="163"/>
      <c r="T220" s="163"/>
      <c r="U220" s="163"/>
      <c r="V220" s="163"/>
      <c r="W220" s="163"/>
      <c r="X220" s="163"/>
      <c r="Y220" s="163"/>
      <c r="Z220" s="163"/>
      <c r="AA220" s="163"/>
      <c r="AB220" s="163"/>
      <c r="AC220" s="163"/>
      <c r="AD220" s="163"/>
      <c r="AE220" s="163"/>
      <c r="AF220" s="163"/>
      <c r="AG220" s="163"/>
      <c r="AH220" s="163"/>
      <c r="AI220" s="163"/>
      <c r="AJ220" s="163"/>
      <c r="AK220" s="163"/>
      <c r="AL220" s="163"/>
      <c r="AM220" s="163"/>
      <c r="AN220" s="163"/>
      <c r="AO220" s="163"/>
      <c r="AP220" s="163"/>
      <c r="AQ220" s="163"/>
      <c r="AR220" s="163"/>
      <c r="AS220" s="163"/>
      <c r="AT220" s="163"/>
      <c r="AU220" s="163"/>
      <c r="AV220" s="163"/>
      <c r="AW220" s="163"/>
      <c r="AX220" s="163"/>
      <c r="AY220" s="163"/>
      <c r="AZ220" s="163"/>
      <c r="BA220" s="163"/>
      <c r="BB220" s="163"/>
      <c r="BC220" s="163"/>
      <c r="BD220" s="163"/>
      <c r="BE220" s="163"/>
      <c r="BF220" s="163"/>
      <c r="BG220" s="163"/>
      <c r="BH220" s="163"/>
      <c r="BI220" s="169"/>
      <c r="BJ220" s="163"/>
    </row>
    <row r="221" spans="1:72" x14ac:dyDescent="0.25">
      <c r="B221" s="163"/>
      <c r="C221" s="163" t="str">
        <f>ПланОО!B188</f>
        <v>Проректор по научно-методической и учебной работе</v>
      </c>
      <c r="D221" s="163"/>
      <c r="E221" s="163"/>
      <c r="F221" s="163"/>
      <c r="G221" s="163"/>
      <c r="H221" s="163"/>
      <c r="I221" s="189"/>
      <c r="J221" s="189"/>
      <c r="K221" s="163" t="str">
        <f>ПланОО!T188</f>
        <v>Е.И. Скафа</v>
      </c>
      <c r="L221" s="163"/>
      <c r="M221" s="163"/>
      <c r="N221" s="189"/>
      <c r="O221" s="163"/>
      <c r="P221" s="163"/>
      <c r="Q221" s="163"/>
      <c r="R221" s="163"/>
      <c r="S221" s="163"/>
      <c r="T221" s="163"/>
      <c r="U221" s="163"/>
      <c r="V221" s="163"/>
      <c r="W221" s="163"/>
      <c r="X221" s="163"/>
      <c r="Y221" s="163"/>
      <c r="Z221" s="163"/>
      <c r="AA221" s="163"/>
      <c r="AB221" s="163"/>
      <c r="AC221" s="163"/>
      <c r="AD221" s="163"/>
      <c r="AE221" s="163"/>
      <c r="AF221" s="163"/>
      <c r="AG221" s="163"/>
      <c r="AH221" s="163"/>
      <c r="AI221" s="163"/>
      <c r="AJ221" s="163"/>
      <c r="AK221" s="163"/>
      <c r="AL221" s="163"/>
      <c r="AM221" s="163"/>
      <c r="AN221" s="163"/>
      <c r="AO221" s="163"/>
      <c r="AP221" s="163"/>
      <c r="AQ221" s="163"/>
      <c r="AR221" s="163"/>
      <c r="AS221" s="163"/>
      <c r="AT221" s="163"/>
      <c r="AU221" s="163"/>
      <c r="AV221" s="163"/>
      <c r="AW221" s="163"/>
      <c r="AX221" s="163"/>
      <c r="AY221" s="163"/>
      <c r="AZ221" s="163"/>
      <c r="BA221" s="163"/>
      <c r="BB221" s="163"/>
      <c r="BC221" s="163"/>
      <c r="BD221" s="163"/>
      <c r="BE221" s="163"/>
      <c r="BF221" s="163"/>
      <c r="BG221" s="163"/>
      <c r="BH221" s="163"/>
      <c r="BI221" s="169"/>
      <c r="BJ221" s="163"/>
    </row>
    <row r="222" spans="1:72" x14ac:dyDescent="0.25">
      <c r="B222" s="163"/>
      <c r="C222" s="163" t="str">
        <f>ПланОО!B189</f>
        <v>Декан факультета иностранных языков</v>
      </c>
      <c r="D222" s="163"/>
      <c r="E222" s="163"/>
      <c r="F222" s="163"/>
      <c r="G222" s="163"/>
      <c r="H222" s="163"/>
      <c r="I222" s="189"/>
      <c r="J222" s="189"/>
      <c r="K222" s="163" t="str">
        <f>ПланОО!T189</f>
        <v>А.Г. Удинская</v>
      </c>
      <c r="L222" s="163"/>
      <c r="M222" s="163"/>
      <c r="N222" s="189"/>
      <c r="O222" s="163"/>
      <c r="P222" s="163"/>
      <c r="Q222" s="163"/>
      <c r="R222" s="163"/>
      <c r="S222" s="163"/>
      <c r="T222" s="163"/>
      <c r="U222" s="163"/>
      <c r="V222" s="163"/>
      <c r="W222" s="163"/>
      <c r="X222" s="163"/>
      <c r="Y222" s="163"/>
      <c r="Z222" s="163"/>
      <c r="AA222" s="163"/>
      <c r="AB222" s="163"/>
      <c r="AC222" s="163"/>
      <c r="AD222" s="163"/>
      <c r="AE222" s="163"/>
      <c r="AF222" s="163"/>
      <c r="AG222" s="163"/>
      <c r="AH222" s="163"/>
      <c r="AI222" s="163"/>
      <c r="AJ222" s="163"/>
      <c r="AK222" s="163"/>
      <c r="AL222" s="163"/>
      <c r="AM222" s="163"/>
      <c r="AN222" s="163"/>
      <c r="AO222" s="163"/>
      <c r="AP222" s="163"/>
      <c r="AQ222" s="163"/>
      <c r="AR222" s="163"/>
      <c r="AS222" s="163"/>
      <c r="AT222" s="163"/>
      <c r="AU222" s="163"/>
      <c r="AV222" s="163"/>
      <c r="AW222" s="163"/>
      <c r="AX222" s="163"/>
      <c r="AY222" s="163"/>
      <c r="AZ222" s="163"/>
      <c r="BA222" s="163"/>
      <c r="BB222" s="163"/>
      <c r="BC222" s="163"/>
      <c r="BD222" s="163"/>
      <c r="BE222" s="163"/>
      <c r="BF222" s="163"/>
      <c r="BG222" s="163"/>
      <c r="BH222" s="163"/>
      <c r="BI222" s="169"/>
      <c r="BJ222" s="163"/>
    </row>
    <row r="223" spans="1:72" x14ac:dyDescent="0.25">
      <c r="B223" s="163"/>
      <c r="C223" s="163" t="str">
        <f>ПланОО!B190</f>
        <v>Зав.кафедрой английской филологии</v>
      </c>
      <c r="D223" s="163"/>
      <c r="E223" s="163"/>
      <c r="F223" s="163"/>
      <c r="G223" s="163"/>
      <c r="H223" s="163"/>
      <c r="I223" s="189"/>
      <c r="J223" s="189"/>
      <c r="K223" s="163" t="str">
        <f>ПланОО!T190</f>
        <v>О.Л. Бессонова</v>
      </c>
      <c r="L223" s="163"/>
      <c r="M223" s="163"/>
      <c r="N223" s="189"/>
      <c r="O223" s="163"/>
      <c r="P223" s="163"/>
      <c r="Q223" s="163"/>
      <c r="R223" s="163"/>
      <c r="S223" s="163"/>
      <c r="T223" s="163"/>
      <c r="U223" s="163"/>
      <c r="V223" s="163"/>
      <c r="W223" s="163"/>
      <c r="X223" s="163"/>
      <c r="Y223" s="163"/>
      <c r="Z223" s="163"/>
      <c r="AA223" s="163"/>
      <c r="AB223" s="163"/>
      <c r="AC223" s="163"/>
      <c r="AD223" s="163"/>
      <c r="AE223" s="163"/>
      <c r="AF223" s="163"/>
      <c r="AG223" s="163"/>
      <c r="AH223" s="163"/>
      <c r="AI223" s="163"/>
      <c r="AJ223" s="163"/>
      <c r="AK223" s="163"/>
      <c r="AL223" s="163"/>
      <c r="AM223" s="163"/>
      <c r="AN223" s="163"/>
      <c r="AO223" s="163"/>
      <c r="AP223" s="163"/>
      <c r="AQ223" s="163"/>
      <c r="AR223" s="163"/>
      <c r="AS223" s="163"/>
      <c r="AT223" s="163"/>
      <c r="AU223" s="163"/>
      <c r="AV223" s="163"/>
      <c r="AW223" s="163"/>
      <c r="AX223" s="163"/>
      <c r="AY223" s="163"/>
      <c r="AZ223" s="163"/>
      <c r="BA223" s="163"/>
      <c r="BB223" s="163"/>
      <c r="BC223" s="163"/>
      <c r="BD223" s="163"/>
      <c r="BE223" s="163"/>
      <c r="BF223" s="163"/>
      <c r="BG223" s="163"/>
      <c r="BH223" s="163"/>
      <c r="BI223" s="169"/>
      <c r="BJ223" s="163"/>
    </row>
    <row r="224" spans="1:72" x14ac:dyDescent="0.25">
      <c r="C224" s="163">
        <f>ПланОО!B191</f>
        <v>0</v>
      </c>
      <c r="H224" s="190"/>
      <c r="I224" s="247"/>
      <c r="J224" s="247"/>
      <c r="K224" s="163">
        <f>ПланОО!T191</f>
        <v>0</v>
      </c>
      <c r="L224" s="190"/>
      <c r="M224" s="190"/>
      <c r="N224" s="190"/>
      <c r="S224" s="190"/>
      <c r="T224" s="190"/>
      <c r="U224" s="170"/>
      <c r="V224" s="170"/>
      <c r="W224" s="170"/>
      <c r="X224" s="170"/>
      <c r="Y224" s="170"/>
      <c r="Z224" s="170"/>
      <c r="AA224" s="170"/>
      <c r="AB224" s="190"/>
      <c r="AC224" s="170"/>
      <c r="AD224" s="170"/>
      <c r="AE224" s="170"/>
      <c r="AF224" s="170"/>
      <c r="AG224" s="170"/>
      <c r="AH224" s="170"/>
      <c r="AI224" s="170"/>
      <c r="AJ224" s="190"/>
      <c r="AK224" s="170"/>
      <c r="AL224" s="170"/>
      <c r="AM224" s="170"/>
      <c r="AN224" s="170"/>
      <c r="AO224" s="170"/>
      <c r="AP224" s="170"/>
      <c r="AQ224" s="170"/>
      <c r="AR224" s="190"/>
      <c r="AS224" s="170"/>
      <c r="AT224" s="170"/>
      <c r="AU224" s="170"/>
      <c r="AV224" s="170"/>
      <c r="AW224" s="170"/>
      <c r="AX224" s="170"/>
      <c r="AY224" s="170"/>
      <c r="AZ224" s="190"/>
      <c r="BA224" s="170"/>
      <c r="BB224" s="170"/>
      <c r="BC224" s="170"/>
      <c r="BD224" s="170"/>
      <c r="BE224" s="170"/>
      <c r="BF224" s="170"/>
      <c r="BG224" s="170"/>
      <c r="BH224" s="170"/>
    </row>
    <row r="225" spans="1:69" x14ac:dyDescent="0.25">
      <c r="C225" s="163">
        <f>ПланОО!B192</f>
        <v>0</v>
      </c>
      <c r="I225" s="245"/>
      <c r="J225" s="245"/>
      <c r="K225" s="163">
        <f>ПланОО!T192</f>
        <v>0</v>
      </c>
      <c r="U225" s="170"/>
      <c r="V225" s="170"/>
      <c r="W225" s="170"/>
      <c r="X225" s="170"/>
      <c r="Y225" s="170"/>
      <c r="Z225" s="170"/>
      <c r="AA225" s="170"/>
      <c r="AC225" s="170"/>
      <c r="AD225" s="170"/>
      <c r="AE225" s="170"/>
      <c r="AF225" s="170"/>
      <c r="AG225" s="170"/>
      <c r="AH225" s="170"/>
      <c r="AI225" s="170"/>
      <c r="AK225" s="170"/>
      <c r="AL225" s="170"/>
      <c r="AM225" s="170"/>
      <c r="AN225" s="170"/>
      <c r="AO225" s="170"/>
      <c r="AP225" s="170"/>
      <c r="AQ225" s="170"/>
      <c r="AS225" s="170"/>
      <c r="AT225" s="170"/>
      <c r="AU225" s="170"/>
      <c r="AV225" s="170"/>
      <c r="AW225" s="170"/>
      <c r="AX225" s="170"/>
      <c r="AY225" s="170"/>
      <c r="BA225" s="170"/>
      <c r="BB225" s="170"/>
      <c r="BC225" s="170"/>
      <c r="BD225" s="170"/>
      <c r="BE225" s="170"/>
      <c r="BF225" s="170"/>
      <c r="BG225" s="170"/>
      <c r="BH225" s="170"/>
    </row>
    <row r="226" spans="1:69" x14ac:dyDescent="0.25">
      <c r="C226" s="163">
        <f>ПланОО!B193</f>
        <v>0</v>
      </c>
      <c r="I226" s="245"/>
      <c r="J226" s="245"/>
      <c r="K226" s="163">
        <f>ПланОО!T193</f>
        <v>0</v>
      </c>
      <c r="U226" s="170"/>
      <c r="V226" s="170"/>
      <c r="W226" s="170"/>
      <c r="X226" s="170"/>
      <c r="Y226" s="170"/>
      <c r="Z226" s="170"/>
      <c r="AA226" s="170"/>
      <c r="AC226" s="170"/>
      <c r="AD226" s="170"/>
      <c r="AE226" s="170"/>
      <c r="AF226" s="170"/>
      <c r="AG226" s="170"/>
      <c r="AH226" s="170"/>
      <c r="AI226" s="170"/>
      <c r="AK226" s="170"/>
      <c r="AL226" s="170"/>
      <c r="AM226" s="170"/>
      <c r="AN226" s="170"/>
      <c r="AO226" s="170"/>
      <c r="AP226" s="170"/>
      <c r="AQ226" s="170"/>
      <c r="AS226" s="170"/>
      <c r="AT226" s="170"/>
      <c r="AU226" s="170"/>
      <c r="AV226" s="170"/>
      <c r="AW226" s="170"/>
      <c r="AX226" s="170"/>
      <c r="AY226" s="170"/>
      <c r="BA226" s="170"/>
      <c r="BB226" s="170"/>
      <c r="BC226" s="170"/>
      <c r="BD226" s="170"/>
      <c r="BE226" s="170"/>
      <c r="BF226" s="170"/>
      <c r="BG226" s="170"/>
      <c r="BH226" s="170"/>
    </row>
    <row r="227" spans="1:69" s="191" customFormat="1" x14ac:dyDescent="0.25">
      <c r="A227" s="163"/>
      <c r="B227" s="170"/>
      <c r="C227" s="163">
        <f>ПланОО!B194</f>
        <v>0</v>
      </c>
      <c r="D227" s="170"/>
      <c r="E227" s="171"/>
      <c r="F227" s="171"/>
      <c r="G227" s="171"/>
      <c r="H227" s="170"/>
      <c r="I227" s="245"/>
      <c r="J227" s="245"/>
      <c r="K227" s="163">
        <f>ПланОО!T194</f>
        <v>0</v>
      </c>
      <c r="L227" s="170"/>
      <c r="M227" s="170"/>
      <c r="N227" s="170"/>
      <c r="O227" s="170"/>
      <c r="P227" s="170"/>
      <c r="Q227" s="170"/>
      <c r="R227" s="170"/>
      <c r="S227" s="170"/>
      <c r="T227" s="170"/>
      <c r="U227" s="170"/>
      <c r="V227" s="170"/>
      <c r="W227" s="170"/>
      <c r="X227" s="170"/>
      <c r="Y227" s="170"/>
      <c r="Z227" s="170"/>
      <c r="AA227" s="170"/>
      <c r="AB227" s="170"/>
      <c r="AC227" s="170"/>
      <c r="AD227" s="170"/>
      <c r="AE227" s="170"/>
      <c r="AF227" s="170"/>
      <c r="AG227" s="170"/>
      <c r="AH227" s="170"/>
      <c r="AI227" s="170"/>
      <c r="AJ227" s="170"/>
      <c r="AK227" s="170"/>
      <c r="AL227" s="170"/>
      <c r="AM227" s="170"/>
      <c r="AN227" s="170"/>
      <c r="AO227" s="170"/>
      <c r="AP227" s="170"/>
      <c r="AQ227" s="170"/>
      <c r="AR227" s="170"/>
      <c r="AS227" s="170"/>
      <c r="AT227" s="170"/>
      <c r="AU227" s="170"/>
      <c r="AV227" s="170"/>
      <c r="AW227" s="170"/>
      <c r="AX227" s="170"/>
      <c r="AY227" s="170"/>
      <c r="AZ227" s="170"/>
      <c r="BA227" s="170"/>
      <c r="BB227" s="170"/>
      <c r="BC227" s="170"/>
      <c r="BD227" s="170"/>
      <c r="BE227" s="170"/>
      <c r="BF227" s="170"/>
      <c r="BG227" s="170"/>
      <c r="BH227" s="170"/>
      <c r="BJ227" s="170"/>
      <c r="BK227" s="171"/>
      <c r="BL227" s="171"/>
      <c r="BM227" s="171"/>
      <c r="BN227" s="170"/>
      <c r="BO227" s="170"/>
      <c r="BP227" s="170"/>
      <c r="BQ227" s="170"/>
    </row>
    <row r="228" spans="1:69" s="191" customFormat="1" x14ac:dyDescent="0.25">
      <c r="A228" s="163"/>
      <c r="B228" s="170"/>
      <c r="C228" s="163">
        <f>ПланОО!B195</f>
        <v>0</v>
      </c>
      <c r="D228" s="170"/>
      <c r="E228" s="171"/>
      <c r="F228" s="171"/>
      <c r="G228" s="171"/>
      <c r="H228" s="170"/>
      <c r="I228" s="245"/>
      <c r="J228" s="245"/>
      <c r="K228" s="163">
        <f>ПланОО!T195</f>
        <v>0</v>
      </c>
      <c r="L228" s="170"/>
      <c r="M228" s="170"/>
      <c r="N228" s="170"/>
      <c r="O228" s="170"/>
      <c r="P228" s="170"/>
      <c r="Q228" s="170"/>
      <c r="R228" s="170"/>
      <c r="S228" s="170"/>
      <c r="T228" s="170"/>
      <c r="U228" s="170"/>
      <c r="V228" s="170"/>
      <c r="W228" s="170"/>
      <c r="X228" s="170"/>
      <c r="Y228" s="170"/>
      <c r="Z228" s="170"/>
      <c r="AA228" s="170"/>
      <c r="AB228" s="170"/>
      <c r="AC228" s="170"/>
      <c r="AD228" s="170"/>
      <c r="AE228" s="170"/>
      <c r="AF228" s="170"/>
      <c r="AG228" s="170"/>
      <c r="AH228" s="170"/>
      <c r="AI228" s="170"/>
      <c r="AJ228" s="170"/>
      <c r="AK228" s="170"/>
      <c r="AL228" s="170"/>
      <c r="AM228" s="170"/>
      <c r="AN228" s="170"/>
      <c r="AO228" s="170"/>
      <c r="AP228" s="170"/>
      <c r="AQ228" s="170"/>
      <c r="AR228" s="170"/>
      <c r="AS228" s="170"/>
      <c r="AT228" s="170"/>
      <c r="AU228" s="170"/>
      <c r="AV228" s="170"/>
      <c r="AW228" s="170"/>
      <c r="AX228" s="170"/>
      <c r="AY228" s="170"/>
      <c r="AZ228" s="170"/>
      <c r="BA228" s="170"/>
      <c r="BB228" s="170"/>
      <c r="BC228" s="170"/>
      <c r="BD228" s="170"/>
      <c r="BE228" s="170"/>
      <c r="BF228" s="170"/>
      <c r="BG228" s="170"/>
      <c r="BH228" s="170"/>
      <c r="BJ228" s="170"/>
      <c r="BK228" s="171"/>
      <c r="BL228" s="171"/>
      <c r="BM228" s="171"/>
      <c r="BN228" s="170"/>
      <c r="BO228" s="170"/>
      <c r="BP228" s="170"/>
      <c r="BQ228" s="170"/>
    </row>
    <row r="229" spans="1:69" s="191" customFormat="1" x14ac:dyDescent="0.25">
      <c r="A229" s="163"/>
      <c r="B229" s="170"/>
      <c r="C229" s="163">
        <f>ПланОО!B196</f>
        <v>0</v>
      </c>
      <c r="D229" s="170"/>
      <c r="E229" s="171"/>
      <c r="F229" s="171"/>
      <c r="G229" s="171"/>
      <c r="H229" s="170"/>
      <c r="I229" s="245"/>
      <c r="J229" s="245"/>
      <c r="K229" s="163">
        <f>ПланОО!T196</f>
        <v>0</v>
      </c>
      <c r="L229" s="170"/>
      <c r="M229" s="170"/>
      <c r="N229" s="170"/>
      <c r="O229" s="170"/>
      <c r="P229" s="170"/>
      <c r="Q229" s="170"/>
      <c r="R229" s="170"/>
      <c r="S229" s="170"/>
      <c r="T229" s="170"/>
      <c r="U229" s="170"/>
      <c r="V229" s="170"/>
      <c r="W229" s="170"/>
      <c r="X229" s="170"/>
      <c r="Y229" s="170"/>
      <c r="Z229" s="170"/>
      <c r="AA229" s="170"/>
      <c r="AB229" s="170"/>
      <c r="AC229" s="170"/>
      <c r="AD229" s="170"/>
      <c r="AE229" s="170"/>
      <c r="AF229" s="170"/>
      <c r="AG229" s="170"/>
      <c r="AH229" s="170"/>
      <c r="AI229" s="170"/>
      <c r="AJ229" s="170"/>
      <c r="AK229" s="170"/>
      <c r="AL229" s="170"/>
      <c r="AM229" s="170"/>
      <c r="AN229" s="170"/>
      <c r="AO229" s="170"/>
      <c r="AP229" s="170"/>
      <c r="AQ229" s="170"/>
      <c r="AR229" s="170"/>
      <c r="AS229" s="170"/>
      <c r="AT229" s="170"/>
      <c r="AU229" s="170"/>
      <c r="AV229" s="170"/>
      <c r="AW229" s="170"/>
      <c r="AX229" s="170"/>
      <c r="AY229" s="170"/>
      <c r="AZ229" s="170"/>
      <c r="BA229" s="170"/>
      <c r="BB229" s="170"/>
      <c r="BC229" s="170"/>
      <c r="BD229" s="170"/>
      <c r="BE229" s="170"/>
      <c r="BF229" s="170"/>
      <c r="BG229" s="170"/>
      <c r="BH229" s="170"/>
      <c r="BJ229" s="170"/>
      <c r="BK229" s="171"/>
      <c r="BL229" s="171"/>
      <c r="BM229" s="171"/>
      <c r="BN229" s="170"/>
      <c r="BO229" s="170"/>
      <c r="BP229" s="170"/>
      <c r="BQ229" s="170"/>
    </row>
    <row r="230" spans="1:69" s="191" customFormat="1" x14ac:dyDescent="0.25">
      <c r="A230" s="163"/>
      <c r="B230" s="170"/>
      <c r="C230" s="163">
        <f>ПланОО!B197</f>
        <v>0</v>
      </c>
      <c r="D230" s="170"/>
      <c r="E230" s="171"/>
      <c r="F230" s="171"/>
      <c r="G230" s="171"/>
      <c r="H230" s="170"/>
      <c r="I230" s="245"/>
      <c r="J230" s="245"/>
      <c r="K230" s="163">
        <f>ПланОО!T197</f>
        <v>0</v>
      </c>
      <c r="L230" s="170"/>
      <c r="M230" s="170"/>
      <c r="N230" s="170"/>
      <c r="O230" s="170"/>
      <c r="P230" s="170"/>
      <c r="Q230" s="170"/>
      <c r="R230" s="170"/>
      <c r="S230" s="170"/>
      <c r="T230" s="170"/>
      <c r="U230" s="170"/>
      <c r="V230" s="170"/>
      <c r="W230" s="170"/>
      <c r="X230" s="170"/>
      <c r="Y230" s="170"/>
      <c r="Z230" s="170"/>
      <c r="AA230" s="170"/>
      <c r="AB230" s="170"/>
      <c r="AC230" s="170"/>
      <c r="AD230" s="170"/>
      <c r="AE230" s="170"/>
      <c r="AF230" s="170"/>
      <c r="AG230" s="170"/>
      <c r="AH230" s="170"/>
      <c r="AI230" s="170"/>
      <c r="AJ230" s="170"/>
      <c r="AK230" s="170"/>
      <c r="AL230" s="170"/>
      <c r="AM230" s="170"/>
      <c r="AN230" s="170"/>
      <c r="AO230" s="170"/>
      <c r="AP230" s="170"/>
      <c r="AQ230" s="170"/>
      <c r="AR230" s="170"/>
      <c r="AS230" s="170"/>
      <c r="AT230" s="170"/>
      <c r="AU230" s="170"/>
      <c r="AV230" s="170"/>
      <c r="AW230" s="170"/>
      <c r="AX230" s="170"/>
      <c r="AY230" s="170"/>
      <c r="AZ230" s="170"/>
      <c r="BA230" s="170"/>
      <c r="BB230" s="170"/>
      <c r="BC230" s="170"/>
      <c r="BD230" s="170"/>
      <c r="BE230" s="170"/>
      <c r="BF230" s="170"/>
      <c r="BG230" s="170"/>
      <c r="BH230" s="170"/>
      <c r="BJ230" s="170"/>
      <c r="BK230" s="171"/>
      <c r="BL230" s="171"/>
      <c r="BM230" s="171"/>
      <c r="BN230" s="170"/>
      <c r="BO230" s="170"/>
      <c r="BP230" s="170"/>
      <c r="BQ230" s="170"/>
    </row>
    <row r="231" spans="1:69" s="191" customFormat="1" x14ac:dyDescent="0.25">
      <c r="A231" s="163"/>
      <c r="B231" s="170"/>
      <c r="C231" s="163">
        <f>ПланОО!B198</f>
        <v>0</v>
      </c>
      <c r="D231" s="170"/>
      <c r="E231" s="171"/>
      <c r="F231" s="171"/>
      <c r="G231" s="171"/>
      <c r="H231" s="170"/>
      <c r="I231" s="245"/>
      <c r="J231" s="245"/>
      <c r="K231" s="163">
        <f>ПланОО!T198</f>
        <v>0</v>
      </c>
      <c r="L231" s="170"/>
      <c r="M231" s="170"/>
      <c r="N231" s="170"/>
      <c r="O231" s="170"/>
      <c r="P231" s="170"/>
      <c r="Q231" s="170"/>
      <c r="R231" s="170"/>
      <c r="S231" s="170"/>
      <c r="T231" s="170"/>
      <c r="U231" s="170"/>
      <c r="V231" s="170"/>
      <c r="W231" s="170"/>
      <c r="X231" s="170"/>
      <c r="Y231" s="170"/>
      <c r="Z231" s="170"/>
      <c r="AA231" s="170"/>
      <c r="AB231" s="170"/>
      <c r="AC231" s="170"/>
      <c r="AD231" s="170"/>
      <c r="AE231" s="170"/>
      <c r="AF231" s="170"/>
      <c r="AG231" s="170"/>
      <c r="AH231" s="170"/>
      <c r="AI231" s="170"/>
      <c r="AJ231" s="170"/>
      <c r="AK231" s="170"/>
      <c r="AL231" s="170"/>
      <c r="AM231" s="170"/>
      <c r="AN231" s="170"/>
      <c r="AO231" s="170"/>
      <c r="AP231" s="170"/>
      <c r="AQ231" s="170"/>
      <c r="AR231" s="170"/>
      <c r="AS231" s="170"/>
      <c r="AT231" s="170"/>
      <c r="AU231" s="170"/>
      <c r="AV231" s="170"/>
      <c r="AW231" s="170"/>
      <c r="AX231" s="170"/>
      <c r="AY231" s="170"/>
      <c r="AZ231" s="170"/>
      <c r="BA231" s="170"/>
      <c r="BB231" s="170"/>
      <c r="BC231" s="170"/>
      <c r="BD231" s="170"/>
      <c r="BE231" s="170"/>
      <c r="BF231" s="170"/>
      <c r="BG231" s="170"/>
      <c r="BH231" s="170"/>
      <c r="BJ231" s="170"/>
      <c r="BK231" s="171"/>
      <c r="BL231" s="171"/>
      <c r="BM231" s="171"/>
      <c r="BN231" s="170"/>
      <c r="BO231" s="170"/>
      <c r="BP231" s="170"/>
      <c r="BQ231" s="170"/>
    </row>
    <row r="232" spans="1:69" s="191" customFormat="1" x14ac:dyDescent="0.25">
      <c r="A232" s="163"/>
      <c r="B232" s="170"/>
      <c r="C232" s="163">
        <f>ПланОО!B199</f>
        <v>0</v>
      </c>
      <c r="D232" s="170"/>
      <c r="E232" s="171"/>
      <c r="F232" s="171"/>
      <c r="G232" s="171"/>
      <c r="H232" s="170"/>
      <c r="I232" s="245"/>
      <c r="J232" s="245"/>
      <c r="K232" s="163">
        <f>ПланОО!T199</f>
        <v>0</v>
      </c>
      <c r="L232" s="170"/>
      <c r="M232" s="170"/>
      <c r="N232" s="170"/>
      <c r="O232" s="170"/>
      <c r="P232" s="170"/>
      <c r="Q232" s="170"/>
      <c r="R232" s="170"/>
      <c r="S232" s="170"/>
      <c r="T232" s="170"/>
      <c r="U232" s="170"/>
      <c r="V232" s="170"/>
      <c r="W232" s="170"/>
      <c r="X232" s="170"/>
      <c r="Y232" s="170"/>
      <c r="Z232" s="170"/>
      <c r="AA232" s="170"/>
      <c r="AB232" s="170"/>
      <c r="AC232" s="170"/>
      <c r="AD232" s="170"/>
      <c r="AE232" s="170"/>
      <c r="AF232" s="170"/>
      <c r="AG232" s="170"/>
      <c r="AH232" s="170"/>
      <c r="AI232" s="170"/>
      <c r="AJ232" s="170"/>
      <c r="AK232" s="170"/>
      <c r="AL232" s="170"/>
      <c r="AM232" s="170"/>
      <c r="AN232" s="170"/>
      <c r="AO232" s="170"/>
      <c r="AP232" s="170"/>
      <c r="AQ232" s="170"/>
      <c r="AR232" s="170"/>
      <c r="AS232" s="170"/>
      <c r="AT232" s="170"/>
      <c r="AU232" s="170"/>
      <c r="AV232" s="170"/>
      <c r="AW232" s="170"/>
      <c r="AX232" s="170"/>
      <c r="AY232" s="170"/>
      <c r="AZ232" s="170"/>
      <c r="BA232" s="170"/>
      <c r="BB232" s="170"/>
      <c r="BC232" s="170"/>
      <c r="BD232" s="170"/>
      <c r="BE232" s="170"/>
      <c r="BF232" s="170"/>
      <c r="BG232" s="170"/>
      <c r="BH232" s="170"/>
      <c r="BJ232" s="170"/>
      <c r="BK232" s="171"/>
      <c r="BL232" s="171"/>
      <c r="BM232" s="171"/>
      <c r="BN232" s="170"/>
      <c r="BO232" s="170"/>
      <c r="BP232" s="170"/>
      <c r="BQ232" s="170"/>
    </row>
    <row r="233" spans="1:69" s="191" customFormat="1" x14ac:dyDescent="0.25">
      <c r="A233" s="163"/>
      <c r="B233" s="170"/>
      <c r="C233" s="163">
        <f>ПланОО!B200</f>
        <v>0</v>
      </c>
      <c r="D233" s="171"/>
      <c r="E233" s="171"/>
      <c r="F233" s="171"/>
      <c r="G233" s="171"/>
      <c r="H233" s="170"/>
      <c r="I233" s="245"/>
      <c r="J233" s="245"/>
      <c r="K233" s="163">
        <f>ПланОО!T200</f>
        <v>0</v>
      </c>
      <c r="L233" s="170"/>
      <c r="M233" s="170"/>
      <c r="N233" s="170"/>
      <c r="O233" s="170"/>
      <c r="P233" s="170"/>
      <c r="Q233" s="170"/>
      <c r="R233" s="170"/>
      <c r="S233" s="170"/>
      <c r="T233" s="170"/>
      <c r="U233" s="170"/>
      <c r="V233" s="170"/>
      <c r="W233" s="170"/>
      <c r="X233" s="170"/>
      <c r="Y233" s="170"/>
      <c r="Z233" s="170"/>
      <c r="AA233" s="170"/>
      <c r="AB233" s="170"/>
      <c r="AC233" s="170"/>
      <c r="AD233" s="170"/>
      <c r="AE233" s="170"/>
      <c r="AF233" s="170"/>
      <c r="AG233" s="170"/>
      <c r="AH233" s="170"/>
      <c r="AI233" s="170"/>
      <c r="AJ233" s="170"/>
      <c r="AK233" s="170"/>
      <c r="AL233" s="170"/>
      <c r="AM233" s="170"/>
      <c r="AN233" s="170"/>
      <c r="AO233" s="170"/>
      <c r="AP233" s="170"/>
      <c r="AQ233" s="170"/>
      <c r="AR233" s="170"/>
      <c r="AS233" s="170"/>
      <c r="AT233" s="170"/>
      <c r="AU233" s="170"/>
      <c r="AV233" s="170"/>
      <c r="AW233" s="170"/>
      <c r="AX233" s="170"/>
      <c r="AY233" s="170"/>
      <c r="AZ233" s="170"/>
      <c r="BA233" s="170"/>
      <c r="BB233" s="170"/>
      <c r="BC233" s="170"/>
      <c r="BD233" s="170"/>
      <c r="BE233" s="170"/>
      <c r="BF233" s="170"/>
      <c r="BG233" s="170"/>
      <c r="BH233" s="170"/>
      <c r="BJ233" s="170"/>
      <c r="BK233" s="171"/>
      <c r="BL233" s="171"/>
      <c r="BM233" s="171"/>
      <c r="BN233" s="170"/>
      <c r="BO233" s="170"/>
      <c r="BP233" s="170"/>
      <c r="BQ233" s="170"/>
    </row>
    <row r="234" spans="1:69" s="191" customFormat="1" x14ac:dyDescent="0.25">
      <c r="A234" s="163"/>
      <c r="B234" s="170"/>
      <c r="C234" s="163"/>
      <c r="D234" s="170"/>
      <c r="E234" s="171"/>
      <c r="F234" s="171"/>
      <c r="G234" s="171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70"/>
      <c r="U234" s="170"/>
      <c r="V234" s="170"/>
      <c r="W234" s="170"/>
      <c r="X234" s="170"/>
      <c r="Y234" s="170"/>
      <c r="Z234" s="170"/>
      <c r="AA234" s="170"/>
      <c r="AB234" s="170"/>
      <c r="AC234" s="170"/>
      <c r="AD234" s="170"/>
      <c r="AE234" s="170"/>
      <c r="AF234" s="170"/>
      <c r="AG234" s="170"/>
      <c r="AH234" s="170"/>
      <c r="AI234" s="170"/>
      <c r="AJ234" s="170"/>
      <c r="AK234" s="170"/>
      <c r="AL234" s="170"/>
      <c r="AM234" s="170"/>
      <c r="AN234" s="170"/>
      <c r="AO234" s="170"/>
      <c r="AP234" s="170"/>
      <c r="AQ234" s="170"/>
      <c r="AR234" s="170"/>
      <c r="AS234" s="170"/>
      <c r="AT234" s="170"/>
      <c r="AU234" s="170"/>
      <c r="AV234" s="170"/>
      <c r="AW234" s="170"/>
      <c r="AX234" s="170"/>
      <c r="AY234" s="170"/>
      <c r="AZ234" s="170"/>
      <c r="BA234" s="170"/>
      <c r="BB234" s="170"/>
      <c r="BC234" s="170"/>
      <c r="BD234" s="170"/>
      <c r="BE234" s="170"/>
      <c r="BF234" s="170"/>
      <c r="BG234" s="170"/>
      <c r="BH234" s="170"/>
      <c r="BJ234" s="170"/>
      <c r="BK234" s="171"/>
      <c r="BL234" s="171"/>
      <c r="BM234" s="171"/>
      <c r="BN234" s="170"/>
      <c r="BO234" s="170"/>
      <c r="BP234" s="170"/>
      <c r="BQ234" s="170"/>
    </row>
    <row r="235" spans="1:69" s="191" customFormat="1" x14ac:dyDescent="0.25">
      <c r="A235" s="163"/>
      <c r="B235" s="170"/>
      <c r="C235" s="170"/>
      <c r="D235" s="170"/>
      <c r="E235" s="171"/>
      <c r="F235" s="171"/>
      <c r="G235" s="192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70"/>
      <c r="U235" s="170"/>
      <c r="V235" s="170"/>
      <c r="W235" s="170"/>
      <c r="X235" s="170"/>
      <c r="Y235" s="170"/>
      <c r="Z235" s="170"/>
      <c r="AA235" s="170"/>
      <c r="AB235" s="170"/>
      <c r="AC235" s="170"/>
      <c r="AD235" s="170"/>
      <c r="AE235" s="170"/>
      <c r="AF235" s="170"/>
      <c r="AG235" s="170"/>
      <c r="AH235" s="170"/>
      <c r="AI235" s="170"/>
      <c r="AJ235" s="170"/>
      <c r="AK235" s="170"/>
      <c r="AL235" s="170"/>
      <c r="AM235" s="170"/>
      <c r="AN235" s="170"/>
      <c r="AO235" s="170"/>
      <c r="AP235" s="170"/>
      <c r="AQ235" s="170"/>
      <c r="AR235" s="170"/>
      <c r="AS235" s="170"/>
      <c r="AT235" s="170"/>
      <c r="AU235" s="170"/>
      <c r="AV235" s="170"/>
      <c r="AW235" s="170"/>
      <c r="AX235" s="170"/>
      <c r="AY235" s="170"/>
      <c r="AZ235" s="170"/>
      <c r="BA235" s="170"/>
      <c r="BB235" s="170"/>
      <c r="BC235" s="170"/>
      <c r="BD235" s="170"/>
      <c r="BE235" s="170"/>
      <c r="BF235" s="170"/>
      <c r="BG235" s="170"/>
      <c r="BH235" s="170"/>
      <c r="BJ235" s="170"/>
      <c r="BK235" s="171"/>
      <c r="BL235" s="171"/>
      <c r="BM235" s="171"/>
      <c r="BN235" s="170"/>
      <c r="BO235" s="170"/>
      <c r="BP235" s="170"/>
      <c r="BQ235" s="170"/>
    </row>
    <row r="236" spans="1:69" s="191" customFormat="1" x14ac:dyDescent="0.25">
      <c r="A236" s="163"/>
      <c r="B236" s="170"/>
      <c r="C236" s="170"/>
      <c r="D236" s="170"/>
      <c r="E236" s="171"/>
      <c r="F236" s="171"/>
      <c r="G236" s="171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70"/>
      <c r="U236" s="170"/>
      <c r="V236" s="170"/>
      <c r="W236" s="170"/>
      <c r="X236" s="170"/>
      <c r="Y236" s="170"/>
      <c r="Z236" s="170"/>
      <c r="AA236" s="170"/>
      <c r="AB236" s="170"/>
      <c r="AC236" s="170"/>
      <c r="AD236" s="170"/>
      <c r="AE236" s="170"/>
      <c r="AF236" s="170"/>
      <c r="AG236" s="170"/>
      <c r="AH236" s="170"/>
      <c r="AI236" s="170"/>
      <c r="AJ236" s="170"/>
      <c r="AK236" s="170"/>
      <c r="AL236" s="170"/>
      <c r="AM236" s="170"/>
      <c r="AN236" s="170"/>
      <c r="AO236" s="170"/>
      <c r="AP236" s="170"/>
      <c r="AQ236" s="170"/>
      <c r="AR236" s="170"/>
      <c r="AS236" s="170"/>
      <c r="AT236" s="170"/>
      <c r="AU236" s="170"/>
      <c r="AV236" s="170"/>
      <c r="AW236" s="170"/>
      <c r="AX236" s="170"/>
      <c r="AY236" s="170"/>
      <c r="AZ236" s="170"/>
      <c r="BA236" s="170"/>
      <c r="BB236" s="170"/>
      <c r="BC236" s="170"/>
      <c r="BD236" s="170"/>
      <c r="BE236" s="170"/>
      <c r="BF236" s="170"/>
      <c r="BG236" s="170"/>
      <c r="BH236" s="170"/>
      <c r="BJ236" s="170"/>
      <c r="BK236" s="171"/>
      <c r="BL236" s="171"/>
      <c r="BM236" s="171"/>
      <c r="BN236" s="170"/>
      <c r="BO236" s="170"/>
      <c r="BP236" s="170"/>
      <c r="BQ236" s="170"/>
    </row>
    <row r="237" spans="1:69" s="191" customFormat="1" x14ac:dyDescent="0.25">
      <c r="A237" s="163"/>
      <c r="B237" s="170"/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70"/>
      <c r="U237" s="170"/>
      <c r="V237" s="170"/>
      <c r="W237" s="170"/>
      <c r="X237" s="170"/>
      <c r="Y237" s="170"/>
      <c r="Z237" s="170"/>
      <c r="AA237" s="170"/>
      <c r="AB237" s="170"/>
      <c r="AC237" s="170"/>
      <c r="AD237" s="170"/>
      <c r="AE237" s="170"/>
      <c r="AF237" s="170"/>
      <c r="AG237" s="170"/>
      <c r="AH237" s="170"/>
      <c r="AI237" s="170"/>
      <c r="AJ237" s="170"/>
      <c r="AK237" s="170"/>
      <c r="AL237" s="170"/>
      <c r="AM237" s="170"/>
      <c r="AN237" s="170"/>
      <c r="AO237" s="170"/>
      <c r="AP237" s="170"/>
      <c r="AQ237" s="170"/>
      <c r="AR237" s="170"/>
      <c r="AS237" s="170"/>
      <c r="AT237" s="170"/>
      <c r="AU237" s="170"/>
      <c r="AV237" s="170"/>
      <c r="AW237" s="170"/>
      <c r="AX237" s="170"/>
      <c r="AY237" s="170"/>
      <c r="AZ237" s="170"/>
      <c r="BA237" s="170"/>
      <c r="BB237" s="170"/>
      <c r="BC237" s="170"/>
      <c r="BD237" s="170"/>
      <c r="BE237" s="170"/>
      <c r="BF237" s="170"/>
      <c r="BG237" s="170"/>
      <c r="BH237" s="170"/>
      <c r="BJ237" s="170"/>
      <c r="BK237" s="171"/>
      <c r="BL237" s="171"/>
      <c r="BM237" s="171"/>
      <c r="BN237" s="170"/>
      <c r="BO237" s="170"/>
      <c r="BP237" s="170"/>
      <c r="BQ237" s="170"/>
    </row>
    <row r="238" spans="1:69" s="191" customFormat="1" x14ac:dyDescent="0.25">
      <c r="A238" s="163"/>
      <c r="B238" s="170"/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70"/>
      <c r="U238" s="170"/>
      <c r="V238" s="170"/>
      <c r="W238" s="170"/>
      <c r="X238" s="170"/>
      <c r="Y238" s="170"/>
      <c r="Z238" s="170"/>
      <c r="AA238" s="170"/>
      <c r="AB238" s="170"/>
      <c r="AC238" s="170"/>
      <c r="AD238" s="170"/>
      <c r="AE238" s="170"/>
      <c r="AF238" s="170"/>
      <c r="AG238" s="170"/>
      <c r="AH238" s="170"/>
      <c r="AI238" s="170"/>
      <c r="AJ238" s="170"/>
      <c r="AK238" s="170"/>
      <c r="AL238" s="170"/>
      <c r="AM238" s="170"/>
      <c r="AN238" s="170"/>
      <c r="AO238" s="170"/>
      <c r="AP238" s="170"/>
      <c r="AQ238" s="170"/>
      <c r="AR238" s="170"/>
      <c r="AS238" s="170"/>
      <c r="AT238" s="170"/>
      <c r="AU238" s="170"/>
      <c r="AV238" s="170"/>
      <c r="AW238" s="170"/>
      <c r="AX238" s="170"/>
      <c r="AY238" s="170"/>
      <c r="AZ238" s="170"/>
      <c r="BA238" s="170"/>
      <c r="BB238" s="170"/>
      <c r="BC238" s="170"/>
      <c r="BD238" s="170"/>
      <c r="BE238" s="170"/>
      <c r="BF238" s="170"/>
      <c r="BG238" s="170"/>
      <c r="BH238" s="170"/>
      <c r="BJ238" s="170"/>
      <c r="BK238" s="171"/>
      <c r="BL238" s="171"/>
      <c r="BM238" s="171"/>
      <c r="BN238" s="170"/>
      <c r="BO238" s="170"/>
      <c r="BP238" s="170"/>
      <c r="BQ238" s="170"/>
    </row>
    <row r="239" spans="1:69" s="191" customFormat="1" x14ac:dyDescent="0.25">
      <c r="A239" s="163"/>
      <c r="B239" s="170"/>
      <c r="C239" s="170"/>
      <c r="D239" s="170"/>
      <c r="E239" s="171"/>
      <c r="F239" s="171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70"/>
      <c r="U239" s="170"/>
      <c r="V239" s="170"/>
      <c r="W239" s="170"/>
      <c r="X239" s="170"/>
      <c r="Y239" s="170"/>
      <c r="Z239" s="170"/>
      <c r="AA239" s="170"/>
      <c r="AB239" s="170"/>
      <c r="AC239" s="170"/>
      <c r="AD239" s="170"/>
      <c r="AE239" s="170"/>
      <c r="AF239" s="170"/>
      <c r="AG239" s="170"/>
      <c r="AH239" s="170"/>
      <c r="AI239" s="170"/>
      <c r="AJ239" s="170"/>
      <c r="AK239" s="170"/>
      <c r="AL239" s="170"/>
      <c r="AM239" s="170"/>
      <c r="AN239" s="170"/>
      <c r="AO239" s="170"/>
      <c r="AP239" s="170"/>
      <c r="AQ239" s="170"/>
      <c r="AR239" s="170"/>
      <c r="AS239" s="170"/>
      <c r="AT239" s="170"/>
      <c r="AU239" s="170"/>
      <c r="AV239" s="170"/>
      <c r="AW239" s="170"/>
      <c r="AX239" s="170"/>
      <c r="AY239" s="170"/>
      <c r="AZ239" s="170"/>
      <c r="BA239" s="170"/>
      <c r="BB239" s="170"/>
      <c r="BC239" s="170"/>
      <c r="BD239" s="170"/>
      <c r="BE239" s="170"/>
      <c r="BF239" s="170"/>
      <c r="BG239" s="170"/>
      <c r="BH239" s="170"/>
      <c r="BJ239" s="170"/>
      <c r="BK239" s="171"/>
      <c r="BL239" s="171"/>
      <c r="BM239" s="171"/>
      <c r="BN239" s="170"/>
      <c r="BO239" s="170"/>
      <c r="BP239" s="170"/>
      <c r="BQ239" s="170"/>
    </row>
    <row r="240" spans="1:69" s="191" customFormat="1" x14ac:dyDescent="0.25">
      <c r="A240" s="163"/>
      <c r="B240" s="170"/>
      <c r="C240" s="170"/>
      <c r="D240" s="170"/>
      <c r="E240" s="171"/>
      <c r="F240" s="171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70"/>
      <c r="U240" s="170"/>
      <c r="V240" s="170"/>
      <c r="W240" s="170"/>
      <c r="X240" s="170"/>
      <c r="Y240" s="170"/>
      <c r="Z240" s="170"/>
      <c r="AA240" s="170"/>
      <c r="AB240" s="170"/>
      <c r="AC240" s="170"/>
      <c r="AD240" s="170"/>
      <c r="AE240" s="170"/>
      <c r="AF240" s="170"/>
      <c r="AG240" s="170"/>
      <c r="AH240" s="170"/>
      <c r="AI240" s="170"/>
      <c r="AJ240" s="170"/>
      <c r="AK240" s="170"/>
      <c r="AL240" s="170"/>
      <c r="AM240" s="170"/>
      <c r="AN240" s="170"/>
      <c r="AO240" s="170"/>
      <c r="AP240" s="170"/>
      <c r="AQ240" s="170"/>
      <c r="AR240" s="170"/>
      <c r="AS240" s="170"/>
      <c r="AT240" s="170"/>
      <c r="AU240" s="170"/>
      <c r="AV240" s="170"/>
      <c r="AW240" s="170"/>
      <c r="AX240" s="170"/>
      <c r="AY240" s="170"/>
      <c r="AZ240" s="170"/>
      <c r="BA240" s="170"/>
      <c r="BB240" s="170"/>
      <c r="BC240" s="170"/>
      <c r="BD240" s="170"/>
      <c r="BE240" s="170"/>
      <c r="BF240" s="170"/>
      <c r="BG240" s="170"/>
      <c r="BH240" s="170"/>
      <c r="BJ240" s="170"/>
      <c r="BK240" s="171"/>
      <c r="BL240" s="171"/>
      <c r="BM240" s="171"/>
      <c r="BN240" s="170"/>
      <c r="BO240" s="170"/>
      <c r="BP240" s="170"/>
      <c r="BQ240" s="170"/>
    </row>
    <row r="241" spans="1:69" s="191" customFormat="1" x14ac:dyDescent="0.25">
      <c r="A241" s="163"/>
      <c r="B241" s="170"/>
      <c r="C241" s="170"/>
      <c r="D241" s="170"/>
      <c r="E241" s="171"/>
      <c r="F241" s="171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70"/>
      <c r="U241" s="170"/>
      <c r="V241" s="170"/>
      <c r="W241" s="170"/>
      <c r="X241" s="170"/>
      <c r="Y241" s="170"/>
      <c r="Z241" s="170"/>
      <c r="AA241" s="170"/>
      <c r="AB241" s="170"/>
      <c r="AC241" s="170"/>
      <c r="AD241" s="170"/>
      <c r="AE241" s="170"/>
      <c r="AF241" s="170"/>
      <c r="AG241" s="170"/>
      <c r="AH241" s="170"/>
      <c r="AI241" s="170"/>
      <c r="AJ241" s="170"/>
      <c r="AK241" s="170"/>
      <c r="AL241" s="170"/>
      <c r="AM241" s="170"/>
      <c r="AN241" s="170"/>
      <c r="AO241" s="170"/>
      <c r="AP241" s="170"/>
      <c r="AQ241" s="170"/>
      <c r="AR241" s="170"/>
      <c r="AS241" s="170"/>
      <c r="AT241" s="170"/>
      <c r="AU241" s="170"/>
      <c r="AV241" s="170"/>
      <c r="AW241" s="170"/>
      <c r="AX241" s="170"/>
      <c r="AY241" s="170"/>
      <c r="AZ241" s="170"/>
      <c r="BA241" s="170"/>
      <c r="BB241" s="170"/>
      <c r="BC241" s="170"/>
      <c r="BD241" s="170"/>
      <c r="BE241" s="170"/>
      <c r="BF241" s="170"/>
      <c r="BG241" s="170"/>
      <c r="BH241" s="170"/>
      <c r="BJ241" s="170"/>
      <c r="BK241" s="171"/>
      <c r="BL241" s="171"/>
      <c r="BM241" s="171"/>
      <c r="BN241" s="170"/>
      <c r="BO241" s="170"/>
      <c r="BP241" s="170"/>
      <c r="BQ241" s="170"/>
    </row>
    <row r="242" spans="1:69" s="191" customFormat="1" x14ac:dyDescent="0.25">
      <c r="A242" s="163"/>
      <c r="B242" s="170"/>
      <c r="C242" s="170"/>
      <c r="D242" s="170"/>
      <c r="E242" s="171"/>
      <c r="F242" s="171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70"/>
      <c r="U242" s="170"/>
      <c r="V242" s="170"/>
      <c r="W242" s="170"/>
      <c r="X242" s="170"/>
      <c r="Y242" s="170"/>
      <c r="Z242" s="170"/>
      <c r="AA242" s="170"/>
      <c r="AB242" s="170"/>
      <c r="AC242" s="170"/>
      <c r="AD242" s="170"/>
      <c r="AE242" s="170"/>
      <c r="AF242" s="170"/>
      <c r="AG242" s="170"/>
      <c r="AH242" s="170"/>
      <c r="AI242" s="170"/>
      <c r="AJ242" s="170"/>
      <c r="AK242" s="170"/>
      <c r="AL242" s="170"/>
      <c r="AM242" s="170"/>
      <c r="AN242" s="170"/>
      <c r="AO242" s="170"/>
      <c r="AP242" s="170"/>
      <c r="AQ242" s="170"/>
      <c r="AR242" s="170"/>
      <c r="AS242" s="170"/>
      <c r="AT242" s="170"/>
      <c r="AU242" s="170"/>
      <c r="AV242" s="170"/>
      <c r="AW242" s="170"/>
      <c r="AX242" s="170"/>
      <c r="AY242" s="170"/>
      <c r="AZ242" s="170"/>
      <c r="BA242" s="170"/>
      <c r="BB242" s="170"/>
      <c r="BC242" s="170"/>
      <c r="BD242" s="170"/>
      <c r="BE242" s="170"/>
      <c r="BF242" s="170"/>
      <c r="BG242" s="170"/>
      <c r="BH242" s="170"/>
      <c r="BJ242" s="170"/>
      <c r="BK242" s="171"/>
      <c r="BL242" s="171"/>
      <c r="BM242" s="171"/>
      <c r="BN242" s="170"/>
      <c r="BO242" s="170"/>
      <c r="BP242" s="170"/>
      <c r="BQ242" s="170"/>
    </row>
    <row r="243" spans="1:69" x14ac:dyDescent="0.25">
      <c r="E243" s="171"/>
      <c r="F243" s="171"/>
      <c r="U243" s="170"/>
      <c r="V243" s="170"/>
      <c r="W243" s="170"/>
      <c r="X243" s="170"/>
      <c r="Y243" s="170"/>
      <c r="Z243" s="170"/>
      <c r="AA243" s="170"/>
      <c r="AC243" s="170"/>
      <c r="AD243" s="170"/>
      <c r="AE243" s="170"/>
      <c r="AF243" s="170"/>
      <c r="AG243" s="170"/>
      <c r="AH243" s="170"/>
      <c r="AI243" s="170"/>
      <c r="AK243" s="170"/>
      <c r="AL243" s="170"/>
      <c r="AM243" s="170"/>
      <c r="AN243" s="170"/>
      <c r="AO243" s="170"/>
      <c r="AP243" s="170"/>
      <c r="AQ243" s="170"/>
      <c r="AS243" s="170"/>
      <c r="AT243" s="170"/>
      <c r="AU243" s="170"/>
      <c r="AV243" s="170"/>
      <c r="AW243" s="170"/>
      <c r="AX243" s="170"/>
      <c r="AY243" s="170"/>
      <c r="BA243" s="170"/>
      <c r="BB243" s="170"/>
      <c r="BC243" s="170"/>
      <c r="BD243" s="170"/>
      <c r="BE243" s="170"/>
      <c r="BF243" s="170"/>
      <c r="BG243" s="170"/>
      <c r="BH243" s="170"/>
    </row>
    <row r="244" spans="1:69" x14ac:dyDescent="0.25">
      <c r="E244" s="171"/>
      <c r="F244" s="192"/>
      <c r="U244" s="170"/>
      <c r="V244" s="170"/>
      <c r="W244" s="170"/>
      <c r="X244" s="170"/>
      <c r="Y244" s="170"/>
      <c r="Z244" s="170"/>
      <c r="AA244" s="170"/>
      <c r="AC244" s="170"/>
      <c r="AD244" s="170"/>
      <c r="AE244" s="170"/>
      <c r="AF244" s="170"/>
      <c r="AG244" s="170"/>
      <c r="AH244" s="170"/>
      <c r="AI244" s="170"/>
      <c r="AK244" s="170"/>
      <c r="AL244" s="170"/>
      <c r="AM244" s="170"/>
      <c r="AN244" s="170"/>
      <c r="AO244" s="170"/>
      <c r="AP244" s="170"/>
      <c r="AQ244" s="170"/>
      <c r="AS244" s="170"/>
      <c r="AT244" s="170"/>
      <c r="AU244" s="170"/>
      <c r="AV244" s="170"/>
      <c r="AW244" s="170"/>
      <c r="AX244" s="170"/>
      <c r="AY244" s="170"/>
      <c r="BA244" s="170"/>
      <c r="BB244" s="170"/>
      <c r="BC244" s="170"/>
      <c r="BD244" s="170"/>
      <c r="BE244" s="170"/>
      <c r="BF244" s="170"/>
      <c r="BG244" s="170"/>
      <c r="BH244" s="170"/>
    </row>
    <row r="245" spans="1:69" s="193" customFormat="1" x14ac:dyDescent="0.25">
      <c r="A245" s="163"/>
      <c r="U245" s="170"/>
      <c r="V245" s="170"/>
      <c r="W245" s="170"/>
      <c r="X245" s="170"/>
      <c r="Y245" s="170"/>
      <c r="Z245" s="170"/>
      <c r="AA245" s="170"/>
      <c r="AC245" s="170"/>
      <c r="AD245" s="170"/>
      <c r="AE245" s="170"/>
      <c r="AF245" s="170"/>
      <c r="AG245" s="170"/>
      <c r="AH245" s="170"/>
      <c r="AI245" s="170"/>
      <c r="AK245" s="170"/>
      <c r="AL245" s="170"/>
      <c r="AM245" s="170"/>
      <c r="AN245" s="170"/>
      <c r="AO245" s="170"/>
      <c r="AP245" s="170"/>
      <c r="AQ245" s="170"/>
      <c r="AS245" s="170"/>
      <c r="AT245" s="170"/>
      <c r="AU245" s="170"/>
      <c r="AV245" s="170"/>
      <c r="AW245" s="170"/>
      <c r="AX245" s="170"/>
      <c r="AY245" s="170"/>
      <c r="BA245" s="170"/>
      <c r="BB245" s="170"/>
      <c r="BC245" s="170"/>
      <c r="BD245" s="170"/>
      <c r="BE245" s="170"/>
      <c r="BF245" s="170"/>
      <c r="BG245" s="170"/>
      <c r="BH245" s="170"/>
      <c r="BI245" s="191"/>
      <c r="BK245" s="171"/>
      <c r="BL245" s="171"/>
      <c r="BM245" s="171"/>
    </row>
    <row r="246" spans="1:69" s="193" customFormat="1" x14ac:dyDescent="0.25">
      <c r="A246" s="163"/>
      <c r="U246" s="170"/>
      <c r="V246" s="170"/>
      <c r="W246" s="170"/>
      <c r="X246" s="170"/>
      <c r="Y246" s="170"/>
      <c r="Z246" s="170"/>
      <c r="AA246" s="170"/>
      <c r="AC246" s="170"/>
      <c r="AD246" s="170"/>
      <c r="AE246" s="170"/>
      <c r="AF246" s="170"/>
      <c r="AG246" s="170"/>
      <c r="AH246" s="170"/>
      <c r="AI246" s="170"/>
      <c r="AK246" s="170"/>
      <c r="AL246" s="170"/>
      <c r="AM246" s="170"/>
      <c r="AN246" s="170"/>
      <c r="AO246" s="170"/>
      <c r="AP246" s="170"/>
      <c r="AQ246" s="170"/>
      <c r="AS246" s="170"/>
      <c r="AT246" s="170"/>
      <c r="AU246" s="170"/>
      <c r="AV246" s="170"/>
      <c r="AW246" s="170"/>
      <c r="AX246" s="170"/>
      <c r="AY246" s="170"/>
      <c r="BA246" s="170"/>
      <c r="BB246" s="170"/>
      <c r="BC246" s="170"/>
      <c r="BD246" s="170"/>
      <c r="BE246" s="170"/>
      <c r="BF246" s="170"/>
      <c r="BG246" s="170"/>
      <c r="BH246" s="170"/>
      <c r="BI246" s="191"/>
      <c r="BK246" s="171"/>
      <c r="BL246" s="171"/>
      <c r="BM246" s="171"/>
    </row>
    <row r="247" spans="1:69" x14ac:dyDescent="0.25">
      <c r="U247" s="170"/>
      <c r="V247" s="170"/>
      <c r="W247" s="170"/>
      <c r="X247" s="170"/>
      <c r="Y247" s="170"/>
      <c r="Z247" s="170"/>
      <c r="AA247" s="170"/>
      <c r="AC247" s="170"/>
      <c r="AD247" s="170"/>
      <c r="AE247" s="170"/>
      <c r="AF247" s="170"/>
      <c r="AG247" s="170"/>
      <c r="AH247" s="170"/>
      <c r="AI247" s="170"/>
      <c r="AK247" s="170"/>
      <c r="AL247" s="170"/>
      <c r="AM247" s="170"/>
      <c r="AN247" s="170"/>
      <c r="AO247" s="170"/>
      <c r="AP247" s="170"/>
      <c r="AQ247" s="170"/>
      <c r="AS247" s="170"/>
      <c r="AT247" s="170"/>
      <c r="AU247" s="170"/>
      <c r="AV247" s="170"/>
      <c r="AW247" s="170"/>
      <c r="AX247" s="170"/>
      <c r="AY247" s="170"/>
      <c r="BA247" s="170"/>
      <c r="BB247" s="170"/>
      <c r="BC247" s="170"/>
      <c r="BD247" s="170"/>
      <c r="BE247" s="170"/>
      <c r="BF247" s="170"/>
      <c r="BG247" s="170"/>
      <c r="BH247" s="170"/>
    </row>
    <row r="248" spans="1:69" x14ac:dyDescent="0.25">
      <c r="U248" s="170"/>
      <c r="V248" s="170"/>
      <c r="W248" s="170"/>
      <c r="X248" s="170"/>
      <c r="Y248" s="170"/>
      <c r="Z248" s="170"/>
      <c r="AA248" s="170"/>
      <c r="AC248" s="170"/>
      <c r="AD248" s="170"/>
      <c r="AE248" s="170"/>
      <c r="AF248" s="170"/>
      <c r="AG248" s="170"/>
      <c r="AH248" s="170"/>
      <c r="AI248" s="170"/>
      <c r="AK248" s="170"/>
      <c r="AL248" s="170"/>
      <c r="AM248" s="170"/>
      <c r="AN248" s="170"/>
      <c r="AO248" s="170"/>
      <c r="AP248" s="170"/>
      <c r="AQ248" s="170"/>
      <c r="AS248" s="170"/>
      <c r="AT248" s="170"/>
      <c r="AU248" s="170"/>
      <c r="AV248" s="170"/>
      <c r="AW248" s="170"/>
      <c r="AX248" s="170"/>
      <c r="AY248" s="170"/>
      <c r="BA248" s="170"/>
      <c r="BB248" s="170"/>
      <c r="BC248" s="170"/>
      <c r="BD248" s="170"/>
      <c r="BE248" s="170"/>
      <c r="BF248" s="170"/>
      <c r="BG248" s="170"/>
      <c r="BH248" s="170"/>
    </row>
    <row r="249" spans="1:69" x14ac:dyDescent="0.25">
      <c r="U249" s="170"/>
      <c r="V249" s="170"/>
      <c r="W249" s="170"/>
      <c r="X249" s="170"/>
      <c r="Y249" s="170"/>
      <c r="Z249" s="170"/>
      <c r="AA249" s="170"/>
      <c r="AC249" s="170"/>
      <c r="AD249" s="170"/>
      <c r="AE249" s="170"/>
      <c r="AF249" s="170"/>
      <c r="AG249" s="170"/>
      <c r="AH249" s="170"/>
      <c r="AI249" s="170"/>
      <c r="AK249" s="170"/>
      <c r="AL249" s="170"/>
      <c r="AM249" s="170"/>
      <c r="AN249" s="170"/>
      <c r="AO249" s="170"/>
      <c r="AP249" s="170"/>
      <c r="AQ249" s="170"/>
      <c r="AS249" s="170"/>
      <c r="AT249" s="170"/>
      <c r="AU249" s="170"/>
      <c r="AV249" s="170"/>
      <c r="AW249" s="170"/>
      <c r="AX249" s="170"/>
      <c r="AY249" s="170"/>
      <c r="BA249" s="170"/>
      <c r="BB249" s="170"/>
      <c r="BC249" s="170"/>
      <c r="BD249" s="170"/>
      <c r="BE249" s="170"/>
      <c r="BF249" s="170"/>
      <c r="BG249" s="170"/>
      <c r="BH249" s="170"/>
    </row>
    <row r="250" spans="1:69" x14ac:dyDescent="0.25">
      <c r="U250" s="170"/>
      <c r="V250" s="170"/>
      <c r="W250" s="170"/>
      <c r="X250" s="170"/>
      <c r="Y250" s="170"/>
      <c r="Z250" s="170"/>
      <c r="AA250" s="170"/>
      <c r="AC250" s="170"/>
      <c r="AD250" s="170"/>
      <c r="AE250" s="170"/>
      <c r="AF250" s="170"/>
      <c r="AG250" s="170"/>
      <c r="AH250" s="170"/>
      <c r="AI250" s="170"/>
      <c r="AK250" s="170"/>
      <c r="AL250" s="170"/>
      <c r="AM250" s="170"/>
      <c r="AN250" s="170"/>
      <c r="AO250" s="170"/>
      <c r="AP250" s="170"/>
      <c r="AQ250" s="170"/>
      <c r="AS250" s="170"/>
      <c r="AT250" s="170"/>
      <c r="AU250" s="170"/>
      <c r="AV250" s="170"/>
      <c r="AW250" s="170"/>
      <c r="AX250" s="170"/>
      <c r="AY250" s="170"/>
      <c r="BA250" s="170"/>
      <c r="BB250" s="170"/>
      <c r="BC250" s="170"/>
      <c r="BD250" s="170"/>
      <c r="BE250" s="170"/>
      <c r="BF250" s="170"/>
      <c r="BG250" s="170"/>
      <c r="BH250" s="170"/>
    </row>
    <row r="251" spans="1:69" x14ac:dyDescent="0.25">
      <c r="U251" s="170"/>
      <c r="V251" s="170"/>
      <c r="W251" s="170"/>
      <c r="X251" s="170"/>
      <c r="Y251" s="170"/>
      <c r="Z251" s="170"/>
      <c r="AA251" s="170"/>
      <c r="AC251" s="170"/>
      <c r="AD251" s="170"/>
      <c r="AE251" s="170"/>
      <c r="AF251" s="170"/>
      <c r="AG251" s="170"/>
      <c r="AH251" s="170"/>
      <c r="AI251" s="170"/>
      <c r="AK251" s="170"/>
      <c r="AL251" s="170"/>
      <c r="AM251" s="170"/>
      <c r="AN251" s="170"/>
      <c r="AO251" s="170"/>
      <c r="AP251" s="170"/>
      <c r="AQ251" s="170"/>
      <c r="AS251" s="170"/>
      <c r="AT251" s="170"/>
      <c r="AU251" s="170"/>
      <c r="AV251" s="170"/>
      <c r="AW251" s="170"/>
      <c r="AX251" s="170"/>
      <c r="AY251" s="170"/>
      <c r="BA251" s="170"/>
      <c r="BB251" s="170"/>
      <c r="BC251" s="170"/>
      <c r="BD251" s="170"/>
      <c r="BE251" s="170"/>
      <c r="BF251" s="170"/>
      <c r="BG251" s="170"/>
      <c r="BH251" s="170"/>
    </row>
    <row r="252" spans="1:69" x14ac:dyDescent="0.25">
      <c r="U252" s="170"/>
      <c r="V252" s="170"/>
      <c r="W252" s="170"/>
      <c r="X252" s="170"/>
      <c r="Y252" s="170"/>
      <c r="Z252" s="170"/>
      <c r="AA252" s="170"/>
      <c r="AC252" s="170"/>
      <c r="AD252" s="170"/>
      <c r="AE252" s="170"/>
      <c r="AF252" s="170"/>
      <c r="AG252" s="170"/>
      <c r="AH252" s="170"/>
      <c r="AI252" s="170"/>
      <c r="AK252" s="170"/>
      <c r="AL252" s="170"/>
      <c r="AM252" s="170"/>
      <c r="AN252" s="170"/>
      <c r="AO252" s="170"/>
      <c r="AP252" s="170"/>
      <c r="AQ252" s="170"/>
      <c r="AS252" s="170"/>
      <c r="AT252" s="170"/>
      <c r="AU252" s="170"/>
      <c r="AV252" s="170"/>
      <c r="AW252" s="170"/>
      <c r="AX252" s="170"/>
      <c r="AY252" s="170"/>
      <c r="BA252" s="170"/>
      <c r="BB252" s="170"/>
      <c r="BC252" s="170"/>
      <c r="BD252" s="170"/>
      <c r="BE252" s="170"/>
      <c r="BF252" s="170"/>
      <c r="BG252" s="170"/>
      <c r="BH252" s="170"/>
    </row>
    <row r="253" spans="1:69" x14ac:dyDescent="0.25">
      <c r="U253" s="170"/>
      <c r="V253" s="170"/>
      <c r="W253" s="170"/>
      <c r="X253" s="170"/>
      <c r="Y253" s="170"/>
      <c r="Z253" s="170"/>
      <c r="AA253" s="170"/>
      <c r="AC253" s="170"/>
      <c r="AD253" s="170"/>
      <c r="AE253" s="170"/>
      <c r="AF253" s="170"/>
      <c r="AG253" s="170"/>
      <c r="AH253" s="170"/>
      <c r="AI253" s="170"/>
      <c r="AK253" s="170"/>
      <c r="AL253" s="170"/>
      <c r="AM253" s="170"/>
      <c r="AN253" s="170"/>
      <c r="AO253" s="170"/>
      <c r="AP253" s="170"/>
      <c r="AQ253" s="170"/>
      <c r="AS253" s="170"/>
      <c r="AT253" s="170"/>
      <c r="AU253" s="170"/>
      <c r="AV253" s="170"/>
      <c r="AW253" s="170"/>
      <c r="AX253" s="170"/>
      <c r="AY253" s="170"/>
      <c r="BA253" s="170"/>
      <c r="BB253" s="170"/>
      <c r="BC253" s="170"/>
      <c r="BD253" s="170"/>
      <c r="BE253" s="170"/>
      <c r="BF253" s="170"/>
      <c r="BG253" s="170"/>
      <c r="BH253" s="170"/>
    </row>
    <row r="254" spans="1:69" x14ac:dyDescent="0.25">
      <c r="U254" s="170"/>
      <c r="V254" s="170"/>
      <c r="W254" s="170"/>
      <c r="X254" s="170"/>
      <c r="Y254" s="170"/>
      <c r="Z254" s="170"/>
      <c r="AA254" s="170"/>
      <c r="AC254" s="170"/>
      <c r="AD254" s="170"/>
      <c r="AE254" s="170"/>
      <c r="AF254" s="170"/>
      <c r="AG254" s="170"/>
      <c r="AH254" s="170"/>
      <c r="AI254" s="170"/>
      <c r="AK254" s="170"/>
      <c r="AL254" s="170"/>
      <c r="AM254" s="170"/>
      <c r="AN254" s="170"/>
      <c r="AO254" s="170"/>
      <c r="AP254" s="170"/>
      <c r="AQ254" s="170"/>
      <c r="AS254" s="170"/>
      <c r="AT254" s="170"/>
      <c r="AU254" s="170"/>
      <c r="AV254" s="170"/>
      <c r="AW254" s="170"/>
      <c r="AX254" s="170"/>
      <c r="AY254" s="170"/>
      <c r="BA254" s="170"/>
      <c r="BB254" s="170"/>
      <c r="BC254" s="170"/>
      <c r="BD254" s="170"/>
      <c r="BE254" s="170"/>
      <c r="BF254" s="170"/>
      <c r="BG254" s="170"/>
      <c r="BH254" s="170"/>
    </row>
    <row r="255" spans="1:69" s="193" customFormat="1" x14ac:dyDescent="0.25">
      <c r="A255" s="163"/>
      <c r="U255" s="170"/>
      <c r="V255" s="170"/>
      <c r="W255" s="170"/>
      <c r="X255" s="170"/>
      <c r="Y255" s="170"/>
      <c r="Z255" s="170"/>
      <c r="AA255" s="170"/>
      <c r="AC255" s="170"/>
      <c r="AD255" s="170"/>
      <c r="AE255" s="170"/>
      <c r="AF255" s="170"/>
      <c r="AG255" s="170"/>
      <c r="AH255" s="170"/>
      <c r="AI255" s="170"/>
      <c r="AK255" s="170"/>
      <c r="AL255" s="170"/>
      <c r="AM255" s="170"/>
      <c r="AN255" s="170"/>
      <c r="AO255" s="170"/>
      <c r="AP255" s="170"/>
      <c r="AQ255" s="170"/>
      <c r="AS255" s="170"/>
      <c r="AT255" s="170"/>
      <c r="AU255" s="170"/>
      <c r="AV255" s="170"/>
      <c r="AW255" s="170"/>
      <c r="AX255" s="170"/>
      <c r="AY255" s="170"/>
      <c r="BA255" s="170"/>
      <c r="BB255" s="170"/>
      <c r="BC255" s="170"/>
      <c r="BD255" s="170"/>
      <c r="BE255" s="170"/>
      <c r="BF255" s="170"/>
      <c r="BG255" s="170"/>
      <c r="BH255" s="170"/>
      <c r="BI255" s="191"/>
      <c r="BK255" s="171"/>
      <c r="BL255" s="171"/>
      <c r="BM255" s="171"/>
    </row>
    <row r="256" spans="1:69" s="193" customFormat="1" x14ac:dyDescent="0.25">
      <c r="A256" s="163"/>
      <c r="U256" s="170"/>
      <c r="V256" s="170"/>
      <c r="W256" s="170"/>
      <c r="X256" s="170"/>
      <c r="Y256" s="170"/>
      <c r="Z256" s="170"/>
      <c r="AA256" s="170"/>
      <c r="AC256" s="170"/>
      <c r="AD256" s="170"/>
      <c r="AE256" s="170"/>
      <c r="AF256" s="170"/>
      <c r="AG256" s="170"/>
      <c r="AH256" s="170"/>
      <c r="AI256" s="170"/>
      <c r="AK256" s="170"/>
      <c r="AL256" s="170"/>
      <c r="AM256" s="170"/>
      <c r="AN256" s="170"/>
      <c r="AO256" s="170"/>
      <c r="AP256" s="170"/>
      <c r="AQ256" s="170"/>
      <c r="AS256" s="170"/>
      <c r="AT256" s="170"/>
      <c r="AU256" s="170"/>
      <c r="AV256" s="170"/>
      <c r="AW256" s="170"/>
      <c r="AX256" s="170"/>
      <c r="AY256" s="170"/>
      <c r="BA256" s="170"/>
      <c r="BB256" s="170"/>
      <c r="BC256" s="170"/>
      <c r="BD256" s="170"/>
      <c r="BE256" s="170"/>
      <c r="BF256" s="170"/>
      <c r="BG256" s="170"/>
      <c r="BH256" s="170"/>
      <c r="BI256" s="191"/>
      <c r="BK256" s="171"/>
      <c r="BL256" s="171"/>
      <c r="BM256" s="171"/>
    </row>
    <row r="257" spans="1:69" x14ac:dyDescent="0.25">
      <c r="U257" s="170"/>
      <c r="V257" s="170"/>
      <c r="W257" s="170"/>
      <c r="X257" s="170"/>
      <c r="Y257" s="170"/>
      <c r="Z257" s="170"/>
      <c r="AA257" s="170"/>
      <c r="AC257" s="170"/>
      <c r="AD257" s="170"/>
      <c r="AE257" s="170"/>
      <c r="AF257" s="170"/>
      <c r="AG257" s="170"/>
      <c r="AH257" s="170"/>
      <c r="AI257" s="170"/>
      <c r="AK257" s="170"/>
      <c r="AL257" s="170"/>
      <c r="AM257" s="170"/>
      <c r="AN257" s="170"/>
      <c r="AO257" s="170"/>
      <c r="AP257" s="170"/>
      <c r="AQ257" s="170"/>
      <c r="AS257" s="170"/>
      <c r="AT257" s="170"/>
      <c r="AU257" s="170"/>
      <c r="AV257" s="170"/>
      <c r="AW257" s="170"/>
      <c r="AX257" s="170"/>
      <c r="AY257" s="170"/>
      <c r="BA257" s="170"/>
      <c r="BB257" s="170"/>
      <c r="BC257" s="170"/>
      <c r="BD257" s="170"/>
      <c r="BE257" s="170"/>
      <c r="BF257" s="170"/>
      <c r="BG257" s="170"/>
      <c r="BH257" s="170"/>
    </row>
    <row r="258" spans="1:69" x14ac:dyDescent="0.25">
      <c r="U258" s="170"/>
      <c r="V258" s="170"/>
      <c r="W258" s="170"/>
      <c r="X258" s="170"/>
      <c r="Y258" s="170"/>
      <c r="Z258" s="170"/>
      <c r="AA258" s="170"/>
      <c r="AC258" s="170"/>
      <c r="AD258" s="170"/>
      <c r="AE258" s="170"/>
      <c r="AF258" s="170"/>
      <c r="AG258" s="170"/>
      <c r="AH258" s="170"/>
      <c r="AI258" s="170"/>
      <c r="AK258" s="170"/>
      <c r="AL258" s="170"/>
      <c r="AM258" s="170"/>
      <c r="AN258" s="170"/>
      <c r="AO258" s="170"/>
      <c r="AP258" s="170"/>
      <c r="AQ258" s="170"/>
      <c r="AS258" s="170"/>
      <c r="AT258" s="170"/>
      <c r="AU258" s="170"/>
      <c r="AV258" s="170"/>
      <c r="AW258" s="170"/>
      <c r="AX258" s="170"/>
      <c r="AY258" s="170"/>
      <c r="BA258" s="170"/>
      <c r="BB258" s="170"/>
      <c r="BC258" s="170"/>
      <c r="BD258" s="170"/>
      <c r="BE258" s="170"/>
      <c r="BF258" s="170"/>
      <c r="BG258" s="170"/>
      <c r="BH258" s="170"/>
    </row>
    <row r="259" spans="1:69" s="191" customFormat="1" x14ac:dyDescent="0.25">
      <c r="A259" s="163"/>
      <c r="B259" s="170"/>
      <c r="C259" s="170"/>
      <c r="D259" s="170"/>
      <c r="E259" s="170"/>
      <c r="F259" s="170"/>
      <c r="G259" s="170"/>
      <c r="H259" s="170"/>
      <c r="I259" s="170"/>
      <c r="J259" s="170"/>
      <c r="K259" s="170"/>
      <c r="L259" s="170"/>
      <c r="M259" s="170"/>
      <c r="N259" s="170"/>
      <c r="O259" s="170"/>
      <c r="P259" s="170"/>
      <c r="Q259" s="170"/>
      <c r="R259" s="170"/>
      <c r="S259" s="170"/>
      <c r="T259" s="170"/>
      <c r="U259" s="170"/>
      <c r="V259" s="170"/>
      <c r="W259" s="170"/>
      <c r="X259" s="170"/>
      <c r="Y259" s="170"/>
      <c r="Z259" s="170"/>
      <c r="AA259" s="170"/>
      <c r="AB259" s="170"/>
      <c r="AC259" s="170"/>
      <c r="AD259" s="170"/>
      <c r="AE259" s="170"/>
      <c r="AF259" s="170"/>
      <c r="AG259" s="170"/>
      <c r="AH259" s="170"/>
      <c r="AI259" s="170"/>
      <c r="AJ259" s="170"/>
      <c r="AK259" s="170"/>
      <c r="AL259" s="170"/>
      <c r="AM259" s="170"/>
      <c r="AN259" s="170"/>
      <c r="AO259" s="170"/>
      <c r="AP259" s="170"/>
      <c r="AQ259" s="170"/>
      <c r="AR259" s="170"/>
      <c r="AS259" s="170"/>
      <c r="AT259" s="170"/>
      <c r="AU259" s="170"/>
      <c r="AV259" s="170"/>
      <c r="AW259" s="170"/>
      <c r="AX259" s="170"/>
      <c r="AY259" s="170"/>
      <c r="AZ259" s="170"/>
      <c r="BA259" s="170"/>
      <c r="BB259" s="170"/>
      <c r="BC259" s="170"/>
      <c r="BD259" s="170"/>
      <c r="BE259" s="170"/>
      <c r="BF259" s="170"/>
      <c r="BG259" s="170"/>
      <c r="BH259" s="170"/>
      <c r="BJ259" s="170"/>
      <c r="BK259" s="171"/>
      <c r="BL259" s="171"/>
      <c r="BM259" s="171"/>
      <c r="BN259" s="170"/>
      <c r="BO259" s="170"/>
      <c r="BP259" s="170"/>
      <c r="BQ259" s="170"/>
    </row>
    <row r="260" spans="1:69" s="191" customFormat="1" x14ac:dyDescent="0.25">
      <c r="A260" s="163"/>
      <c r="B260" s="170"/>
      <c r="C260" s="170"/>
      <c r="D260" s="170"/>
      <c r="E260" s="170"/>
      <c r="F260" s="170"/>
      <c r="G260" s="170"/>
      <c r="H260" s="170"/>
      <c r="I260" s="170"/>
      <c r="J260" s="170"/>
      <c r="K260" s="170"/>
      <c r="L260" s="170"/>
      <c r="M260" s="170"/>
      <c r="N260" s="170"/>
      <c r="O260" s="170"/>
      <c r="P260" s="170"/>
      <c r="Q260" s="170"/>
      <c r="R260" s="170"/>
      <c r="S260" s="170"/>
      <c r="T260" s="170"/>
      <c r="U260" s="170"/>
      <c r="V260" s="170"/>
      <c r="W260" s="170"/>
      <c r="X260" s="170"/>
      <c r="Y260" s="170"/>
      <c r="Z260" s="170"/>
      <c r="AA260" s="170"/>
      <c r="AB260" s="170"/>
      <c r="AC260" s="170"/>
      <c r="AD260" s="170"/>
      <c r="AE260" s="170"/>
      <c r="AF260" s="170"/>
      <c r="AG260" s="170"/>
      <c r="AH260" s="170"/>
      <c r="AI260" s="170"/>
      <c r="AJ260" s="170"/>
      <c r="AK260" s="170"/>
      <c r="AL260" s="170"/>
      <c r="AM260" s="170"/>
      <c r="AN260" s="170"/>
      <c r="AO260" s="170"/>
      <c r="AP260" s="170"/>
      <c r="AQ260" s="170"/>
      <c r="AR260" s="170"/>
      <c r="AS260" s="170"/>
      <c r="AT260" s="170"/>
      <c r="AU260" s="170"/>
      <c r="AV260" s="170"/>
      <c r="AW260" s="170"/>
      <c r="AX260" s="170"/>
      <c r="AY260" s="170"/>
      <c r="AZ260" s="170"/>
      <c r="BA260" s="170"/>
      <c r="BB260" s="170"/>
      <c r="BC260" s="170"/>
      <c r="BD260" s="170"/>
      <c r="BE260" s="170"/>
      <c r="BF260" s="170"/>
      <c r="BG260" s="170"/>
      <c r="BH260" s="170"/>
      <c r="BJ260" s="170"/>
      <c r="BK260" s="171"/>
      <c r="BL260" s="171"/>
      <c r="BM260" s="171"/>
      <c r="BN260" s="170"/>
      <c r="BO260" s="170"/>
      <c r="BP260" s="170"/>
      <c r="BQ260" s="170"/>
    </row>
    <row r="261" spans="1:69" s="191" customFormat="1" x14ac:dyDescent="0.25">
      <c r="A261" s="163"/>
      <c r="B261" s="170"/>
      <c r="C261" s="170"/>
      <c r="D261" s="170"/>
      <c r="E261" s="170"/>
      <c r="F261" s="170"/>
      <c r="G261" s="170"/>
      <c r="H261" s="170"/>
      <c r="I261" s="170"/>
      <c r="J261" s="170"/>
      <c r="K261" s="170"/>
      <c r="L261" s="170"/>
      <c r="M261" s="170"/>
      <c r="N261" s="170"/>
      <c r="O261" s="170"/>
      <c r="P261" s="170"/>
      <c r="Q261" s="170"/>
      <c r="R261" s="170"/>
      <c r="S261" s="170"/>
      <c r="T261" s="170"/>
      <c r="U261" s="170"/>
      <c r="V261" s="170"/>
      <c r="W261" s="170"/>
      <c r="X261" s="170"/>
      <c r="Y261" s="170"/>
      <c r="Z261" s="170"/>
      <c r="AA261" s="170"/>
      <c r="AB261" s="170"/>
      <c r="AC261" s="170"/>
      <c r="AD261" s="170"/>
      <c r="AE261" s="170"/>
      <c r="AF261" s="170"/>
      <c r="AG261" s="170"/>
      <c r="AH261" s="170"/>
      <c r="AI261" s="170"/>
      <c r="AJ261" s="170"/>
      <c r="AK261" s="170"/>
      <c r="AL261" s="170"/>
      <c r="AM261" s="170"/>
      <c r="AN261" s="170"/>
      <c r="AO261" s="170"/>
      <c r="AP261" s="170"/>
      <c r="AQ261" s="170"/>
      <c r="AR261" s="170"/>
      <c r="AS261" s="170"/>
      <c r="AT261" s="170"/>
      <c r="AU261" s="170"/>
      <c r="AV261" s="170"/>
      <c r="AW261" s="170"/>
      <c r="AX261" s="170"/>
      <c r="AY261" s="170"/>
      <c r="AZ261" s="170"/>
      <c r="BA261" s="170"/>
      <c r="BB261" s="170"/>
      <c r="BC261" s="170"/>
      <c r="BD261" s="170"/>
      <c r="BE261" s="170"/>
      <c r="BF261" s="170"/>
      <c r="BG261" s="170"/>
      <c r="BH261" s="170"/>
      <c r="BJ261" s="170"/>
      <c r="BK261" s="171"/>
      <c r="BL261" s="171"/>
      <c r="BM261" s="171"/>
      <c r="BN261" s="170"/>
      <c r="BO261" s="170"/>
      <c r="BP261" s="170"/>
      <c r="BQ261" s="170"/>
    </row>
    <row r="262" spans="1:69" s="191" customFormat="1" x14ac:dyDescent="0.25">
      <c r="A262" s="163"/>
      <c r="B262" s="170"/>
      <c r="C262" s="170"/>
      <c r="D262" s="170"/>
      <c r="E262" s="170"/>
      <c r="F262" s="170"/>
      <c r="G262" s="170"/>
      <c r="H262" s="170"/>
      <c r="I262" s="170"/>
      <c r="J262" s="170"/>
      <c r="K262" s="170"/>
      <c r="L262" s="170"/>
      <c r="M262" s="170"/>
      <c r="N262" s="170"/>
      <c r="O262" s="170"/>
      <c r="P262" s="170"/>
      <c r="Q262" s="170"/>
      <c r="R262" s="170"/>
      <c r="S262" s="170"/>
      <c r="T262" s="170"/>
      <c r="U262" s="170"/>
      <c r="V262" s="170"/>
      <c r="W262" s="170"/>
      <c r="X262" s="170"/>
      <c r="Y262" s="170"/>
      <c r="Z262" s="170"/>
      <c r="AA262" s="170"/>
      <c r="AB262" s="170"/>
      <c r="AC262" s="170"/>
      <c r="AD262" s="170"/>
      <c r="AE262" s="170"/>
      <c r="AF262" s="170"/>
      <c r="AG262" s="170"/>
      <c r="AH262" s="170"/>
      <c r="AI262" s="170"/>
      <c r="AJ262" s="170"/>
      <c r="AK262" s="170"/>
      <c r="AL262" s="170"/>
      <c r="AM262" s="170"/>
      <c r="AN262" s="170"/>
      <c r="AO262" s="170"/>
      <c r="AP262" s="170"/>
      <c r="AQ262" s="170"/>
      <c r="AR262" s="170"/>
      <c r="AS262" s="170"/>
      <c r="AT262" s="170"/>
      <c r="AU262" s="170"/>
      <c r="AV262" s="170"/>
      <c r="AW262" s="170"/>
      <c r="AX262" s="170"/>
      <c r="AY262" s="170"/>
      <c r="AZ262" s="170"/>
      <c r="BA262" s="170"/>
      <c r="BB262" s="170"/>
      <c r="BC262" s="170"/>
      <c r="BD262" s="170"/>
      <c r="BE262" s="170"/>
      <c r="BF262" s="170"/>
      <c r="BG262" s="170"/>
      <c r="BH262" s="170"/>
      <c r="BJ262" s="170"/>
      <c r="BK262" s="171"/>
      <c r="BL262" s="171"/>
      <c r="BM262" s="171"/>
      <c r="BN262" s="170"/>
      <c r="BO262" s="170"/>
      <c r="BP262" s="170"/>
      <c r="BQ262" s="170"/>
    </row>
    <row r="263" spans="1:69" s="191" customFormat="1" x14ac:dyDescent="0.25">
      <c r="A263" s="163"/>
      <c r="B263" s="170"/>
      <c r="C263" s="170"/>
      <c r="D263" s="170"/>
      <c r="E263" s="170"/>
      <c r="F263" s="170"/>
      <c r="G263" s="170"/>
      <c r="H263" s="170"/>
      <c r="I263" s="170"/>
      <c r="J263" s="170"/>
      <c r="K263" s="170"/>
      <c r="L263" s="170"/>
      <c r="M263" s="170"/>
      <c r="N263" s="170"/>
      <c r="O263" s="170"/>
      <c r="P263" s="170"/>
      <c r="Q263" s="170"/>
      <c r="R263" s="170"/>
      <c r="S263" s="170"/>
      <c r="T263" s="170"/>
      <c r="U263" s="170"/>
      <c r="V263" s="170"/>
      <c r="W263" s="170"/>
      <c r="X263" s="170"/>
      <c r="Y263" s="170"/>
      <c r="Z263" s="170"/>
      <c r="AA263" s="170"/>
      <c r="AB263" s="170"/>
      <c r="AC263" s="170"/>
      <c r="AD263" s="170"/>
      <c r="AE263" s="170"/>
      <c r="AF263" s="170"/>
      <c r="AG263" s="170"/>
      <c r="AH263" s="170"/>
      <c r="AI263" s="170"/>
      <c r="AJ263" s="170"/>
      <c r="AK263" s="170"/>
      <c r="AL263" s="170"/>
      <c r="AM263" s="170"/>
      <c r="AN263" s="170"/>
      <c r="AO263" s="170"/>
      <c r="AP263" s="170"/>
      <c r="AQ263" s="170"/>
      <c r="AR263" s="170"/>
      <c r="AS263" s="170"/>
      <c r="AT263" s="170"/>
      <c r="AU263" s="170"/>
      <c r="AV263" s="170"/>
      <c r="AW263" s="170"/>
      <c r="AX263" s="170"/>
      <c r="AY263" s="170"/>
      <c r="AZ263" s="170"/>
      <c r="BA263" s="170"/>
      <c r="BB263" s="170"/>
      <c r="BC263" s="170"/>
      <c r="BD263" s="170"/>
      <c r="BE263" s="170"/>
      <c r="BF263" s="170"/>
      <c r="BG263" s="170"/>
      <c r="BH263" s="170"/>
      <c r="BJ263" s="170"/>
      <c r="BK263" s="171"/>
      <c r="BL263" s="171"/>
      <c r="BM263" s="171"/>
      <c r="BN263" s="170"/>
      <c r="BO263" s="170"/>
      <c r="BP263" s="170"/>
      <c r="BQ263" s="170"/>
    </row>
    <row r="264" spans="1:69" s="191" customFormat="1" x14ac:dyDescent="0.25">
      <c r="A264" s="163"/>
      <c r="B264" s="170"/>
      <c r="C264" s="170"/>
      <c r="D264" s="170"/>
      <c r="E264" s="170"/>
      <c r="F264" s="170"/>
      <c r="G264" s="170"/>
      <c r="H264" s="170"/>
      <c r="I264" s="170"/>
      <c r="J264" s="170"/>
      <c r="K264" s="170"/>
      <c r="L264" s="170"/>
      <c r="M264" s="170"/>
      <c r="N264" s="170"/>
      <c r="O264" s="170"/>
      <c r="P264" s="170"/>
      <c r="Q264" s="170"/>
      <c r="R264" s="170"/>
      <c r="S264" s="170"/>
      <c r="T264" s="170"/>
      <c r="U264" s="170"/>
      <c r="V264" s="170"/>
      <c r="W264" s="170"/>
      <c r="X264" s="170"/>
      <c r="Y264" s="170"/>
      <c r="Z264" s="170"/>
      <c r="AA264" s="170"/>
      <c r="AB264" s="170"/>
      <c r="AC264" s="170"/>
      <c r="AD264" s="170"/>
      <c r="AE264" s="170"/>
      <c r="AF264" s="170"/>
      <c r="AG264" s="170"/>
      <c r="AH264" s="170"/>
      <c r="AI264" s="170"/>
      <c r="AJ264" s="170"/>
      <c r="AK264" s="170"/>
      <c r="AL264" s="170"/>
      <c r="AM264" s="170"/>
      <c r="AN264" s="170"/>
      <c r="AO264" s="170"/>
      <c r="AP264" s="170"/>
      <c r="AQ264" s="170"/>
      <c r="AR264" s="170"/>
      <c r="AS264" s="170"/>
      <c r="AT264" s="170"/>
      <c r="AU264" s="170"/>
      <c r="AV264" s="170"/>
      <c r="AW264" s="170"/>
      <c r="AX264" s="170"/>
      <c r="AY264" s="170"/>
      <c r="AZ264" s="170"/>
      <c r="BA264" s="170"/>
      <c r="BB264" s="170"/>
      <c r="BC264" s="170"/>
      <c r="BD264" s="170"/>
      <c r="BE264" s="170"/>
      <c r="BF264" s="170"/>
      <c r="BG264" s="170"/>
      <c r="BH264" s="170"/>
      <c r="BJ264" s="170"/>
      <c r="BK264" s="171"/>
      <c r="BL264" s="171"/>
      <c r="BM264" s="171"/>
      <c r="BN264" s="170"/>
      <c r="BO264" s="170"/>
      <c r="BP264" s="170"/>
      <c r="BQ264" s="170"/>
    </row>
    <row r="265" spans="1:69" s="191" customFormat="1" x14ac:dyDescent="0.25">
      <c r="A265" s="163"/>
      <c r="B265" s="170"/>
      <c r="C265" s="170"/>
      <c r="D265" s="170"/>
      <c r="E265" s="170"/>
      <c r="F265" s="170"/>
      <c r="G265" s="170"/>
      <c r="H265" s="170"/>
      <c r="I265" s="170"/>
      <c r="J265" s="170"/>
      <c r="K265" s="170"/>
      <c r="L265" s="170"/>
      <c r="M265" s="170"/>
      <c r="N265" s="170"/>
      <c r="O265" s="170"/>
      <c r="P265" s="170"/>
      <c r="Q265" s="170"/>
      <c r="R265" s="170"/>
      <c r="S265" s="170"/>
      <c r="T265" s="170"/>
      <c r="U265" s="170"/>
      <c r="V265" s="170"/>
      <c r="W265" s="170"/>
      <c r="X265" s="170"/>
      <c r="Y265" s="170"/>
      <c r="Z265" s="170"/>
      <c r="AA265" s="170"/>
      <c r="AB265" s="170"/>
      <c r="AC265" s="170"/>
      <c r="AD265" s="170"/>
      <c r="AE265" s="170"/>
      <c r="AF265" s="170"/>
      <c r="AG265" s="170"/>
      <c r="AH265" s="170"/>
      <c r="AI265" s="170"/>
      <c r="AJ265" s="170"/>
      <c r="AK265" s="170"/>
      <c r="AL265" s="170"/>
      <c r="AM265" s="170"/>
      <c r="AN265" s="170"/>
      <c r="AO265" s="170"/>
      <c r="AP265" s="170"/>
      <c r="AQ265" s="170"/>
      <c r="AR265" s="170"/>
      <c r="AS265" s="170"/>
      <c r="AT265" s="170"/>
      <c r="AU265" s="170"/>
      <c r="AV265" s="170"/>
      <c r="AW265" s="170"/>
      <c r="AX265" s="170"/>
      <c r="AY265" s="170"/>
      <c r="AZ265" s="170"/>
      <c r="BA265" s="170"/>
      <c r="BB265" s="170"/>
      <c r="BC265" s="170"/>
      <c r="BD265" s="170"/>
      <c r="BE265" s="170"/>
      <c r="BF265" s="170"/>
      <c r="BG265" s="170"/>
      <c r="BH265" s="170"/>
      <c r="BJ265" s="170"/>
      <c r="BK265" s="171"/>
      <c r="BL265" s="171"/>
      <c r="BM265" s="171"/>
      <c r="BN265" s="170"/>
      <c r="BO265" s="170"/>
      <c r="BP265" s="170"/>
      <c r="BQ265" s="170"/>
    </row>
    <row r="266" spans="1:69" s="191" customFormat="1" x14ac:dyDescent="0.25">
      <c r="A266" s="163"/>
      <c r="B266" s="170"/>
      <c r="C266" s="170"/>
      <c r="D266" s="170"/>
      <c r="E266" s="170"/>
      <c r="F266" s="170"/>
      <c r="G266" s="170"/>
      <c r="H266" s="170"/>
      <c r="I266" s="170"/>
      <c r="J266" s="170"/>
      <c r="K266" s="170"/>
      <c r="L266" s="170"/>
      <c r="M266" s="170"/>
      <c r="N266" s="170"/>
      <c r="O266" s="170"/>
      <c r="P266" s="170"/>
      <c r="Q266" s="170"/>
      <c r="R266" s="170"/>
      <c r="S266" s="170"/>
      <c r="T266" s="170"/>
      <c r="U266" s="170"/>
      <c r="V266" s="170"/>
      <c r="W266" s="170"/>
      <c r="X266" s="170"/>
      <c r="Y266" s="170"/>
      <c r="Z266" s="170"/>
      <c r="AA266" s="170"/>
      <c r="AB266" s="170"/>
      <c r="AC266" s="170"/>
      <c r="AD266" s="170"/>
      <c r="AE266" s="170"/>
      <c r="AF266" s="170"/>
      <c r="AG266" s="170"/>
      <c r="AH266" s="170"/>
      <c r="AI266" s="170"/>
      <c r="AJ266" s="170"/>
      <c r="AK266" s="170"/>
      <c r="AL266" s="170"/>
      <c r="AM266" s="170"/>
      <c r="AN266" s="170"/>
      <c r="AO266" s="170"/>
      <c r="AP266" s="170"/>
      <c r="AQ266" s="170"/>
      <c r="AR266" s="170"/>
      <c r="AS266" s="170"/>
      <c r="AT266" s="170"/>
      <c r="AU266" s="170"/>
      <c r="AV266" s="170"/>
      <c r="AW266" s="170"/>
      <c r="AX266" s="170"/>
      <c r="AY266" s="170"/>
      <c r="AZ266" s="170"/>
      <c r="BA266" s="170"/>
      <c r="BB266" s="170"/>
      <c r="BC266" s="170"/>
      <c r="BD266" s="170"/>
      <c r="BE266" s="170"/>
      <c r="BF266" s="170"/>
      <c r="BG266" s="170"/>
      <c r="BH266" s="170"/>
      <c r="BJ266" s="170"/>
      <c r="BK266" s="171"/>
      <c r="BL266" s="171"/>
      <c r="BM266" s="171"/>
      <c r="BN266" s="170"/>
      <c r="BO266" s="170"/>
      <c r="BP266" s="170"/>
      <c r="BQ266" s="170"/>
    </row>
    <row r="267" spans="1:69" s="191" customFormat="1" x14ac:dyDescent="0.25">
      <c r="A267" s="163"/>
      <c r="B267" s="170"/>
      <c r="C267" s="170"/>
      <c r="D267" s="170"/>
      <c r="E267" s="170"/>
      <c r="F267" s="170"/>
      <c r="G267" s="170"/>
      <c r="H267" s="170"/>
      <c r="I267" s="170"/>
      <c r="J267" s="170"/>
      <c r="K267" s="170"/>
      <c r="L267" s="170"/>
      <c r="M267" s="170"/>
      <c r="N267" s="170"/>
      <c r="O267" s="170"/>
      <c r="P267" s="170"/>
      <c r="Q267" s="170"/>
      <c r="R267" s="170"/>
      <c r="S267" s="170"/>
      <c r="T267" s="170"/>
      <c r="U267" s="170"/>
      <c r="V267" s="170"/>
      <c r="W267" s="170"/>
      <c r="X267" s="170"/>
      <c r="Y267" s="170"/>
      <c r="Z267" s="170"/>
      <c r="AA267" s="170"/>
      <c r="AB267" s="170"/>
      <c r="AC267" s="170"/>
      <c r="AD267" s="170"/>
      <c r="AE267" s="170"/>
      <c r="AF267" s="170"/>
      <c r="AG267" s="170"/>
      <c r="AH267" s="170"/>
      <c r="AI267" s="170"/>
      <c r="AJ267" s="170"/>
      <c r="AK267" s="170"/>
      <c r="AL267" s="170"/>
      <c r="AM267" s="170"/>
      <c r="AN267" s="170"/>
      <c r="AO267" s="170"/>
      <c r="AP267" s="170"/>
      <c r="AQ267" s="170"/>
      <c r="AR267" s="170"/>
      <c r="AS267" s="170"/>
      <c r="AT267" s="170"/>
      <c r="AU267" s="170"/>
      <c r="AV267" s="170"/>
      <c r="AW267" s="170"/>
      <c r="AX267" s="170"/>
      <c r="AY267" s="170"/>
      <c r="AZ267" s="170"/>
      <c r="BA267" s="170"/>
      <c r="BB267" s="170"/>
      <c r="BC267" s="170"/>
      <c r="BD267" s="170"/>
      <c r="BE267" s="170"/>
      <c r="BF267" s="170"/>
      <c r="BG267" s="170"/>
      <c r="BH267" s="170"/>
      <c r="BJ267" s="170"/>
      <c r="BK267" s="171"/>
      <c r="BL267" s="171"/>
      <c r="BM267" s="171"/>
      <c r="BN267" s="170"/>
      <c r="BO267" s="170"/>
      <c r="BP267" s="170"/>
      <c r="BQ267" s="170"/>
    </row>
    <row r="268" spans="1:69" s="191" customFormat="1" x14ac:dyDescent="0.25">
      <c r="A268" s="163"/>
      <c r="B268" s="170"/>
      <c r="C268" s="170"/>
      <c r="D268" s="170"/>
      <c r="E268" s="170"/>
      <c r="F268" s="170"/>
      <c r="G268" s="170"/>
      <c r="H268" s="170"/>
      <c r="I268" s="170"/>
      <c r="J268" s="170"/>
      <c r="K268" s="170"/>
      <c r="L268" s="170"/>
      <c r="M268" s="170"/>
      <c r="N268" s="170"/>
      <c r="O268" s="170"/>
      <c r="P268" s="170"/>
      <c r="Q268" s="170"/>
      <c r="R268" s="170"/>
      <c r="S268" s="170"/>
      <c r="T268" s="170"/>
      <c r="U268" s="170"/>
      <c r="V268" s="170"/>
      <c r="W268" s="170"/>
      <c r="X268" s="170"/>
      <c r="Y268" s="170"/>
      <c r="Z268" s="170"/>
      <c r="AA268" s="170"/>
      <c r="AB268" s="170"/>
      <c r="AC268" s="170"/>
      <c r="AD268" s="170"/>
      <c r="AE268" s="170"/>
      <c r="AF268" s="170"/>
      <c r="AG268" s="170"/>
      <c r="AH268" s="170"/>
      <c r="AI268" s="170"/>
      <c r="AJ268" s="170"/>
      <c r="AK268" s="170"/>
      <c r="AL268" s="170"/>
      <c r="AM268" s="170"/>
      <c r="AN268" s="170"/>
      <c r="AO268" s="170"/>
      <c r="AP268" s="170"/>
      <c r="AQ268" s="170"/>
      <c r="AR268" s="170"/>
      <c r="AS268" s="170"/>
      <c r="AT268" s="170"/>
      <c r="AU268" s="170"/>
      <c r="AV268" s="170"/>
      <c r="AW268" s="170"/>
      <c r="AX268" s="170"/>
      <c r="AY268" s="170"/>
      <c r="AZ268" s="170"/>
      <c r="BA268" s="170"/>
      <c r="BB268" s="170"/>
      <c r="BC268" s="170"/>
      <c r="BD268" s="170"/>
      <c r="BE268" s="170"/>
      <c r="BF268" s="170"/>
      <c r="BG268" s="170"/>
      <c r="BH268" s="170"/>
      <c r="BJ268" s="170"/>
      <c r="BK268" s="171"/>
      <c r="BL268" s="171"/>
      <c r="BM268" s="171"/>
      <c r="BN268" s="170"/>
      <c r="BO268" s="170"/>
      <c r="BP268" s="170"/>
      <c r="BQ268" s="170"/>
    </row>
    <row r="269" spans="1:69" s="191" customFormat="1" x14ac:dyDescent="0.25">
      <c r="A269" s="163"/>
      <c r="B269" s="170"/>
      <c r="C269" s="170"/>
      <c r="D269" s="170"/>
      <c r="E269" s="170"/>
      <c r="F269" s="170"/>
      <c r="G269" s="170"/>
      <c r="H269" s="170"/>
      <c r="I269" s="170"/>
      <c r="J269" s="170"/>
      <c r="K269" s="170"/>
      <c r="L269" s="170"/>
      <c r="M269" s="170"/>
      <c r="N269" s="170"/>
      <c r="O269" s="170"/>
      <c r="P269" s="170"/>
      <c r="Q269" s="170"/>
      <c r="R269" s="170"/>
      <c r="S269" s="170"/>
      <c r="T269" s="170"/>
      <c r="U269" s="170"/>
      <c r="V269" s="170"/>
      <c r="W269" s="170"/>
      <c r="X269" s="170"/>
      <c r="Y269" s="170"/>
      <c r="Z269" s="170"/>
      <c r="AA269" s="170"/>
      <c r="AB269" s="170"/>
      <c r="AC269" s="170"/>
      <c r="AD269" s="170"/>
      <c r="AE269" s="170"/>
      <c r="AF269" s="170"/>
      <c r="AG269" s="170"/>
      <c r="AH269" s="170"/>
      <c r="AI269" s="170"/>
      <c r="AJ269" s="170"/>
      <c r="AK269" s="170"/>
      <c r="AL269" s="170"/>
      <c r="AM269" s="170"/>
      <c r="AN269" s="170"/>
      <c r="AO269" s="170"/>
      <c r="AP269" s="170"/>
      <c r="AQ269" s="170"/>
      <c r="AR269" s="170"/>
      <c r="AS269" s="170"/>
      <c r="AT269" s="170"/>
      <c r="AU269" s="170"/>
      <c r="AV269" s="170"/>
      <c r="AW269" s="170"/>
      <c r="AX269" s="170"/>
      <c r="AY269" s="170"/>
      <c r="AZ269" s="170"/>
      <c r="BA269" s="170"/>
      <c r="BB269" s="170"/>
      <c r="BC269" s="170"/>
      <c r="BD269" s="170"/>
      <c r="BE269" s="170"/>
      <c r="BF269" s="170"/>
      <c r="BG269" s="170"/>
      <c r="BH269" s="170"/>
      <c r="BJ269" s="170"/>
      <c r="BK269" s="171"/>
      <c r="BL269" s="171"/>
      <c r="BM269" s="171"/>
      <c r="BN269" s="170"/>
      <c r="BO269" s="170"/>
      <c r="BP269" s="170"/>
      <c r="BQ269" s="170"/>
    </row>
    <row r="270" spans="1:69" s="191" customFormat="1" x14ac:dyDescent="0.25">
      <c r="A270" s="163"/>
      <c r="B270" s="170"/>
      <c r="C270" s="170"/>
      <c r="D270" s="170"/>
      <c r="E270" s="170"/>
      <c r="F270" s="170"/>
      <c r="G270" s="170"/>
      <c r="H270" s="170"/>
      <c r="I270" s="170"/>
      <c r="J270" s="170"/>
      <c r="K270" s="170"/>
      <c r="L270" s="170"/>
      <c r="M270" s="170"/>
      <c r="N270" s="170"/>
      <c r="O270" s="170"/>
      <c r="P270" s="170"/>
      <c r="Q270" s="170"/>
      <c r="R270" s="170"/>
      <c r="S270" s="170"/>
      <c r="T270" s="170"/>
      <c r="U270" s="170"/>
      <c r="V270" s="170"/>
      <c r="W270" s="170"/>
      <c r="X270" s="170"/>
      <c r="Y270" s="170"/>
      <c r="Z270" s="170"/>
      <c r="AA270" s="170"/>
      <c r="AB270" s="170"/>
      <c r="AC270" s="170"/>
      <c r="AD270" s="170"/>
      <c r="AE270" s="170"/>
      <c r="AF270" s="170"/>
      <c r="AG270" s="170"/>
      <c r="AH270" s="170"/>
      <c r="AI270" s="170"/>
      <c r="AJ270" s="170"/>
      <c r="AK270" s="170"/>
      <c r="AL270" s="170"/>
      <c r="AM270" s="170"/>
      <c r="AN270" s="170"/>
      <c r="AO270" s="170"/>
      <c r="AP270" s="170"/>
      <c r="AQ270" s="170"/>
      <c r="AR270" s="170"/>
      <c r="AS270" s="170"/>
      <c r="AT270" s="170"/>
      <c r="AU270" s="170"/>
      <c r="AV270" s="170"/>
      <c r="AW270" s="170"/>
      <c r="AX270" s="170"/>
      <c r="AY270" s="170"/>
      <c r="AZ270" s="170"/>
      <c r="BA270" s="170"/>
      <c r="BB270" s="170"/>
      <c r="BC270" s="170"/>
      <c r="BD270" s="170"/>
      <c r="BE270" s="170"/>
      <c r="BF270" s="170"/>
      <c r="BG270" s="170"/>
      <c r="BH270" s="170"/>
      <c r="BJ270" s="170"/>
      <c r="BK270" s="171"/>
      <c r="BL270" s="171"/>
      <c r="BM270" s="171"/>
      <c r="BN270" s="170"/>
      <c r="BO270" s="170"/>
      <c r="BP270" s="170"/>
      <c r="BQ270" s="170"/>
    </row>
    <row r="271" spans="1:69" s="191" customFormat="1" x14ac:dyDescent="0.25">
      <c r="A271" s="163"/>
      <c r="B271" s="170"/>
      <c r="C271" s="170"/>
      <c r="D271" s="170"/>
      <c r="E271" s="170"/>
      <c r="F271" s="170"/>
      <c r="G271" s="170"/>
      <c r="H271" s="170"/>
      <c r="I271" s="170"/>
      <c r="J271" s="170"/>
      <c r="K271" s="170"/>
      <c r="L271" s="170"/>
      <c r="M271" s="170"/>
      <c r="N271" s="170"/>
      <c r="O271" s="170"/>
      <c r="P271" s="170"/>
      <c r="Q271" s="170"/>
      <c r="R271" s="170"/>
      <c r="S271" s="170"/>
      <c r="T271" s="170"/>
      <c r="U271" s="170"/>
      <c r="V271" s="170"/>
      <c r="W271" s="170"/>
      <c r="X271" s="170"/>
      <c r="Y271" s="170"/>
      <c r="Z271" s="170"/>
      <c r="AA271" s="170"/>
      <c r="AB271" s="170"/>
      <c r="AC271" s="170"/>
      <c r="AD271" s="170"/>
      <c r="AE271" s="170"/>
      <c r="AF271" s="170"/>
      <c r="AG271" s="170"/>
      <c r="AH271" s="170"/>
      <c r="AI271" s="170"/>
      <c r="AJ271" s="170"/>
      <c r="AK271" s="170"/>
      <c r="AL271" s="170"/>
      <c r="AM271" s="170"/>
      <c r="AN271" s="170"/>
      <c r="AO271" s="170"/>
      <c r="AP271" s="170"/>
      <c r="AQ271" s="170"/>
      <c r="AR271" s="170"/>
      <c r="AS271" s="170"/>
      <c r="AT271" s="170"/>
      <c r="AU271" s="170"/>
      <c r="AV271" s="170"/>
      <c r="AW271" s="170"/>
      <c r="AX271" s="170"/>
      <c r="AY271" s="170"/>
      <c r="AZ271" s="170"/>
      <c r="BA271" s="170"/>
      <c r="BB271" s="170"/>
      <c r="BC271" s="170"/>
      <c r="BD271" s="170"/>
      <c r="BE271" s="170"/>
      <c r="BF271" s="170"/>
      <c r="BG271" s="170"/>
      <c r="BH271" s="170"/>
      <c r="BJ271" s="170"/>
      <c r="BK271" s="171"/>
      <c r="BL271" s="171"/>
      <c r="BM271" s="171"/>
      <c r="BN271" s="170"/>
      <c r="BO271" s="170"/>
      <c r="BP271" s="170"/>
      <c r="BQ271" s="170"/>
    </row>
    <row r="272" spans="1:69" s="191" customFormat="1" x14ac:dyDescent="0.25">
      <c r="A272" s="163"/>
      <c r="B272" s="170"/>
      <c r="C272" s="170"/>
      <c r="D272" s="170"/>
      <c r="E272" s="170"/>
      <c r="F272" s="170"/>
      <c r="G272" s="170"/>
      <c r="H272" s="170"/>
      <c r="I272" s="170"/>
      <c r="J272" s="170"/>
      <c r="K272" s="170"/>
      <c r="L272" s="170"/>
      <c r="M272" s="170"/>
      <c r="N272" s="170"/>
      <c r="O272" s="170"/>
      <c r="P272" s="170"/>
      <c r="Q272" s="170"/>
      <c r="R272" s="170"/>
      <c r="S272" s="170"/>
      <c r="T272" s="170"/>
      <c r="U272" s="170"/>
      <c r="V272" s="170"/>
      <c r="W272" s="170"/>
      <c r="X272" s="170"/>
      <c r="Y272" s="170"/>
      <c r="Z272" s="170"/>
      <c r="AA272" s="170"/>
      <c r="AB272" s="170"/>
      <c r="AC272" s="170"/>
      <c r="AD272" s="170"/>
      <c r="AE272" s="170"/>
      <c r="AF272" s="170"/>
      <c r="AG272" s="170"/>
      <c r="AH272" s="170"/>
      <c r="AI272" s="170"/>
      <c r="AJ272" s="170"/>
      <c r="AK272" s="170"/>
      <c r="AL272" s="170"/>
      <c r="AM272" s="170"/>
      <c r="AN272" s="170"/>
      <c r="AO272" s="170"/>
      <c r="AP272" s="170"/>
      <c r="AQ272" s="170"/>
      <c r="AR272" s="170"/>
      <c r="AS272" s="170"/>
      <c r="AT272" s="170"/>
      <c r="AU272" s="170"/>
      <c r="AV272" s="170"/>
      <c r="AW272" s="170"/>
      <c r="AX272" s="170"/>
      <c r="AY272" s="170"/>
      <c r="AZ272" s="170"/>
      <c r="BA272" s="170"/>
      <c r="BB272" s="170"/>
      <c r="BC272" s="170"/>
      <c r="BD272" s="170"/>
      <c r="BE272" s="170"/>
      <c r="BF272" s="170"/>
      <c r="BG272" s="170"/>
      <c r="BH272" s="170"/>
      <c r="BJ272" s="170"/>
      <c r="BK272" s="171"/>
      <c r="BL272" s="171"/>
      <c r="BM272" s="171"/>
      <c r="BN272" s="170"/>
      <c r="BO272" s="170"/>
      <c r="BP272" s="170"/>
      <c r="BQ272" s="170"/>
    </row>
    <row r="273" spans="1:69" s="191" customFormat="1" x14ac:dyDescent="0.25">
      <c r="A273" s="163"/>
      <c r="B273" s="170"/>
      <c r="C273" s="170"/>
      <c r="D273" s="170"/>
      <c r="E273" s="170"/>
      <c r="F273" s="170"/>
      <c r="G273" s="170"/>
      <c r="H273" s="170"/>
      <c r="I273" s="170"/>
      <c r="J273" s="170"/>
      <c r="K273" s="170"/>
      <c r="L273" s="170"/>
      <c r="M273" s="170"/>
      <c r="N273" s="170"/>
      <c r="O273" s="170"/>
      <c r="P273" s="170"/>
      <c r="Q273" s="170"/>
      <c r="R273" s="170"/>
      <c r="S273" s="170"/>
      <c r="T273" s="170"/>
      <c r="U273" s="170"/>
      <c r="V273" s="170"/>
      <c r="W273" s="170"/>
      <c r="X273" s="170"/>
      <c r="Y273" s="170"/>
      <c r="Z273" s="170"/>
      <c r="AA273" s="170"/>
      <c r="AB273" s="170"/>
      <c r="AC273" s="170"/>
      <c r="AD273" s="170"/>
      <c r="AE273" s="170"/>
      <c r="AF273" s="170"/>
      <c r="AG273" s="170"/>
      <c r="AH273" s="170"/>
      <c r="AI273" s="170"/>
      <c r="AJ273" s="170"/>
      <c r="AK273" s="170"/>
      <c r="AL273" s="170"/>
      <c r="AM273" s="170"/>
      <c r="AN273" s="170"/>
      <c r="AO273" s="170"/>
      <c r="AP273" s="170"/>
      <c r="AQ273" s="170"/>
      <c r="AR273" s="170"/>
      <c r="AS273" s="170"/>
      <c r="AT273" s="170"/>
      <c r="AU273" s="170"/>
      <c r="AV273" s="170"/>
      <c r="AW273" s="170"/>
      <c r="AX273" s="170"/>
      <c r="AY273" s="170"/>
      <c r="AZ273" s="170"/>
      <c r="BA273" s="170"/>
      <c r="BB273" s="170"/>
      <c r="BC273" s="170"/>
      <c r="BD273" s="170"/>
      <c r="BE273" s="170"/>
      <c r="BF273" s="170"/>
      <c r="BG273" s="170"/>
      <c r="BH273" s="170"/>
      <c r="BJ273" s="170"/>
      <c r="BK273" s="171"/>
      <c r="BL273" s="171"/>
      <c r="BM273" s="171"/>
      <c r="BN273" s="170"/>
      <c r="BO273" s="170"/>
      <c r="BP273" s="170"/>
      <c r="BQ273" s="170"/>
    </row>
    <row r="274" spans="1:69" s="191" customFormat="1" x14ac:dyDescent="0.25">
      <c r="A274" s="163"/>
      <c r="B274" s="170"/>
      <c r="C274" s="170"/>
      <c r="D274" s="170"/>
      <c r="E274" s="170"/>
      <c r="F274" s="170"/>
      <c r="G274" s="170"/>
      <c r="H274" s="170"/>
      <c r="I274" s="170"/>
      <c r="J274" s="170"/>
      <c r="K274" s="170"/>
      <c r="L274" s="170"/>
      <c r="M274" s="170"/>
      <c r="N274" s="170"/>
      <c r="O274" s="170"/>
      <c r="P274" s="170"/>
      <c r="Q274" s="170"/>
      <c r="R274" s="170"/>
      <c r="S274" s="170"/>
      <c r="T274" s="170"/>
      <c r="U274" s="170"/>
      <c r="V274" s="170"/>
      <c r="W274" s="170"/>
      <c r="X274" s="170"/>
      <c r="Y274" s="170"/>
      <c r="Z274" s="170"/>
      <c r="AA274" s="170"/>
      <c r="AB274" s="170"/>
      <c r="AC274" s="170"/>
      <c r="AD274" s="170"/>
      <c r="AE274" s="170"/>
      <c r="AF274" s="170"/>
      <c r="AG274" s="170"/>
      <c r="AH274" s="170"/>
      <c r="AI274" s="170"/>
      <c r="AJ274" s="170"/>
      <c r="AK274" s="170"/>
      <c r="AL274" s="170"/>
      <c r="AM274" s="170"/>
      <c r="AN274" s="170"/>
      <c r="AO274" s="170"/>
      <c r="AP274" s="170"/>
      <c r="AQ274" s="170"/>
      <c r="AR274" s="170"/>
      <c r="AS274" s="170"/>
      <c r="AT274" s="170"/>
      <c r="AU274" s="170"/>
      <c r="AV274" s="170"/>
      <c r="AW274" s="170"/>
      <c r="AX274" s="170"/>
      <c r="AY274" s="170"/>
      <c r="AZ274" s="170"/>
      <c r="BA274" s="170"/>
      <c r="BB274" s="170"/>
      <c r="BC274" s="170"/>
      <c r="BD274" s="170"/>
      <c r="BE274" s="170"/>
      <c r="BF274" s="170"/>
      <c r="BG274" s="170"/>
      <c r="BH274" s="170"/>
      <c r="BJ274" s="170"/>
      <c r="BK274" s="171"/>
      <c r="BL274" s="171"/>
      <c r="BM274" s="171"/>
      <c r="BN274" s="170"/>
      <c r="BO274" s="170"/>
      <c r="BP274" s="170"/>
      <c r="BQ274" s="170"/>
    </row>
    <row r="275" spans="1:69" s="191" customFormat="1" x14ac:dyDescent="0.25">
      <c r="A275" s="163"/>
      <c r="B275" s="170"/>
      <c r="C275" s="170"/>
      <c r="D275" s="170"/>
      <c r="E275" s="170"/>
      <c r="F275" s="170"/>
      <c r="G275" s="170"/>
      <c r="H275" s="170"/>
      <c r="I275" s="170"/>
      <c r="J275" s="170"/>
      <c r="K275" s="170"/>
      <c r="L275" s="170"/>
      <c r="M275" s="170"/>
      <c r="N275" s="170"/>
      <c r="O275" s="170"/>
      <c r="P275" s="170"/>
      <c r="Q275" s="170"/>
      <c r="R275" s="170"/>
      <c r="S275" s="170"/>
      <c r="T275" s="170"/>
      <c r="U275" s="170"/>
      <c r="V275" s="170"/>
      <c r="W275" s="170"/>
      <c r="X275" s="170"/>
      <c r="Y275" s="170"/>
      <c r="Z275" s="170"/>
      <c r="AA275" s="170"/>
      <c r="AB275" s="170"/>
      <c r="AC275" s="170"/>
      <c r="AD275" s="170"/>
      <c r="AE275" s="170"/>
      <c r="AF275" s="170"/>
      <c r="AG275" s="170"/>
      <c r="AH275" s="170"/>
      <c r="AI275" s="170"/>
      <c r="AJ275" s="170"/>
      <c r="AK275" s="170"/>
      <c r="AL275" s="170"/>
      <c r="AM275" s="170"/>
      <c r="AN275" s="170"/>
      <c r="AO275" s="170"/>
      <c r="AP275" s="170"/>
      <c r="AQ275" s="170"/>
      <c r="AR275" s="170"/>
      <c r="AS275" s="170"/>
      <c r="AT275" s="170"/>
      <c r="AU275" s="170"/>
      <c r="AV275" s="170"/>
      <c r="AW275" s="170"/>
      <c r="AX275" s="170"/>
      <c r="AY275" s="170"/>
      <c r="AZ275" s="170"/>
      <c r="BA275" s="170"/>
      <c r="BB275" s="170"/>
      <c r="BC275" s="170"/>
      <c r="BD275" s="170"/>
      <c r="BE275" s="170"/>
      <c r="BF275" s="170"/>
      <c r="BG275" s="170"/>
      <c r="BH275" s="170"/>
      <c r="BJ275" s="170"/>
      <c r="BK275" s="171"/>
      <c r="BL275" s="171"/>
      <c r="BM275" s="171"/>
      <c r="BN275" s="170"/>
      <c r="BO275" s="170"/>
      <c r="BP275" s="170"/>
      <c r="BQ275" s="170"/>
    </row>
    <row r="276" spans="1:69" s="191" customFormat="1" x14ac:dyDescent="0.25">
      <c r="A276" s="163"/>
      <c r="B276" s="170"/>
      <c r="C276" s="170"/>
      <c r="D276" s="170"/>
      <c r="E276" s="170"/>
      <c r="F276" s="170"/>
      <c r="G276" s="170"/>
      <c r="H276" s="170"/>
      <c r="I276" s="170"/>
      <c r="J276" s="170"/>
      <c r="K276" s="170"/>
      <c r="L276" s="170"/>
      <c r="M276" s="170"/>
      <c r="N276" s="170"/>
      <c r="O276" s="170"/>
      <c r="P276" s="170"/>
      <c r="Q276" s="170"/>
      <c r="R276" s="170"/>
      <c r="S276" s="170"/>
      <c r="T276" s="170"/>
      <c r="U276" s="170"/>
      <c r="V276" s="170"/>
      <c r="W276" s="170"/>
      <c r="X276" s="170"/>
      <c r="Y276" s="170"/>
      <c r="Z276" s="170"/>
      <c r="AA276" s="170"/>
      <c r="AB276" s="170"/>
      <c r="AC276" s="170"/>
      <c r="AD276" s="170"/>
      <c r="AE276" s="170"/>
      <c r="AF276" s="170"/>
      <c r="AG276" s="170"/>
      <c r="AH276" s="170"/>
      <c r="AI276" s="170"/>
      <c r="AJ276" s="170"/>
      <c r="AK276" s="170"/>
      <c r="AL276" s="170"/>
      <c r="AM276" s="170"/>
      <c r="AN276" s="170"/>
      <c r="AO276" s="170"/>
      <c r="AP276" s="170"/>
      <c r="AQ276" s="170"/>
      <c r="AR276" s="170"/>
      <c r="AS276" s="170"/>
      <c r="AT276" s="170"/>
      <c r="AU276" s="170"/>
      <c r="AV276" s="170"/>
      <c r="AW276" s="170"/>
      <c r="AX276" s="170"/>
      <c r="AY276" s="170"/>
      <c r="AZ276" s="170"/>
      <c r="BA276" s="170"/>
      <c r="BB276" s="170"/>
      <c r="BC276" s="170"/>
      <c r="BD276" s="170"/>
      <c r="BE276" s="170"/>
      <c r="BF276" s="170"/>
      <c r="BG276" s="170"/>
      <c r="BH276" s="170"/>
      <c r="BJ276" s="170"/>
      <c r="BK276" s="171"/>
      <c r="BL276" s="171"/>
      <c r="BM276" s="171"/>
      <c r="BN276" s="170"/>
      <c r="BO276" s="170"/>
      <c r="BP276" s="170"/>
      <c r="BQ276" s="170"/>
    </row>
    <row r="277" spans="1:69" s="191" customFormat="1" x14ac:dyDescent="0.25">
      <c r="A277" s="163"/>
      <c r="B277" s="170"/>
      <c r="C277" s="170"/>
      <c r="D277" s="170"/>
      <c r="E277" s="170"/>
      <c r="F277" s="170"/>
      <c r="G277" s="170"/>
      <c r="H277" s="170"/>
      <c r="I277" s="170"/>
      <c r="J277" s="170"/>
      <c r="K277" s="170"/>
      <c r="L277" s="170"/>
      <c r="M277" s="170"/>
      <c r="N277" s="170"/>
      <c r="O277" s="170"/>
      <c r="P277" s="170"/>
      <c r="Q277" s="170"/>
      <c r="R277" s="170"/>
      <c r="S277" s="170"/>
      <c r="T277" s="170"/>
      <c r="U277" s="170"/>
      <c r="V277" s="170"/>
      <c r="W277" s="170"/>
      <c r="X277" s="170"/>
      <c r="Y277" s="170"/>
      <c r="Z277" s="170"/>
      <c r="AA277" s="170"/>
      <c r="AB277" s="170"/>
      <c r="AC277" s="170"/>
      <c r="AD277" s="170"/>
      <c r="AE277" s="170"/>
      <c r="AF277" s="170"/>
      <c r="AG277" s="170"/>
      <c r="AH277" s="170"/>
      <c r="AI277" s="170"/>
      <c r="AJ277" s="170"/>
      <c r="AK277" s="170"/>
      <c r="AL277" s="170"/>
      <c r="AM277" s="170"/>
      <c r="AN277" s="170"/>
      <c r="AO277" s="170"/>
      <c r="AP277" s="170"/>
      <c r="AQ277" s="170"/>
      <c r="AR277" s="170"/>
      <c r="AS277" s="170"/>
      <c r="AT277" s="170"/>
      <c r="AU277" s="170"/>
      <c r="AV277" s="170"/>
      <c r="AW277" s="170"/>
      <c r="AX277" s="170"/>
      <c r="AY277" s="170"/>
      <c r="AZ277" s="170"/>
      <c r="BA277" s="170"/>
      <c r="BB277" s="170"/>
      <c r="BC277" s="170"/>
      <c r="BD277" s="170"/>
      <c r="BE277" s="170"/>
      <c r="BF277" s="170"/>
      <c r="BG277" s="170"/>
      <c r="BH277" s="170"/>
      <c r="BJ277" s="170"/>
      <c r="BK277" s="171"/>
      <c r="BL277" s="171"/>
      <c r="BM277" s="171"/>
      <c r="BN277" s="170"/>
      <c r="BO277" s="170"/>
      <c r="BP277" s="170"/>
      <c r="BQ277" s="170"/>
    </row>
    <row r="278" spans="1:69" s="191" customFormat="1" x14ac:dyDescent="0.25">
      <c r="A278" s="163"/>
      <c r="B278" s="170"/>
      <c r="C278" s="170"/>
      <c r="D278" s="170"/>
      <c r="E278" s="170"/>
      <c r="F278" s="170"/>
      <c r="G278" s="170"/>
      <c r="H278" s="170"/>
      <c r="I278" s="170"/>
      <c r="J278" s="170"/>
      <c r="K278" s="170"/>
      <c r="L278" s="170"/>
      <c r="M278" s="170"/>
      <c r="N278" s="170"/>
      <c r="O278" s="170"/>
      <c r="P278" s="170"/>
      <c r="Q278" s="170"/>
      <c r="R278" s="170"/>
      <c r="S278" s="170"/>
      <c r="T278" s="170"/>
      <c r="U278" s="170"/>
      <c r="V278" s="170"/>
      <c r="W278" s="170"/>
      <c r="X278" s="170"/>
      <c r="Y278" s="170"/>
      <c r="Z278" s="170"/>
      <c r="AA278" s="170"/>
      <c r="AB278" s="170"/>
      <c r="AC278" s="170"/>
      <c r="AD278" s="170"/>
      <c r="AE278" s="170"/>
      <c r="AF278" s="170"/>
      <c r="AG278" s="170"/>
      <c r="AH278" s="170"/>
      <c r="AI278" s="170"/>
      <c r="AJ278" s="170"/>
      <c r="AK278" s="170"/>
      <c r="AL278" s="170"/>
      <c r="AM278" s="170"/>
      <c r="AN278" s="170"/>
      <c r="AO278" s="170"/>
      <c r="AP278" s="170"/>
      <c r="AQ278" s="170"/>
      <c r="AR278" s="170"/>
      <c r="AS278" s="170"/>
      <c r="AT278" s="170"/>
      <c r="AU278" s="170"/>
      <c r="AV278" s="170"/>
      <c r="AW278" s="170"/>
      <c r="AX278" s="170"/>
      <c r="AY278" s="170"/>
      <c r="AZ278" s="170"/>
      <c r="BA278" s="170"/>
      <c r="BB278" s="170"/>
      <c r="BC278" s="170"/>
      <c r="BD278" s="170"/>
      <c r="BE278" s="170"/>
      <c r="BF278" s="170"/>
      <c r="BG278" s="170"/>
      <c r="BH278" s="170"/>
      <c r="BJ278" s="170"/>
      <c r="BK278" s="171"/>
      <c r="BL278" s="171"/>
      <c r="BM278" s="171"/>
      <c r="BN278" s="170"/>
      <c r="BO278" s="170"/>
      <c r="BP278" s="170"/>
      <c r="BQ278" s="170"/>
    </row>
    <row r="279" spans="1:69" s="191" customFormat="1" x14ac:dyDescent="0.25">
      <c r="A279" s="163"/>
      <c r="B279" s="170"/>
      <c r="C279" s="170"/>
      <c r="D279" s="170"/>
      <c r="E279" s="170"/>
      <c r="F279" s="170"/>
      <c r="G279" s="170"/>
      <c r="H279" s="170"/>
      <c r="I279" s="170"/>
      <c r="J279" s="170"/>
      <c r="K279" s="170"/>
      <c r="L279" s="170"/>
      <c r="M279" s="170"/>
      <c r="N279" s="170"/>
      <c r="O279" s="170"/>
      <c r="P279" s="170"/>
      <c r="Q279" s="170"/>
      <c r="R279" s="170"/>
      <c r="S279" s="170"/>
      <c r="T279" s="170"/>
      <c r="U279" s="170"/>
      <c r="V279" s="170"/>
      <c r="W279" s="170"/>
      <c r="X279" s="170"/>
      <c r="Y279" s="170"/>
      <c r="Z279" s="170"/>
      <c r="AA279" s="170"/>
      <c r="AB279" s="170"/>
      <c r="AC279" s="170"/>
      <c r="AD279" s="170"/>
      <c r="AE279" s="170"/>
      <c r="AF279" s="170"/>
      <c r="AG279" s="170"/>
      <c r="AH279" s="170"/>
      <c r="AI279" s="170"/>
      <c r="AJ279" s="170"/>
      <c r="AK279" s="170"/>
      <c r="AL279" s="170"/>
      <c r="AM279" s="170"/>
      <c r="AN279" s="170"/>
      <c r="AO279" s="170"/>
      <c r="AP279" s="170"/>
      <c r="AQ279" s="170"/>
      <c r="AR279" s="170"/>
      <c r="AS279" s="170"/>
      <c r="AT279" s="170"/>
      <c r="AU279" s="170"/>
      <c r="AV279" s="170"/>
      <c r="AW279" s="170"/>
      <c r="AX279" s="170"/>
      <c r="AY279" s="170"/>
      <c r="AZ279" s="170"/>
      <c r="BA279" s="170"/>
      <c r="BB279" s="170"/>
      <c r="BC279" s="170"/>
      <c r="BD279" s="170"/>
      <c r="BE279" s="170"/>
      <c r="BF279" s="170"/>
      <c r="BG279" s="170"/>
      <c r="BH279" s="170"/>
      <c r="BJ279" s="170"/>
      <c r="BK279" s="171"/>
      <c r="BL279" s="171"/>
      <c r="BM279" s="171"/>
      <c r="BN279" s="170"/>
      <c r="BO279" s="170"/>
      <c r="BP279" s="170"/>
      <c r="BQ279" s="170"/>
    </row>
    <row r="280" spans="1:69" s="191" customFormat="1" x14ac:dyDescent="0.25">
      <c r="A280" s="163"/>
      <c r="B280" s="170"/>
      <c r="C280" s="170"/>
      <c r="D280" s="170"/>
      <c r="E280" s="170"/>
      <c r="F280" s="170"/>
      <c r="G280" s="170"/>
      <c r="H280" s="170"/>
      <c r="I280" s="170"/>
      <c r="J280" s="170"/>
      <c r="K280" s="170"/>
      <c r="L280" s="170"/>
      <c r="M280" s="170"/>
      <c r="N280" s="170"/>
      <c r="O280" s="170"/>
      <c r="P280" s="170"/>
      <c r="Q280" s="170"/>
      <c r="R280" s="170"/>
      <c r="S280" s="170"/>
      <c r="T280" s="170"/>
      <c r="U280" s="170"/>
      <c r="V280" s="170"/>
      <c r="W280" s="170"/>
      <c r="X280" s="170"/>
      <c r="Y280" s="170"/>
      <c r="Z280" s="170"/>
      <c r="AA280" s="170"/>
      <c r="AB280" s="170"/>
      <c r="AC280" s="170"/>
      <c r="AD280" s="170"/>
      <c r="AE280" s="170"/>
      <c r="AF280" s="170"/>
      <c r="AG280" s="170"/>
      <c r="AH280" s="170"/>
      <c r="AI280" s="170"/>
      <c r="AJ280" s="170"/>
      <c r="AK280" s="170"/>
      <c r="AL280" s="170"/>
      <c r="AM280" s="170"/>
      <c r="AN280" s="170"/>
      <c r="AO280" s="170"/>
      <c r="AP280" s="170"/>
      <c r="AQ280" s="170"/>
      <c r="AR280" s="170"/>
      <c r="AS280" s="170"/>
      <c r="AT280" s="170"/>
      <c r="AU280" s="170"/>
      <c r="AV280" s="170"/>
      <c r="AW280" s="170"/>
      <c r="AX280" s="170"/>
      <c r="AY280" s="170"/>
      <c r="AZ280" s="170"/>
      <c r="BA280" s="170"/>
      <c r="BB280" s="170"/>
      <c r="BC280" s="170"/>
      <c r="BD280" s="170"/>
      <c r="BE280" s="170"/>
      <c r="BF280" s="170"/>
      <c r="BG280" s="170"/>
      <c r="BH280" s="170"/>
      <c r="BJ280" s="170"/>
      <c r="BK280" s="171"/>
      <c r="BL280" s="171"/>
      <c r="BM280" s="171"/>
      <c r="BN280" s="170"/>
      <c r="BO280" s="170"/>
      <c r="BP280" s="170"/>
      <c r="BQ280" s="170"/>
    </row>
    <row r="281" spans="1:69" s="191" customFormat="1" x14ac:dyDescent="0.25">
      <c r="A281" s="163"/>
      <c r="B281" s="170"/>
      <c r="C281" s="170"/>
      <c r="D281" s="170"/>
      <c r="E281" s="170"/>
      <c r="F281" s="170"/>
      <c r="G281" s="170"/>
      <c r="H281" s="170"/>
      <c r="I281" s="170"/>
      <c r="J281" s="170"/>
      <c r="K281" s="170"/>
      <c r="L281" s="170"/>
      <c r="M281" s="170"/>
      <c r="N281" s="170"/>
      <c r="O281" s="170"/>
      <c r="P281" s="170"/>
      <c r="Q281" s="170"/>
      <c r="R281" s="170"/>
      <c r="S281" s="170"/>
      <c r="T281" s="170"/>
      <c r="U281" s="170"/>
      <c r="V281" s="170"/>
      <c r="W281" s="170"/>
      <c r="X281" s="170"/>
      <c r="Y281" s="170"/>
      <c r="Z281" s="170"/>
      <c r="AA281" s="170"/>
      <c r="AB281" s="170"/>
      <c r="AC281" s="170"/>
      <c r="AD281" s="170"/>
      <c r="AE281" s="170"/>
      <c r="AF281" s="170"/>
      <c r="AG281" s="170"/>
      <c r="AH281" s="170"/>
      <c r="AI281" s="170"/>
      <c r="AJ281" s="170"/>
      <c r="AK281" s="170"/>
      <c r="AL281" s="170"/>
      <c r="AM281" s="170"/>
      <c r="AN281" s="170"/>
      <c r="AO281" s="170"/>
      <c r="AP281" s="170"/>
      <c r="AQ281" s="170"/>
      <c r="AR281" s="170"/>
      <c r="AS281" s="170"/>
      <c r="AT281" s="170"/>
      <c r="AU281" s="170"/>
      <c r="AV281" s="170"/>
      <c r="AW281" s="170"/>
      <c r="AX281" s="170"/>
      <c r="AY281" s="170"/>
      <c r="AZ281" s="170"/>
      <c r="BA281" s="170"/>
      <c r="BB281" s="170"/>
      <c r="BC281" s="170"/>
      <c r="BD281" s="170"/>
      <c r="BE281" s="170"/>
      <c r="BF281" s="170"/>
      <c r="BG281" s="170"/>
      <c r="BH281" s="170"/>
      <c r="BJ281" s="170"/>
      <c r="BK281" s="171"/>
      <c r="BL281" s="171"/>
      <c r="BM281" s="171"/>
      <c r="BN281" s="170"/>
      <c r="BO281" s="170"/>
      <c r="BP281" s="170"/>
      <c r="BQ281" s="170"/>
    </row>
    <row r="282" spans="1:69" s="191" customFormat="1" x14ac:dyDescent="0.25">
      <c r="A282" s="163"/>
      <c r="B282" s="170"/>
      <c r="C282" s="170"/>
      <c r="D282" s="170"/>
      <c r="E282" s="170"/>
      <c r="F282" s="170"/>
      <c r="G282" s="170"/>
      <c r="H282" s="170"/>
      <c r="I282" s="170"/>
      <c r="J282" s="170"/>
      <c r="K282" s="170"/>
      <c r="L282" s="170"/>
      <c r="M282" s="170"/>
      <c r="N282" s="170"/>
      <c r="O282" s="170"/>
      <c r="P282" s="170"/>
      <c r="Q282" s="170"/>
      <c r="R282" s="170"/>
      <c r="S282" s="170"/>
      <c r="T282" s="170"/>
      <c r="U282" s="170"/>
      <c r="V282" s="170"/>
      <c r="W282" s="170"/>
      <c r="X282" s="170"/>
      <c r="Y282" s="170"/>
      <c r="Z282" s="170"/>
      <c r="AA282" s="170"/>
      <c r="AB282" s="170"/>
      <c r="AC282" s="170"/>
      <c r="AD282" s="170"/>
      <c r="AE282" s="170"/>
      <c r="AF282" s="170"/>
      <c r="AG282" s="170"/>
      <c r="AH282" s="170"/>
      <c r="AI282" s="170"/>
      <c r="AJ282" s="170"/>
      <c r="AK282" s="170"/>
      <c r="AL282" s="170"/>
      <c r="AM282" s="170"/>
      <c r="AN282" s="170"/>
      <c r="AO282" s="170"/>
      <c r="AP282" s="170"/>
      <c r="AQ282" s="170"/>
      <c r="AR282" s="170"/>
      <c r="AS282" s="170"/>
      <c r="AT282" s="170"/>
      <c r="AU282" s="170"/>
      <c r="AV282" s="170"/>
      <c r="AW282" s="170"/>
      <c r="AX282" s="170"/>
      <c r="AY282" s="170"/>
      <c r="AZ282" s="170"/>
      <c r="BA282" s="170"/>
      <c r="BB282" s="170"/>
      <c r="BC282" s="170"/>
      <c r="BD282" s="170"/>
      <c r="BE282" s="170"/>
      <c r="BF282" s="170"/>
      <c r="BG282" s="170"/>
      <c r="BH282" s="170"/>
      <c r="BJ282" s="170"/>
      <c r="BK282" s="171"/>
      <c r="BL282" s="171"/>
      <c r="BM282" s="171"/>
      <c r="BN282" s="170"/>
      <c r="BO282" s="170"/>
      <c r="BP282" s="170"/>
      <c r="BQ282" s="170"/>
    </row>
    <row r="283" spans="1:69" s="191" customFormat="1" x14ac:dyDescent="0.25">
      <c r="A283" s="163"/>
      <c r="B283" s="170"/>
      <c r="C283" s="170"/>
      <c r="D283" s="170"/>
      <c r="E283" s="170"/>
      <c r="F283" s="170"/>
      <c r="G283" s="170"/>
      <c r="H283" s="170"/>
      <c r="I283" s="170"/>
      <c r="J283" s="170"/>
      <c r="K283" s="170"/>
      <c r="L283" s="170"/>
      <c r="M283" s="170"/>
      <c r="N283" s="170"/>
      <c r="O283" s="170"/>
      <c r="P283" s="170"/>
      <c r="Q283" s="170"/>
      <c r="R283" s="170"/>
      <c r="S283" s="170"/>
      <c r="T283" s="170"/>
      <c r="U283" s="170"/>
      <c r="V283" s="170"/>
      <c r="W283" s="170"/>
      <c r="X283" s="170"/>
      <c r="Y283" s="170"/>
      <c r="Z283" s="170"/>
      <c r="AA283" s="170"/>
      <c r="AB283" s="170"/>
      <c r="AC283" s="170"/>
      <c r="AD283" s="170"/>
      <c r="AE283" s="170"/>
      <c r="AF283" s="170"/>
      <c r="AG283" s="170"/>
      <c r="AH283" s="170"/>
      <c r="AI283" s="170"/>
      <c r="AJ283" s="170"/>
      <c r="AK283" s="170"/>
      <c r="AL283" s="170"/>
      <c r="AM283" s="170"/>
      <c r="AN283" s="170"/>
      <c r="AO283" s="170"/>
      <c r="AP283" s="170"/>
      <c r="AQ283" s="170"/>
      <c r="AR283" s="170"/>
      <c r="AS283" s="170"/>
      <c r="AT283" s="170"/>
      <c r="AU283" s="170"/>
      <c r="AV283" s="170"/>
      <c r="AW283" s="170"/>
      <c r="AX283" s="170"/>
      <c r="AY283" s="170"/>
      <c r="AZ283" s="170"/>
      <c r="BA283" s="170"/>
      <c r="BB283" s="170"/>
      <c r="BC283" s="170"/>
      <c r="BD283" s="170"/>
      <c r="BE283" s="170"/>
      <c r="BF283" s="170"/>
      <c r="BG283" s="170"/>
      <c r="BH283" s="170"/>
      <c r="BJ283" s="170"/>
      <c r="BK283" s="171"/>
      <c r="BL283" s="171"/>
      <c r="BM283" s="171"/>
      <c r="BN283" s="170"/>
      <c r="BO283" s="170"/>
      <c r="BP283" s="170"/>
      <c r="BQ283" s="170"/>
    </row>
    <row r="284" spans="1:69" s="191" customFormat="1" x14ac:dyDescent="0.25">
      <c r="A284" s="163"/>
      <c r="B284" s="170"/>
      <c r="C284" s="170"/>
      <c r="D284" s="170"/>
      <c r="E284" s="170"/>
      <c r="F284" s="170"/>
      <c r="G284" s="170"/>
      <c r="H284" s="170"/>
      <c r="I284" s="170"/>
      <c r="J284" s="170"/>
      <c r="K284" s="170"/>
      <c r="L284" s="170"/>
      <c r="M284" s="170"/>
      <c r="N284" s="170"/>
      <c r="O284" s="170"/>
      <c r="P284" s="170"/>
      <c r="Q284" s="170"/>
      <c r="R284" s="170"/>
      <c r="S284" s="170"/>
      <c r="T284" s="170"/>
      <c r="U284" s="170"/>
      <c r="V284" s="170"/>
      <c r="W284" s="170"/>
      <c r="X284" s="170"/>
      <c r="Y284" s="170"/>
      <c r="Z284" s="170"/>
      <c r="AA284" s="170"/>
      <c r="AB284" s="170"/>
      <c r="AC284" s="170"/>
      <c r="AD284" s="170"/>
      <c r="AE284" s="170"/>
      <c r="AF284" s="170"/>
      <c r="AG284" s="170"/>
      <c r="AH284" s="170"/>
      <c r="AI284" s="170"/>
      <c r="AJ284" s="170"/>
      <c r="AK284" s="170"/>
      <c r="AL284" s="170"/>
      <c r="AM284" s="170"/>
      <c r="AN284" s="170"/>
      <c r="AO284" s="170"/>
      <c r="AP284" s="170"/>
      <c r="AQ284" s="170"/>
      <c r="AR284" s="170"/>
      <c r="AS284" s="170"/>
      <c r="AT284" s="170"/>
      <c r="AU284" s="170"/>
      <c r="AV284" s="170"/>
      <c r="AW284" s="170"/>
      <c r="AX284" s="170"/>
      <c r="AY284" s="170"/>
      <c r="AZ284" s="170"/>
      <c r="BA284" s="170"/>
      <c r="BB284" s="170"/>
      <c r="BC284" s="170"/>
      <c r="BD284" s="170"/>
      <c r="BE284" s="170"/>
      <c r="BF284" s="170"/>
      <c r="BG284" s="170"/>
      <c r="BH284" s="170"/>
      <c r="BJ284" s="170"/>
      <c r="BK284" s="171"/>
      <c r="BL284" s="171"/>
      <c r="BM284" s="171"/>
      <c r="BN284" s="170"/>
      <c r="BO284" s="170"/>
      <c r="BP284" s="170"/>
      <c r="BQ284" s="170"/>
    </row>
    <row r="285" spans="1:69" s="191" customFormat="1" x14ac:dyDescent="0.25">
      <c r="A285" s="163"/>
      <c r="B285" s="170"/>
      <c r="C285" s="170"/>
      <c r="D285" s="170"/>
      <c r="E285" s="170"/>
      <c r="F285" s="170"/>
      <c r="G285" s="170"/>
      <c r="H285" s="170"/>
      <c r="I285" s="170"/>
      <c r="J285" s="170"/>
      <c r="K285" s="170"/>
      <c r="L285" s="170"/>
      <c r="M285" s="170"/>
      <c r="N285" s="170"/>
      <c r="O285" s="170"/>
      <c r="P285" s="170"/>
      <c r="Q285" s="170"/>
      <c r="R285" s="170"/>
      <c r="S285" s="170"/>
      <c r="T285" s="170"/>
      <c r="U285" s="170"/>
      <c r="V285" s="170"/>
      <c r="W285" s="170"/>
      <c r="X285" s="170"/>
      <c r="Y285" s="170"/>
      <c r="Z285" s="170"/>
      <c r="AA285" s="170"/>
      <c r="AB285" s="170"/>
      <c r="AC285" s="170"/>
      <c r="AD285" s="170"/>
      <c r="AE285" s="170"/>
      <c r="AF285" s="170"/>
      <c r="AG285" s="170"/>
      <c r="AH285" s="170"/>
      <c r="AI285" s="170"/>
      <c r="AJ285" s="170"/>
      <c r="AK285" s="170"/>
      <c r="AL285" s="170"/>
      <c r="AM285" s="170"/>
      <c r="AN285" s="170"/>
      <c r="AO285" s="170"/>
      <c r="AP285" s="170"/>
      <c r="AQ285" s="170"/>
      <c r="AR285" s="170"/>
      <c r="AS285" s="170"/>
      <c r="AT285" s="170"/>
      <c r="AU285" s="170"/>
      <c r="AV285" s="170"/>
      <c r="AW285" s="170"/>
      <c r="AX285" s="170"/>
      <c r="AY285" s="170"/>
      <c r="AZ285" s="170"/>
      <c r="BA285" s="170"/>
      <c r="BB285" s="170"/>
      <c r="BC285" s="170"/>
      <c r="BD285" s="170"/>
      <c r="BE285" s="170"/>
      <c r="BF285" s="170"/>
      <c r="BG285" s="170"/>
      <c r="BH285" s="170"/>
      <c r="BJ285" s="170"/>
      <c r="BK285" s="171"/>
      <c r="BL285" s="171"/>
      <c r="BM285" s="171"/>
      <c r="BN285" s="170"/>
      <c r="BO285" s="170"/>
      <c r="BP285" s="170"/>
      <c r="BQ285" s="170"/>
    </row>
    <row r="286" spans="1:69" s="191" customFormat="1" x14ac:dyDescent="0.25">
      <c r="A286" s="163"/>
      <c r="B286" s="170"/>
      <c r="C286" s="170"/>
      <c r="D286" s="170"/>
      <c r="E286" s="170"/>
      <c r="F286" s="170"/>
      <c r="G286" s="170"/>
      <c r="H286" s="170"/>
      <c r="I286" s="170"/>
      <c r="J286" s="170"/>
      <c r="K286" s="170"/>
      <c r="L286" s="170"/>
      <c r="M286" s="170"/>
      <c r="N286" s="170"/>
      <c r="O286" s="170"/>
      <c r="P286" s="170"/>
      <c r="Q286" s="170"/>
      <c r="R286" s="170"/>
      <c r="S286" s="170"/>
      <c r="T286" s="170"/>
      <c r="U286" s="170"/>
      <c r="V286" s="170"/>
      <c r="W286" s="170"/>
      <c r="X286" s="170"/>
      <c r="Y286" s="170"/>
      <c r="Z286" s="170"/>
      <c r="AA286" s="170"/>
      <c r="AB286" s="170"/>
      <c r="AC286" s="170"/>
      <c r="AD286" s="170"/>
      <c r="AE286" s="170"/>
      <c r="AF286" s="170"/>
      <c r="AG286" s="170"/>
      <c r="AH286" s="170"/>
      <c r="AI286" s="170"/>
      <c r="AJ286" s="170"/>
      <c r="AK286" s="170"/>
      <c r="AL286" s="170"/>
      <c r="AM286" s="170"/>
      <c r="AN286" s="170"/>
      <c r="AO286" s="170"/>
      <c r="AP286" s="170"/>
      <c r="AQ286" s="170"/>
      <c r="AR286" s="170"/>
      <c r="AS286" s="170"/>
      <c r="AT286" s="170"/>
      <c r="AU286" s="170"/>
      <c r="AV286" s="170"/>
      <c r="AW286" s="170"/>
      <c r="AX286" s="170"/>
      <c r="AY286" s="170"/>
      <c r="AZ286" s="170"/>
      <c r="BA286" s="170"/>
      <c r="BB286" s="170"/>
      <c r="BC286" s="170"/>
      <c r="BD286" s="170"/>
      <c r="BE286" s="170"/>
      <c r="BF286" s="170"/>
      <c r="BG286" s="170"/>
      <c r="BH286" s="170"/>
      <c r="BJ286" s="170"/>
      <c r="BK286" s="171"/>
      <c r="BL286" s="171"/>
      <c r="BM286" s="171"/>
      <c r="BN286" s="170"/>
      <c r="BO286" s="170"/>
      <c r="BP286" s="170"/>
      <c r="BQ286" s="170"/>
    </row>
    <row r="287" spans="1:69" s="191" customFormat="1" x14ac:dyDescent="0.25">
      <c r="A287" s="163"/>
      <c r="B287" s="170"/>
      <c r="C287" s="170"/>
      <c r="D287" s="170"/>
      <c r="E287" s="170"/>
      <c r="F287" s="170"/>
      <c r="G287" s="170"/>
      <c r="H287" s="170"/>
      <c r="I287" s="170"/>
      <c r="J287" s="170"/>
      <c r="K287" s="170"/>
      <c r="L287" s="170"/>
      <c r="M287" s="170"/>
      <c r="N287" s="170"/>
      <c r="O287" s="170"/>
      <c r="P287" s="170"/>
      <c r="Q287" s="170"/>
      <c r="R287" s="170"/>
      <c r="S287" s="170"/>
      <c r="T287" s="170"/>
      <c r="U287" s="170"/>
      <c r="V287" s="170"/>
      <c r="W287" s="170"/>
      <c r="X287" s="170"/>
      <c r="Y287" s="170"/>
      <c r="Z287" s="170"/>
      <c r="AA287" s="170"/>
      <c r="AB287" s="170"/>
      <c r="AC287" s="170"/>
      <c r="AD287" s="170"/>
      <c r="AE287" s="170"/>
      <c r="AF287" s="170"/>
      <c r="AG287" s="170"/>
      <c r="AH287" s="170"/>
      <c r="AI287" s="170"/>
      <c r="AJ287" s="170"/>
      <c r="AK287" s="170"/>
      <c r="AL287" s="170"/>
      <c r="AM287" s="170"/>
      <c r="AN287" s="170"/>
      <c r="AO287" s="170"/>
      <c r="AP287" s="170"/>
      <c r="AQ287" s="170"/>
      <c r="AR287" s="170"/>
      <c r="AS287" s="170"/>
      <c r="AT287" s="170"/>
      <c r="AU287" s="170"/>
      <c r="AV287" s="170"/>
      <c r="AW287" s="170"/>
      <c r="AX287" s="170"/>
      <c r="AY287" s="170"/>
      <c r="AZ287" s="170"/>
      <c r="BA287" s="170"/>
      <c r="BB287" s="170"/>
      <c r="BC287" s="170"/>
      <c r="BD287" s="170"/>
      <c r="BE287" s="170"/>
      <c r="BF287" s="170"/>
      <c r="BG287" s="170"/>
      <c r="BH287" s="170"/>
      <c r="BJ287" s="170"/>
      <c r="BK287" s="171"/>
      <c r="BL287" s="171"/>
      <c r="BM287" s="171"/>
      <c r="BN287" s="170"/>
      <c r="BO287" s="170"/>
      <c r="BP287" s="170"/>
      <c r="BQ287" s="170"/>
    </row>
    <row r="288" spans="1:69" s="191" customFormat="1" x14ac:dyDescent="0.25">
      <c r="A288" s="163"/>
      <c r="B288" s="170"/>
      <c r="C288" s="170"/>
      <c r="D288" s="170"/>
      <c r="E288" s="170"/>
      <c r="F288" s="170"/>
      <c r="G288" s="170"/>
      <c r="H288" s="170"/>
      <c r="I288" s="170"/>
      <c r="J288" s="170"/>
      <c r="K288" s="170"/>
      <c r="L288" s="170"/>
      <c r="M288" s="170"/>
      <c r="N288" s="170"/>
      <c r="O288" s="170"/>
      <c r="P288" s="170"/>
      <c r="Q288" s="170"/>
      <c r="R288" s="170"/>
      <c r="S288" s="170"/>
      <c r="T288" s="170"/>
      <c r="U288" s="170"/>
      <c r="V288" s="170"/>
      <c r="W288" s="170"/>
      <c r="X288" s="170"/>
      <c r="Y288" s="170"/>
      <c r="Z288" s="170"/>
      <c r="AA288" s="170"/>
      <c r="AB288" s="170"/>
      <c r="AC288" s="170"/>
      <c r="AD288" s="170"/>
      <c r="AE288" s="170"/>
      <c r="AF288" s="170"/>
      <c r="AG288" s="170"/>
      <c r="AH288" s="170"/>
      <c r="AI288" s="170"/>
      <c r="AJ288" s="170"/>
      <c r="AK288" s="170"/>
      <c r="AL288" s="170"/>
      <c r="AM288" s="170"/>
      <c r="AN288" s="170"/>
      <c r="AO288" s="170"/>
      <c r="AP288" s="170"/>
      <c r="AQ288" s="170"/>
      <c r="AR288" s="170"/>
      <c r="AS288" s="170"/>
      <c r="AT288" s="170"/>
      <c r="AU288" s="170"/>
      <c r="AV288" s="170"/>
      <c r="AW288" s="170"/>
      <c r="AX288" s="170"/>
      <c r="AY288" s="170"/>
      <c r="AZ288" s="170"/>
      <c r="BA288" s="170"/>
      <c r="BB288" s="170"/>
      <c r="BC288" s="170"/>
      <c r="BD288" s="170"/>
      <c r="BE288" s="170"/>
      <c r="BF288" s="170"/>
      <c r="BG288" s="170"/>
      <c r="BH288" s="170"/>
      <c r="BJ288" s="170"/>
      <c r="BK288" s="171"/>
      <c r="BL288" s="171"/>
      <c r="BM288" s="171"/>
      <c r="BN288" s="170"/>
      <c r="BO288" s="170"/>
      <c r="BP288" s="170"/>
      <c r="BQ288" s="170"/>
    </row>
    <row r="289" spans="1:69" s="191" customFormat="1" x14ac:dyDescent="0.25">
      <c r="A289" s="163"/>
      <c r="B289" s="170"/>
      <c r="C289" s="170"/>
      <c r="D289" s="170"/>
      <c r="E289" s="170"/>
      <c r="F289" s="170"/>
      <c r="G289" s="170"/>
      <c r="H289" s="170"/>
      <c r="I289" s="170"/>
      <c r="J289" s="170"/>
      <c r="K289" s="170"/>
      <c r="L289" s="170"/>
      <c r="M289" s="170"/>
      <c r="N289" s="170"/>
      <c r="O289" s="170"/>
      <c r="P289" s="170"/>
      <c r="Q289" s="170"/>
      <c r="R289" s="170"/>
      <c r="S289" s="170"/>
      <c r="T289" s="170"/>
      <c r="U289" s="170"/>
      <c r="V289" s="170"/>
      <c r="W289" s="170"/>
      <c r="X289" s="170"/>
      <c r="Y289" s="170"/>
      <c r="Z289" s="170"/>
      <c r="AA289" s="170"/>
      <c r="AB289" s="170"/>
      <c r="AC289" s="170"/>
      <c r="AD289" s="170"/>
      <c r="AE289" s="170"/>
      <c r="AF289" s="170"/>
      <c r="AG289" s="170"/>
      <c r="AH289" s="170"/>
      <c r="AI289" s="170"/>
      <c r="AJ289" s="170"/>
      <c r="AK289" s="170"/>
      <c r="AL289" s="170"/>
      <c r="AM289" s="170"/>
      <c r="AN289" s="170"/>
      <c r="AO289" s="170"/>
      <c r="AP289" s="170"/>
      <c r="AQ289" s="170"/>
      <c r="AR289" s="170"/>
      <c r="AS289" s="170"/>
      <c r="AT289" s="170"/>
      <c r="AU289" s="170"/>
      <c r="AV289" s="170"/>
      <c r="AW289" s="170"/>
      <c r="AX289" s="170"/>
      <c r="AY289" s="170"/>
      <c r="AZ289" s="170"/>
      <c r="BA289" s="170"/>
      <c r="BB289" s="170"/>
      <c r="BC289" s="170"/>
      <c r="BD289" s="170"/>
      <c r="BE289" s="170"/>
      <c r="BF289" s="170"/>
      <c r="BG289" s="170"/>
      <c r="BH289" s="170"/>
      <c r="BJ289" s="170"/>
      <c r="BK289" s="171"/>
      <c r="BL289" s="171"/>
      <c r="BM289" s="171"/>
      <c r="BN289" s="170"/>
      <c r="BO289" s="170"/>
      <c r="BP289" s="170"/>
      <c r="BQ289" s="170"/>
    </row>
    <row r="290" spans="1:69" s="191" customFormat="1" x14ac:dyDescent="0.25">
      <c r="A290" s="163"/>
      <c r="B290" s="170"/>
      <c r="C290" s="170"/>
      <c r="D290" s="170"/>
      <c r="E290" s="170"/>
      <c r="F290" s="170"/>
      <c r="G290" s="170"/>
      <c r="H290" s="170"/>
      <c r="I290" s="170"/>
      <c r="J290" s="170"/>
      <c r="K290" s="170"/>
      <c r="L290" s="170"/>
      <c r="M290" s="170"/>
      <c r="N290" s="170"/>
      <c r="O290" s="170"/>
      <c r="P290" s="170"/>
      <c r="Q290" s="170"/>
      <c r="R290" s="170"/>
      <c r="S290" s="170"/>
      <c r="T290" s="170"/>
      <c r="U290" s="170"/>
      <c r="V290" s="170"/>
      <c r="W290" s="170"/>
      <c r="X290" s="170"/>
      <c r="Y290" s="170"/>
      <c r="Z290" s="170"/>
      <c r="AA290" s="170"/>
      <c r="AB290" s="170"/>
      <c r="AC290" s="170"/>
      <c r="AD290" s="170"/>
      <c r="AE290" s="170"/>
      <c r="AF290" s="170"/>
      <c r="AG290" s="170"/>
      <c r="AH290" s="170"/>
      <c r="AI290" s="170"/>
      <c r="AJ290" s="170"/>
      <c r="AK290" s="170"/>
      <c r="AL290" s="170"/>
      <c r="AM290" s="170"/>
      <c r="AN290" s="170"/>
      <c r="AO290" s="170"/>
      <c r="AP290" s="170"/>
      <c r="AQ290" s="170"/>
      <c r="AR290" s="170"/>
      <c r="AS290" s="170"/>
      <c r="AT290" s="170"/>
      <c r="AU290" s="170"/>
      <c r="AV290" s="170"/>
      <c r="AW290" s="170"/>
      <c r="AX290" s="170"/>
      <c r="AY290" s="170"/>
      <c r="AZ290" s="170"/>
      <c r="BA290" s="170"/>
      <c r="BB290" s="170"/>
      <c r="BC290" s="170"/>
      <c r="BD290" s="170"/>
      <c r="BE290" s="170"/>
      <c r="BF290" s="170"/>
      <c r="BG290" s="170"/>
      <c r="BH290" s="170"/>
      <c r="BJ290" s="170"/>
      <c r="BK290" s="171"/>
      <c r="BL290" s="171"/>
      <c r="BM290" s="171"/>
      <c r="BN290" s="170"/>
      <c r="BO290" s="170"/>
      <c r="BP290" s="170"/>
      <c r="BQ290" s="170"/>
    </row>
    <row r="291" spans="1:69" s="191" customFormat="1" x14ac:dyDescent="0.25">
      <c r="A291" s="163"/>
      <c r="B291" s="170"/>
      <c r="C291" s="170"/>
      <c r="D291" s="170"/>
      <c r="E291" s="170"/>
      <c r="F291" s="170"/>
      <c r="G291" s="170"/>
      <c r="H291" s="170"/>
      <c r="I291" s="170"/>
      <c r="J291" s="170"/>
      <c r="K291" s="170"/>
      <c r="L291" s="170"/>
      <c r="M291" s="170"/>
      <c r="N291" s="170"/>
      <c r="O291" s="170"/>
      <c r="P291" s="170"/>
      <c r="Q291" s="170"/>
      <c r="R291" s="170"/>
      <c r="S291" s="170"/>
      <c r="T291" s="170"/>
      <c r="U291" s="170"/>
      <c r="V291" s="170"/>
      <c r="W291" s="170"/>
      <c r="X291" s="170"/>
      <c r="Y291" s="170"/>
      <c r="Z291" s="170"/>
      <c r="AA291" s="170"/>
      <c r="AB291" s="170"/>
      <c r="AC291" s="170"/>
      <c r="AD291" s="170"/>
      <c r="AE291" s="170"/>
      <c r="AF291" s="170"/>
      <c r="AG291" s="170"/>
      <c r="AH291" s="170"/>
      <c r="AI291" s="170"/>
      <c r="AJ291" s="170"/>
      <c r="AK291" s="170"/>
      <c r="AL291" s="170"/>
      <c r="AM291" s="170"/>
      <c r="AN291" s="170"/>
      <c r="AO291" s="170"/>
      <c r="AP291" s="170"/>
      <c r="AQ291" s="170"/>
      <c r="AR291" s="170"/>
      <c r="AS291" s="170"/>
      <c r="AT291" s="170"/>
      <c r="AU291" s="170"/>
      <c r="AV291" s="170"/>
      <c r="AW291" s="170"/>
      <c r="AX291" s="170"/>
      <c r="AY291" s="170"/>
      <c r="AZ291" s="170"/>
      <c r="BA291" s="170"/>
      <c r="BB291" s="170"/>
      <c r="BC291" s="170"/>
      <c r="BD291" s="170"/>
      <c r="BE291" s="170"/>
      <c r="BF291" s="170"/>
      <c r="BG291" s="170"/>
      <c r="BH291" s="170"/>
      <c r="BJ291" s="170"/>
      <c r="BK291" s="171"/>
      <c r="BL291" s="171"/>
      <c r="BM291" s="171"/>
      <c r="BN291" s="170"/>
      <c r="BO291" s="170"/>
      <c r="BP291" s="170"/>
      <c r="BQ291" s="170"/>
    </row>
    <row r="292" spans="1:69" s="191" customFormat="1" x14ac:dyDescent="0.25">
      <c r="A292" s="163"/>
      <c r="B292" s="170"/>
      <c r="C292" s="170"/>
      <c r="D292" s="170"/>
      <c r="E292" s="170"/>
      <c r="F292" s="170"/>
      <c r="G292" s="170"/>
      <c r="H292" s="170"/>
      <c r="I292" s="170"/>
      <c r="J292" s="170"/>
      <c r="K292" s="170"/>
      <c r="L292" s="170"/>
      <c r="M292" s="170"/>
      <c r="N292" s="170"/>
      <c r="O292" s="170"/>
      <c r="P292" s="170"/>
      <c r="Q292" s="170"/>
      <c r="R292" s="170"/>
      <c r="S292" s="170"/>
      <c r="T292" s="170"/>
      <c r="U292" s="170"/>
      <c r="V292" s="170"/>
      <c r="W292" s="170"/>
      <c r="X292" s="170"/>
      <c r="Y292" s="170"/>
      <c r="Z292" s="170"/>
      <c r="AA292" s="170"/>
      <c r="AB292" s="170"/>
      <c r="AC292" s="170"/>
      <c r="AD292" s="170"/>
      <c r="AE292" s="170"/>
      <c r="AF292" s="170"/>
      <c r="AG292" s="170"/>
      <c r="AH292" s="170"/>
      <c r="AI292" s="170"/>
      <c r="AJ292" s="170"/>
      <c r="AK292" s="170"/>
      <c r="AL292" s="170"/>
      <c r="AM292" s="170"/>
      <c r="AN292" s="170"/>
      <c r="AO292" s="170"/>
      <c r="AP292" s="170"/>
      <c r="AQ292" s="170"/>
      <c r="AR292" s="170"/>
      <c r="AS292" s="170"/>
      <c r="AT292" s="170"/>
      <c r="AU292" s="170"/>
      <c r="AV292" s="170"/>
      <c r="AW292" s="170"/>
      <c r="AX292" s="170"/>
      <c r="AY292" s="170"/>
      <c r="AZ292" s="170"/>
      <c r="BA292" s="170"/>
      <c r="BB292" s="170"/>
      <c r="BC292" s="170"/>
      <c r="BD292" s="170"/>
      <c r="BE292" s="170"/>
      <c r="BF292" s="170"/>
      <c r="BG292" s="170"/>
      <c r="BH292" s="170"/>
      <c r="BJ292" s="170"/>
      <c r="BK292" s="171"/>
      <c r="BL292" s="171"/>
      <c r="BM292" s="171"/>
      <c r="BN292" s="170"/>
      <c r="BO292" s="170"/>
      <c r="BP292" s="170"/>
      <c r="BQ292" s="170"/>
    </row>
    <row r="293" spans="1:69" s="191" customFormat="1" x14ac:dyDescent="0.25">
      <c r="A293" s="163"/>
      <c r="B293" s="170"/>
      <c r="C293" s="170"/>
      <c r="D293" s="170"/>
      <c r="E293" s="170"/>
      <c r="F293" s="170"/>
      <c r="G293" s="170"/>
      <c r="H293" s="170"/>
      <c r="I293" s="170"/>
      <c r="J293" s="170"/>
      <c r="K293" s="170"/>
      <c r="L293" s="170"/>
      <c r="M293" s="170"/>
      <c r="N293" s="170"/>
      <c r="O293" s="170"/>
      <c r="P293" s="170"/>
      <c r="Q293" s="170"/>
      <c r="R293" s="170"/>
      <c r="S293" s="170"/>
      <c r="T293" s="170"/>
      <c r="U293" s="170"/>
      <c r="V293" s="170"/>
      <c r="W293" s="170"/>
      <c r="X293" s="170"/>
      <c r="Y293" s="170"/>
      <c r="Z293" s="170"/>
      <c r="AA293" s="170"/>
      <c r="AB293" s="170"/>
      <c r="AC293" s="170"/>
      <c r="AD293" s="170"/>
      <c r="AE293" s="170"/>
      <c r="AF293" s="170"/>
      <c r="AG293" s="170"/>
      <c r="AH293" s="170"/>
      <c r="AI293" s="170"/>
      <c r="AJ293" s="170"/>
      <c r="AK293" s="170"/>
      <c r="AL293" s="170"/>
      <c r="AM293" s="170"/>
      <c r="AN293" s="170"/>
      <c r="AO293" s="170"/>
      <c r="AP293" s="170"/>
      <c r="AQ293" s="170"/>
      <c r="AR293" s="170"/>
      <c r="AS293" s="170"/>
      <c r="AT293" s="170"/>
      <c r="AU293" s="170"/>
      <c r="AV293" s="170"/>
      <c r="AW293" s="170"/>
      <c r="AX293" s="170"/>
      <c r="AY293" s="170"/>
      <c r="AZ293" s="170"/>
      <c r="BA293" s="170"/>
      <c r="BB293" s="170"/>
      <c r="BC293" s="170"/>
      <c r="BD293" s="170"/>
      <c r="BE293" s="170"/>
      <c r="BF293" s="170"/>
      <c r="BG293" s="170"/>
      <c r="BH293" s="170"/>
      <c r="BJ293" s="170"/>
      <c r="BK293" s="171"/>
      <c r="BL293" s="171"/>
      <c r="BM293" s="171"/>
      <c r="BN293" s="170"/>
      <c r="BO293" s="170"/>
      <c r="BP293" s="170"/>
      <c r="BQ293" s="170"/>
    </row>
    <row r="294" spans="1:69" s="191" customFormat="1" x14ac:dyDescent="0.25">
      <c r="A294" s="163"/>
      <c r="B294" s="170"/>
      <c r="C294" s="170"/>
      <c r="D294" s="170"/>
      <c r="E294" s="170"/>
      <c r="F294" s="170"/>
      <c r="G294" s="170"/>
      <c r="H294" s="170"/>
      <c r="I294" s="170"/>
      <c r="J294" s="170"/>
      <c r="K294" s="170"/>
      <c r="L294" s="170"/>
      <c r="M294" s="170"/>
      <c r="N294" s="170"/>
      <c r="O294" s="170"/>
      <c r="P294" s="170"/>
      <c r="Q294" s="170"/>
      <c r="R294" s="170"/>
      <c r="S294" s="170"/>
      <c r="T294" s="170"/>
      <c r="U294" s="170"/>
      <c r="V294" s="170"/>
      <c r="W294" s="170"/>
      <c r="X294" s="170"/>
      <c r="Y294" s="170"/>
      <c r="Z294" s="170"/>
      <c r="AA294" s="170"/>
      <c r="AB294" s="170"/>
      <c r="AC294" s="170"/>
      <c r="AD294" s="170"/>
      <c r="AE294" s="170"/>
      <c r="AF294" s="170"/>
      <c r="AG294" s="170"/>
      <c r="AH294" s="170"/>
      <c r="AI294" s="170"/>
      <c r="AJ294" s="170"/>
      <c r="AK294" s="170"/>
      <c r="AL294" s="170"/>
      <c r="AM294" s="170"/>
      <c r="AN294" s="170"/>
      <c r="AO294" s="170"/>
      <c r="AP294" s="170"/>
      <c r="AQ294" s="170"/>
      <c r="AR294" s="170"/>
      <c r="AS294" s="170"/>
      <c r="AT294" s="170"/>
      <c r="AU294" s="170"/>
      <c r="AV294" s="170"/>
      <c r="AW294" s="170"/>
      <c r="AX294" s="170"/>
      <c r="AY294" s="170"/>
      <c r="AZ294" s="170"/>
      <c r="BA294" s="170"/>
      <c r="BB294" s="170"/>
      <c r="BC294" s="170"/>
      <c r="BD294" s="170"/>
      <c r="BE294" s="170"/>
      <c r="BF294" s="170"/>
      <c r="BG294" s="170"/>
      <c r="BH294" s="170"/>
      <c r="BJ294" s="170"/>
      <c r="BK294" s="171"/>
      <c r="BL294" s="171"/>
      <c r="BM294" s="171"/>
      <c r="BN294" s="170"/>
      <c r="BO294" s="170"/>
      <c r="BP294" s="170"/>
      <c r="BQ294" s="170"/>
    </row>
    <row r="295" spans="1:69" s="191" customFormat="1" x14ac:dyDescent="0.25">
      <c r="A295" s="163"/>
      <c r="B295" s="170"/>
      <c r="C295" s="170"/>
      <c r="D295" s="170"/>
      <c r="E295" s="170"/>
      <c r="F295" s="170"/>
      <c r="G295" s="170"/>
      <c r="H295" s="170"/>
      <c r="I295" s="170"/>
      <c r="J295" s="170"/>
      <c r="K295" s="170"/>
      <c r="L295" s="170"/>
      <c r="M295" s="170"/>
      <c r="N295" s="170"/>
      <c r="O295" s="170"/>
      <c r="P295" s="170"/>
      <c r="Q295" s="170"/>
      <c r="R295" s="170"/>
      <c r="S295" s="170"/>
      <c r="T295" s="170"/>
      <c r="U295" s="170"/>
      <c r="V295" s="170"/>
      <c r="W295" s="170"/>
      <c r="X295" s="170"/>
      <c r="Y295" s="170"/>
      <c r="Z295" s="170"/>
      <c r="AA295" s="170"/>
      <c r="AB295" s="170"/>
      <c r="AC295" s="170"/>
      <c r="AD295" s="170"/>
      <c r="AE295" s="170"/>
      <c r="AF295" s="170"/>
      <c r="AG295" s="170"/>
      <c r="AH295" s="170"/>
      <c r="AI295" s="170"/>
      <c r="AJ295" s="170"/>
      <c r="AK295" s="170"/>
      <c r="AL295" s="170"/>
      <c r="AM295" s="170"/>
      <c r="AN295" s="170"/>
      <c r="AO295" s="170"/>
      <c r="AP295" s="170"/>
      <c r="AQ295" s="170"/>
      <c r="AR295" s="170"/>
      <c r="AS295" s="170"/>
      <c r="AT295" s="170"/>
      <c r="AU295" s="170"/>
      <c r="AV295" s="170"/>
      <c r="AW295" s="170"/>
      <c r="AX295" s="170"/>
      <c r="AY295" s="170"/>
      <c r="AZ295" s="170"/>
      <c r="BA295" s="170"/>
      <c r="BB295" s="170"/>
      <c r="BC295" s="170"/>
      <c r="BD295" s="170"/>
      <c r="BE295" s="170"/>
      <c r="BF295" s="170"/>
      <c r="BG295" s="170"/>
      <c r="BH295" s="170"/>
      <c r="BJ295" s="170"/>
      <c r="BK295" s="171"/>
      <c r="BL295" s="171"/>
      <c r="BM295" s="171"/>
      <c r="BN295" s="170"/>
      <c r="BO295" s="170"/>
      <c r="BP295" s="170"/>
      <c r="BQ295" s="170"/>
    </row>
  </sheetData>
  <sheetProtection algorithmName="SHA-512" hashValue="DpnZLLKKmbq6WxzU0uOJiRrJ3BEmgzMtB0l6Ccg47ppr2TTzTXvzRFLo0ff/bJUqZGufwmtX8KtsYsrx4U5qTA==" saltValue="M0VcmUJEBwnvlKAUlwGmvA==" spinCount="100000" sheet="1" formatColumns="0" formatRows="0"/>
  <mergeCells count="212">
    <mergeCell ref="A1:A4"/>
    <mergeCell ref="B1:B4"/>
    <mergeCell ref="C1:C4"/>
    <mergeCell ref="D1:F3"/>
    <mergeCell ref="G1:G4"/>
    <mergeCell ref="H1:M1"/>
    <mergeCell ref="B7:C7"/>
    <mergeCell ref="B23:C23"/>
    <mergeCell ref="B24:C24"/>
    <mergeCell ref="B25:C25"/>
    <mergeCell ref="BK1:BM1"/>
    <mergeCell ref="H2:H4"/>
    <mergeCell ref="I2:L3"/>
    <mergeCell ref="M2:M4"/>
    <mergeCell ref="N2:N4"/>
    <mergeCell ref="O2:R3"/>
    <mergeCell ref="S2:S4"/>
    <mergeCell ref="N1:S1"/>
    <mergeCell ref="BI1:BI4"/>
    <mergeCell ref="AJ1:AQ1"/>
    <mergeCell ref="AJ2:AQ2"/>
    <mergeCell ref="AK3:AM3"/>
    <mergeCell ref="T1:AA1"/>
    <mergeCell ref="T2:AA2"/>
    <mergeCell ref="U3:W3"/>
    <mergeCell ref="Y3:AA3"/>
    <mergeCell ref="AB1:AI1"/>
    <mergeCell ref="AB2:AI2"/>
    <mergeCell ref="AC3:AE3"/>
    <mergeCell ref="AG3:AI3"/>
    <mergeCell ref="AO3:AQ3"/>
    <mergeCell ref="B49:C49"/>
    <mergeCell ref="B50:C50"/>
    <mergeCell ref="B51:C51"/>
    <mergeCell ref="B52:C52"/>
    <mergeCell ref="B53:C53"/>
    <mergeCell ref="B54:C54"/>
    <mergeCell ref="B39:C39"/>
    <mergeCell ref="B40:C40"/>
    <mergeCell ref="B41:C41"/>
    <mergeCell ref="B48:C48"/>
    <mergeCell ref="B111:C111"/>
    <mergeCell ref="B112:C112"/>
    <mergeCell ref="B143:C143"/>
    <mergeCell ref="B144:C144"/>
    <mergeCell ref="B145:C145"/>
    <mergeCell ref="B55:C55"/>
    <mergeCell ref="B56:C56"/>
    <mergeCell ref="B58:C58"/>
    <mergeCell ref="B109:C109"/>
    <mergeCell ref="B110:C110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85:C185"/>
    <mergeCell ref="B186:C186"/>
    <mergeCell ref="B187:C187"/>
    <mergeCell ref="B188:C188"/>
    <mergeCell ref="B189:C189"/>
    <mergeCell ref="B190:C190"/>
    <mergeCell ref="B179:C179"/>
    <mergeCell ref="B180:C180"/>
    <mergeCell ref="B181:C181"/>
    <mergeCell ref="B182:C182"/>
    <mergeCell ref="B183:C183"/>
    <mergeCell ref="B184:C184"/>
    <mergeCell ref="B210:C210"/>
    <mergeCell ref="B211:C211"/>
    <mergeCell ref="A212:A213"/>
    <mergeCell ref="B212:C213"/>
    <mergeCell ref="D212:D213"/>
    <mergeCell ref="E212:E213"/>
    <mergeCell ref="B201:C201"/>
    <mergeCell ref="B202:C202"/>
    <mergeCell ref="B203:C203"/>
    <mergeCell ref="B209:C209"/>
    <mergeCell ref="BH212:BH213"/>
    <mergeCell ref="U213:W213"/>
    <mergeCell ref="Y213:AA213"/>
    <mergeCell ref="A214:A215"/>
    <mergeCell ref="B214:C215"/>
    <mergeCell ref="D214:D215"/>
    <mergeCell ref="E214:E215"/>
    <mergeCell ref="F214:F215"/>
    <mergeCell ref="R212:R213"/>
    <mergeCell ref="S212:S213"/>
    <mergeCell ref="T212:T213"/>
    <mergeCell ref="X212:X213"/>
    <mergeCell ref="AB212:AB213"/>
    <mergeCell ref="AF212:AF213"/>
    <mergeCell ref="AC213:AE213"/>
    <mergeCell ref="AG213:AI213"/>
    <mergeCell ref="L212:L213"/>
    <mergeCell ref="M212:M213"/>
    <mergeCell ref="N212:N213"/>
    <mergeCell ref="O212:O213"/>
    <mergeCell ref="P212:P213"/>
    <mergeCell ref="Q212:Q213"/>
    <mergeCell ref="F212:F213"/>
    <mergeCell ref="G212:G213"/>
    <mergeCell ref="BH214:BH215"/>
    <mergeCell ref="U215:W215"/>
    <mergeCell ref="Y215:AA215"/>
    <mergeCell ref="M214:M215"/>
    <mergeCell ref="N214:N215"/>
    <mergeCell ref="O214:O215"/>
    <mergeCell ref="P214:P215"/>
    <mergeCell ref="Q214:Q215"/>
    <mergeCell ref="R214:R215"/>
    <mergeCell ref="T214:T215"/>
    <mergeCell ref="X214:X215"/>
    <mergeCell ref="I216:I217"/>
    <mergeCell ref="J216:J217"/>
    <mergeCell ref="K216:K217"/>
    <mergeCell ref="L216:L217"/>
    <mergeCell ref="M216:M217"/>
    <mergeCell ref="N216:N217"/>
    <mergeCell ref="B216:C217"/>
    <mergeCell ref="D216:D217"/>
    <mergeCell ref="E216:E217"/>
    <mergeCell ref="F216:F217"/>
    <mergeCell ref="G216:G217"/>
    <mergeCell ref="H216:H217"/>
    <mergeCell ref="AJ216:AJ217"/>
    <mergeCell ref="AN216:AN217"/>
    <mergeCell ref="AK217:AM217"/>
    <mergeCell ref="AO217:AQ217"/>
    <mergeCell ref="O216:O217"/>
    <mergeCell ref="P216:P217"/>
    <mergeCell ref="Q216:Q217"/>
    <mergeCell ref="R216:R217"/>
    <mergeCell ref="S216:S217"/>
    <mergeCell ref="T216:T217"/>
    <mergeCell ref="AB216:AB217"/>
    <mergeCell ref="AF216:AF217"/>
    <mergeCell ref="AC217:AE217"/>
    <mergeCell ref="AG217:AI217"/>
    <mergeCell ref="X216:X217"/>
    <mergeCell ref="U217:W217"/>
    <mergeCell ref="Y217:AA217"/>
    <mergeCell ref="AJ212:AJ213"/>
    <mergeCell ref="AN212:AN213"/>
    <mergeCell ref="AK213:AM213"/>
    <mergeCell ref="AO213:AQ213"/>
    <mergeCell ref="AJ214:AJ215"/>
    <mergeCell ref="AN214:AN215"/>
    <mergeCell ref="AK215:AM215"/>
    <mergeCell ref="AO215:AQ215"/>
    <mergeCell ref="B204:AQ204"/>
    <mergeCell ref="AB214:AB215"/>
    <mergeCell ref="AF214:AF215"/>
    <mergeCell ref="AC215:AE215"/>
    <mergeCell ref="AG215:AI215"/>
    <mergeCell ref="S214:S215"/>
    <mergeCell ref="G214:G215"/>
    <mergeCell ref="H214:H215"/>
    <mergeCell ref="I214:I215"/>
    <mergeCell ref="J214:J215"/>
    <mergeCell ref="K214:K215"/>
    <mergeCell ref="L214:L215"/>
    <mergeCell ref="H212:H213"/>
    <mergeCell ref="I212:I213"/>
    <mergeCell ref="J212:J213"/>
    <mergeCell ref="K212:K213"/>
    <mergeCell ref="AR212:AR213"/>
    <mergeCell ref="AV212:AV213"/>
    <mergeCell ref="AZ212:AZ213"/>
    <mergeCell ref="BD212:BD213"/>
    <mergeCell ref="AS213:AU213"/>
    <mergeCell ref="AW213:AY213"/>
    <mergeCell ref="BA213:BC213"/>
    <mergeCell ref="AR1:AY1"/>
    <mergeCell ref="AZ1:BG1"/>
    <mergeCell ref="AR2:AY2"/>
    <mergeCell ref="AZ2:BG2"/>
    <mergeCell ref="AS3:AU3"/>
    <mergeCell ref="AW3:AY3"/>
    <mergeCell ref="BA3:BC3"/>
    <mergeCell ref="BE3:BG3"/>
    <mergeCell ref="BE217:BG217"/>
    <mergeCell ref="A5:AQ5"/>
    <mergeCell ref="B6:AQ6"/>
    <mergeCell ref="B26:AQ26"/>
    <mergeCell ref="B42:AQ42"/>
    <mergeCell ref="B57:AQ57"/>
    <mergeCell ref="B146:AQ146"/>
    <mergeCell ref="B191:AQ191"/>
    <mergeCell ref="AR216:AR217"/>
    <mergeCell ref="AV216:AV217"/>
    <mergeCell ref="AZ216:AZ217"/>
    <mergeCell ref="BD216:BD217"/>
    <mergeCell ref="AS217:AU217"/>
    <mergeCell ref="AW217:AY217"/>
    <mergeCell ref="BA217:BC217"/>
    <mergeCell ref="BE213:BG213"/>
    <mergeCell ref="AR214:AR215"/>
    <mergeCell ref="AV214:AV215"/>
    <mergeCell ref="AZ214:AZ215"/>
    <mergeCell ref="BD214:BD215"/>
    <mergeCell ref="AS215:AU215"/>
    <mergeCell ref="AW215:AY215"/>
    <mergeCell ref="BA215:BC215"/>
    <mergeCell ref="BE215:BG215"/>
  </mergeCells>
  <conditionalFormatting sqref="A5 BH176:BJ190 D7:AA25">
    <cfRule type="cellIs" dxfId="252" priority="270" operator="equal">
      <formula>0</formula>
    </cfRule>
  </conditionalFormatting>
  <conditionalFormatting sqref="D39:AA41">
    <cfRule type="cellIs" dxfId="251" priority="269" operator="equal">
      <formula>0</formula>
    </cfRule>
  </conditionalFormatting>
  <conditionalFormatting sqref="D48:AA56">
    <cfRule type="cellIs" dxfId="250" priority="268" operator="equal">
      <formula>0</formula>
    </cfRule>
  </conditionalFormatting>
  <conditionalFormatting sqref="D109:AA112 D143:AA145">
    <cfRule type="cellIs" dxfId="249" priority="267" operator="equal">
      <formula>0</formula>
    </cfRule>
  </conditionalFormatting>
  <conditionalFormatting sqref="D167:AA175">
    <cfRule type="cellIs" dxfId="248" priority="266" operator="equal">
      <formula>0</formula>
    </cfRule>
  </conditionalFormatting>
  <conditionalFormatting sqref="D201:AA203">
    <cfRule type="cellIs" dxfId="247" priority="265" operator="equal">
      <formula>0</formula>
    </cfRule>
  </conditionalFormatting>
  <conditionalFormatting sqref="D209:AA211">
    <cfRule type="cellIs" dxfId="246" priority="264" operator="equal">
      <formula>0</formula>
    </cfRule>
  </conditionalFormatting>
  <conditionalFormatting sqref="U214:W215 Y214:AA215">
    <cfRule type="cellIs" dxfId="245" priority="263" operator="greaterThan">
      <formula>0</formula>
    </cfRule>
  </conditionalFormatting>
  <conditionalFormatting sqref="BJ196:BJ211 BK196:BM217 BJ191:BM195 BK176:BM190 BJ8:BM175">
    <cfRule type="cellIs" dxfId="244" priority="262" operator="equal">
      <formula>0</formula>
    </cfRule>
  </conditionalFormatting>
  <conditionalFormatting sqref="BM8:BM217">
    <cfRule type="cellIs" dxfId="243" priority="261" operator="lessThan">
      <formula>$O8</formula>
    </cfRule>
  </conditionalFormatting>
  <conditionalFormatting sqref="BM9 BM54 BM56 BM68 BM86 BM106 BM108 BM123 BM142">
    <cfRule type="cellIs" dxfId="242" priority="260" operator="lessThan">
      <formula>$O9</formula>
    </cfRule>
  </conditionalFormatting>
  <conditionalFormatting sqref="BM10 BM57 BM69 BM87 BM109 BM124 BM143">
    <cfRule type="cellIs" dxfId="241" priority="259" operator="lessThan">
      <formula>$O10</formula>
    </cfRule>
  </conditionalFormatting>
  <conditionalFormatting sqref="BM11 BM58 BM70 BM88 BM110 BM125 BM144">
    <cfRule type="cellIs" dxfId="240" priority="258" operator="lessThan">
      <formula>$O11</formula>
    </cfRule>
  </conditionalFormatting>
  <conditionalFormatting sqref="BM12 BM59 BM71 BM89 BM111 BM126 BM145">
    <cfRule type="cellIs" dxfId="239" priority="257" operator="lessThan">
      <formula>$O12</formula>
    </cfRule>
  </conditionalFormatting>
  <conditionalFormatting sqref="BM13 BM60 BM72 BM90 BM112 BM127 BM146:BM217">
    <cfRule type="cellIs" dxfId="238" priority="256" operator="lessThan">
      <formula>$O13</formula>
    </cfRule>
  </conditionalFormatting>
  <conditionalFormatting sqref="BM14 BM39 BM61 BM73 BM91 BM113 BM128">
    <cfRule type="cellIs" dxfId="237" priority="255" operator="lessThan">
      <formula>$O14</formula>
    </cfRule>
  </conditionalFormatting>
  <conditionalFormatting sqref="BM15 BM40 BM62 BM74 BM92 BM114 BM129">
    <cfRule type="cellIs" dxfId="236" priority="254" operator="lessThan">
      <formula>$O15</formula>
    </cfRule>
  </conditionalFormatting>
  <conditionalFormatting sqref="BM16 BM41 BM63 BM75 BM93 BM115 BM130">
    <cfRule type="cellIs" dxfId="235" priority="253" operator="lessThan">
      <formula>$O16</formula>
    </cfRule>
  </conditionalFormatting>
  <conditionalFormatting sqref="BM17 BM42 BM64 BM76 BM94 BM116 BM131">
    <cfRule type="cellIs" dxfId="234" priority="252" operator="lessThan">
      <formula>$O17</formula>
    </cfRule>
  </conditionalFormatting>
  <conditionalFormatting sqref="BM18 BM43 BM65 BM77 BM95 BM117 BM132">
    <cfRule type="cellIs" dxfId="233" priority="251" operator="lessThan">
      <formula>$O18</formula>
    </cfRule>
  </conditionalFormatting>
  <conditionalFormatting sqref="BM19 BM44 BM66 BM78 BM96 BM118 BM133">
    <cfRule type="cellIs" dxfId="232" priority="250" operator="lessThan">
      <formula>$O19</formula>
    </cfRule>
  </conditionalFormatting>
  <conditionalFormatting sqref="BM20 BM45 BM79 BM97 BM119 BM134">
    <cfRule type="cellIs" dxfId="231" priority="249" operator="lessThan">
      <formula>$O20</formula>
    </cfRule>
  </conditionalFormatting>
  <conditionalFormatting sqref="BM21 BM46 BM80 BM98 BM120 BM135">
    <cfRule type="cellIs" dxfId="230" priority="248" operator="lessThan">
      <formula>$O21</formula>
    </cfRule>
  </conditionalFormatting>
  <conditionalFormatting sqref="BM22 BM47 BM81 BM99 BM121 BM136">
    <cfRule type="cellIs" dxfId="229" priority="247" operator="lessThan">
      <formula>$O22</formula>
    </cfRule>
  </conditionalFormatting>
  <conditionalFormatting sqref="BM23 BM48 BM82 BM100 BM137">
    <cfRule type="cellIs" dxfId="228" priority="246" operator="lessThan">
      <formula>$O23</formula>
    </cfRule>
  </conditionalFormatting>
  <conditionalFormatting sqref="BM24 BM49 BM83 BM101 BM138">
    <cfRule type="cellIs" dxfId="227" priority="245" operator="lessThan">
      <formula>$O24</formula>
    </cfRule>
  </conditionalFormatting>
  <conditionalFormatting sqref="BM25 BM50 BM84 BM102 BM139">
    <cfRule type="cellIs" dxfId="226" priority="244" operator="lessThan">
      <formula>$O25</formula>
    </cfRule>
  </conditionalFormatting>
  <conditionalFormatting sqref="BM52 BM104 BM27:BM38">
    <cfRule type="cellIs" dxfId="225" priority="243" operator="lessThan">
      <formula>$O27</formula>
    </cfRule>
  </conditionalFormatting>
  <conditionalFormatting sqref="BM105">
    <cfRule type="cellIs" dxfId="224" priority="242" operator="lessThan">
      <formula>$O105</formula>
    </cfRule>
  </conditionalFormatting>
  <conditionalFormatting sqref="BM106">
    <cfRule type="cellIs" dxfId="223" priority="241" operator="lessThan">
      <formula>$O106</formula>
    </cfRule>
  </conditionalFormatting>
  <conditionalFormatting sqref="BM39">
    <cfRule type="cellIs" dxfId="222" priority="240" operator="lessThan">
      <formula>$O39</formula>
    </cfRule>
  </conditionalFormatting>
  <conditionalFormatting sqref="BM40">
    <cfRule type="cellIs" dxfId="221" priority="239" operator="lessThan">
      <formula>$O40</formula>
    </cfRule>
  </conditionalFormatting>
  <conditionalFormatting sqref="BM41">
    <cfRule type="cellIs" dxfId="220" priority="238" operator="lessThan">
      <formula>$O41</formula>
    </cfRule>
  </conditionalFormatting>
  <conditionalFormatting sqref="BM43">
    <cfRule type="cellIs" dxfId="219" priority="237" operator="lessThan">
      <formula>$O43</formula>
    </cfRule>
  </conditionalFormatting>
  <conditionalFormatting sqref="BM44">
    <cfRule type="cellIs" dxfId="218" priority="236" operator="lessThan">
      <formula>$O44</formula>
    </cfRule>
  </conditionalFormatting>
  <conditionalFormatting sqref="BM45">
    <cfRule type="cellIs" dxfId="217" priority="235" operator="lessThan">
      <formula>$O45</formula>
    </cfRule>
  </conditionalFormatting>
  <conditionalFormatting sqref="BM46">
    <cfRule type="cellIs" dxfId="216" priority="234" operator="lessThan">
      <formula>$O46</formula>
    </cfRule>
  </conditionalFormatting>
  <conditionalFormatting sqref="BM47">
    <cfRule type="cellIs" dxfId="215" priority="233" operator="lessThan">
      <formula>$O47</formula>
    </cfRule>
  </conditionalFormatting>
  <conditionalFormatting sqref="BM48">
    <cfRule type="cellIs" dxfId="214" priority="232" operator="lessThan">
      <formula>$O48</formula>
    </cfRule>
  </conditionalFormatting>
  <conditionalFormatting sqref="BM49">
    <cfRule type="cellIs" dxfId="213" priority="231" operator="lessThan">
      <formula>$O49</formula>
    </cfRule>
  </conditionalFormatting>
  <conditionalFormatting sqref="BM50">
    <cfRule type="cellIs" dxfId="212" priority="230" operator="lessThan">
      <formula>$O50</formula>
    </cfRule>
  </conditionalFormatting>
  <conditionalFormatting sqref="BM51">
    <cfRule type="cellIs" dxfId="211" priority="229" operator="lessThan">
      <formula>$O51</formula>
    </cfRule>
  </conditionalFormatting>
  <conditionalFormatting sqref="BM52">
    <cfRule type="cellIs" dxfId="210" priority="228" operator="lessThan">
      <formula>$O52</formula>
    </cfRule>
  </conditionalFormatting>
  <conditionalFormatting sqref="BM53">
    <cfRule type="cellIs" dxfId="209" priority="227" operator="lessThan">
      <formula>$O53</formula>
    </cfRule>
  </conditionalFormatting>
  <conditionalFormatting sqref="BM54">
    <cfRule type="cellIs" dxfId="208" priority="226" operator="lessThan">
      <formula>$O54</formula>
    </cfRule>
  </conditionalFormatting>
  <conditionalFormatting sqref="BM55">
    <cfRule type="cellIs" dxfId="207" priority="225" operator="lessThan">
      <formula>$O55</formula>
    </cfRule>
  </conditionalFormatting>
  <conditionalFormatting sqref="BM56">
    <cfRule type="cellIs" dxfId="206" priority="224" operator="lessThan">
      <formula>$O56</formula>
    </cfRule>
  </conditionalFormatting>
  <conditionalFormatting sqref="BM59">
    <cfRule type="cellIs" dxfId="205" priority="223" operator="lessThan">
      <formula>$O59</formula>
    </cfRule>
  </conditionalFormatting>
  <conditionalFormatting sqref="BM60">
    <cfRule type="cellIs" dxfId="204" priority="222" operator="lessThan">
      <formula>$O60</formula>
    </cfRule>
  </conditionalFormatting>
  <conditionalFormatting sqref="BM61">
    <cfRule type="cellIs" dxfId="203" priority="221" operator="lessThan">
      <formula>$O61</formula>
    </cfRule>
  </conditionalFormatting>
  <conditionalFormatting sqref="BM62">
    <cfRule type="cellIs" dxfId="202" priority="220" operator="lessThan">
      <formula>$O62</formula>
    </cfRule>
  </conditionalFormatting>
  <conditionalFormatting sqref="BM63">
    <cfRule type="cellIs" dxfId="201" priority="219" operator="lessThan">
      <formula>$O63</formula>
    </cfRule>
  </conditionalFormatting>
  <conditionalFormatting sqref="BM64">
    <cfRule type="cellIs" dxfId="200" priority="218" operator="lessThan">
      <formula>$O64</formula>
    </cfRule>
  </conditionalFormatting>
  <conditionalFormatting sqref="BM65">
    <cfRule type="cellIs" dxfId="199" priority="217" operator="lessThan">
      <formula>$O65</formula>
    </cfRule>
  </conditionalFormatting>
  <conditionalFormatting sqref="BM66">
    <cfRule type="cellIs" dxfId="198" priority="216" operator="lessThan">
      <formula>$O66</formula>
    </cfRule>
  </conditionalFormatting>
  <conditionalFormatting sqref="BM67">
    <cfRule type="cellIs" dxfId="197" priority="215" operator="lessThan">
      <formula>$O67</formula>
    </cfRule>
  </conditionalFormatting>
  <conditionalFormatting sqref="BM68">
    <cfRule type="cellIs" dxfId="196" priority="214" operator="lessThan">
      <formula>$O68</formula>
    </cfRule>
  </conditionalFormatting>
  <conditionalFormatting sqref="BM69">
    <cfRule type="cellIs" dxfId="195" priority="213" operator="lessThan">
      <formula>$O69</formula>
    </cfRule>
  </conditionalFormatting>
  <conditionalFormatting sqref="BM70">
    <cfRule type="cellIs" dxfId="194" priority="212" operator="lessThan">
      <formula>$O70</formula>
    </cfRule>
  </conditionalFormatting>
  <conditionalFormatting sqref="BM71">
    <cfRule type="cellIs" dxfId="193" priority="211" operator="lessThan">
      <formula>$O71</formula>
    </cfRule>
  </conditionalFormatting>
  <conditionalFormatting sqref="BM72">
    <cfRule type="cellIs" dxfId="192" priority="210" operator="lessThan">
      <formula>$O72</formula>
    </cfRule>
  </conditionalFormatting>
  <conditionalFormatting sqref="BM73">
    <cfRule type="cellIs" dxfId="191" priority="209" operator="lessThan">
      <formula>$O73</formula>
    </cfRule>
  </conditionalFormatting>
  <conditionalFormatting sqref="BM74">
    <cfRule type="cellIs" dxfId="190" priority="208" operator="lessThan">
      <formula>$O74</formula>
    </cfRule>
  </conditionalFormatting>
  <conditionalFormatting sqref="BM75">
    <cfRule type="cellIs" dxfId="189" priority="207" operator="lessThan">
      <formula>$O75</formula>
    </cfRule>
  </conditionalFormatting>
  <conditionalFormatting sqref="BM76">
    <cfRule type="cellIs" dxfId="188" priority="206" operator="lessThan">
      <formula>$O76</formula>
    </cfRule>
  </conditionalFormatting>
  <conditionalFormatting sqref="BM77">
    <cfRule type="cellIs" dxfId="187" priority="205" operator="lessThan">
      <formula>$O77</formula>
    </cfRule>
  </conditionalFormatting>
  <conditionalFormatting sqref="BM78">
    <cfRule type="cellIs" dxfId="186" priority="204" operator="lessThan">
      <formula>$O78</formula>
    </cfRule>
  </conditionalFormatting>
  <conditionalFormatting sqref="BM79">
    <cfRule type="cellIs" dxfId="185" priority="203" operator="lessThan">
      <formula>$O79</formula>
    </cfRule>
  </conditionalFormatting>
  <conditionalFormatting sqref="BM80">
    <cfRule type="cellIs" dxfId="184" priority="202" operator="lessThan">
      <formula>$O80</formula>
    </cfRule>
  </conditionalFormatting>
  <conditionalFormatting sqref="BM81">
    <cfRule type="cellIs" dxfId="183" priority="201" operator="lessThan">
      <formula>$O81</formula>
    </cfRule>
  </conditionalFormatting>
  <conditionalFormatting sqref="BM82">
    <cfRule type="cellIs" dxfId="182" priority="200" operator="lessThan">
      <formula>$O82</formula>
    </cfRule>
  </conditionalFormatting>
  <conditionalFormatting sqref="BM83">
    <cfRule type="cellIs" dxfId="181" priority="199" operator="lessThan">
      <formula>$O83</formula>
    </cfRule>
  </conditionalFormatting>
  <conditionalFormatting sqref="BM84">
    <cfRule type="cellIs" dxfId="180" priority="198" operator="lessThan">
      <formula>$O84</formula>
    </cfRule>
  </conditionalFormatting>
  <conditionalFormatting sqref="BM85">
    <cfRule type="cellIs" dxfId="179" priority="197" operator="lessThan">
      <formula>$O85</formula>
    </cfRule>
  </conditionalFormatting>
  <conditionalFormatting sqref="BM86">
    <cfRule type="cellIs" dxfId="178" priority="196" operator="lessThan">
      <formula>$O86</formula>
    </cfRule>
  </conditionalFormatting>
  <conditionalFormatting sqref="BM87">
    <cfRule type="cellIs" dxfId="177" priority="195" operator="lessThan">
      <formula>$O87</formula>
    </cfRule>
  </conditionalFormatting>
  <conditionalFormatting sqref="BM88">
    <cfRule type="cellIs" dxfId="176" priority="194" operator="lessThan">
      <formula>$O88</formula>
    </cfRule>
  </conditionalFormatting>
  <conditionalFormatting sqref="BM89">
    <cfRule type="cellIs" dxfId="175" priority="193" operator="lessThan">
      <formula>$O89</formula>
    </cfRule>
  </conditionalFormatting>
  <conditionalFormatting sqref="BM90">
    <cfRule type="cellIs" dxfId="174" priority="192" operator="lessThan">
      <formula>$O90</formula>
    </cfRule>
  </conditionalFormatting>
  <conditionalFormatting sqref="BM91">
    <cfRule type="cellIs" dxfId="173" priority="191" operator="lessThan">
      <formula>$O91</formula>
    </cfRule>
  </conditionalFormatting>
  <conditionalFormatting sqref="BM92">
    <cfRule type="cellIs" dxfId="172" priority="190" operator="lessThan">
      <formula>$O92</formula>
    </cfRule>
  </conditionalFormatting>
  <conditionalFormatting sqref="BM93">
    <cfRule type="cellIs" dxfId="171" priority="189" operator="lessThan">
      <formula>$O93</formula>
    </cfRule>
  </conditionalFormatting>
  <conditionalFormatting sqref="BM94">
    <cfRule type="cellIs" dxfId="170" priority="188" operator="lessThan">
      <formula>$O94</formula>
    </cfRule>
  </conditionalFormatting>
  <conditionalFormatting sqref="BM95">
    <cfRule type="cellIs" dxfId="169" priority="187" operator="lessThan">
      <formula>$O95</formula>
    </cfRule>
  </conditionalFormatting>
  <conditionalFormatting sqref="BM96">
    <cfRule type="cellIs" dxfId="168" priority="186" operator="lessThan">
      <formula>$O96</formula>
    </cfRule>
  </conditionalFormatting>
  <conditionalFormatting sqref="BM97">
    <cfRule type="cellIs" dxfId="167" priority="185" operator="lessThan">
      <formula>$O97</formula>
    </cfRule>
  </conditionalFormatting>
  <conditionalFormatting sqref="BM98">
    <cfRule type="cellIs" dxfId="166" priority="184" operator="lessThan">
      <formula>$O98</formula>
    </cfRule>
  </conditionalFormatting>
  <conditionalFormatting sqref="BM99">
    <cfRule type="cellIs" dxfId="165" priority="183" operator="lessThan">
      <formula>$O99</formula>
    </cfRule>
  </conditionalFormatting>
  <conditionalFormatting sqref="BM100">
    <cfRule type="cellIs" dxfId="164" priority="182" operator="lessThan">
      <formula>$O100</formula>
    </cfRule>
  </conditionalFormatting>
  <conditionalFormatting sqref="BM101">
    <cfRule type="cellIs" dxfId="163" priority="181" operator="lessThan">
      <formula>$O101</formula>
    </cfRule>
  </conditionalFormatting>
  <conditionalFormatting sqref="BM102">
    <cfRule type="cellIs" dxfId="162" priority="180" operator="lessThan">
      <formula>$O102</formula>
    </cfRule>
  </conditionalFormatting>
  <conditionalFormatting sqref="BM103">
    <cfRule type="cellIs" dxfId="161" priority="179" operator="lessThan">
      <formula>$O103</formula>
    </cfRule>
  </conditionalFormatting>
  <conditionalFormatting sqref="BM104">
    <cfRule type="cellIs" dxfId="160" priority="178" operator="lessThan">
      <formula>$O104</formula>
    </cfRule>
  </conditionalFormatting>
  <conditionalFormatting sqref="BM105">
    <cfRule type="cellIs" dxfId="159" priority="177" operator="lessThan">
      <formula>$O105</formula>
    </cfRule>
  </conditionalFormatting>
  <conditionalFormatting sqref="BM106">
    <cfRule type="cellIs" dxfId="158" priority="176" operator="lessThan">
      <formula>$O106</formula>
    </cfRule>
  </conditionalFormatting>
  <conditionalFormatting sqref="BM107">
    <cfRule type="cellIs" dxfId="157" priority="175" operator="lessThan">
      <formula>$O107</formula>
    </cfRule>
  </conditionalFormatting>
  <conditionalFormatting sqref="BM108">
    <cfRule type="cellIs" dxfId="156" priority="174" operator="lessThan">
      <formula>$O108</formula>
    </cfRule>
  </conditionalFormatting>
  <conditionalFormatting sqref="BM109">
    <cfRule type="cellIs" dxfId="155" priority="173" operator="lessThan">
      <formula>$O109</formula>
    </cfRule>
  </conditionalFormatting>
  <conditionalFormatting sqref="BM110">
    <cfRule type="cellIs" dxfId="154" priority="172" operator="lessThan">
      <formula>$O110</formula>
    </cfRule>
  </conditionalFormatting>
  <conditionalFormatting sqref="BM111">
    <cfRule type="cellIs" dxfId="153" priority="171" operator="lessThan">
      <formula>$O111</formula>
    </cfRule>
  </conditionalFormatting>
  <conditionalFormatting sqref="BM113">
    <cfRule type="cellIs" dxfId="152" priority="170" operator="lessThan">
      <formula>$O113</formula>
    </cfRule>
  </conditionalFormatting>
  <conditionalFormatting sqref="BM114">
    <cfRule type="cellIs" dxfId="151" priority="169" operator="lessThan">
      <formula>$O114</formula>
    </cfRule>
  </conditionalFormatting>
  <conditionalFormatting sqref="BM115">
    <cfRule type="cellIs" dxfId="150" priority="168" operator="lessThan">
      <formula>$O115</formula>
    </cfRule>
  </conditionalFormatting>
  <conditionalFormatting sqref="BM116">
    <cfRule type="cellIs" dxfId="149" priority="167" operator="lessThan">
      <formula>$O116</formula>
    </cfRule>
  </conditionalFormatting>
  <conditionalFormatting sqref="BM117">
    <cfRule type="cellIs" dxfId="148" priority="166" operator="lessThan">
      <formula>$O117</formula>
    </cfRule>
  </conditionalFormatting>
  <conditionalFormatting sqref="BM118">
    <cfRule type="cellIs" dxfId="147" priority="165" operator="lessThan">
      <formula>$O118</formula>
    </cfRule>
  </conditionalFormatting>
  <conditionalFormatting sqref="BM119">
    <cfRule type="cellIs" dxfId="146" priority="164" operator="lessThan">
      <formula>$O119</formula>
    </cfRule>
  </conditionalFormatting>
  <conditionalFormatting sqref="BM120">
    <cfRule type="cellIs" dxfId="145" priority="163" operator="lessThan">
      <formula>$O120</formula>
    </cfRule>
  </conditionalFormatting>
  <conditionalFormatting sqref="BM121">
    <cfRule type="cellIs" dxfId="144" priority="162" operator="lessThan">
      <formula>$O121</formula>
    </cfRule>
  </conditionalFormatting>
  <conditionalFormatting sqref="BM122">
    <cfRule type="cellIs" dxfId="143" priority="161" operator="lessThan">
      <formula>$O122</formula>
    </cfRule>
  </conditionalFormatting>
  <conditionalFormatting sqref="BM123">
    <cfRule type="cellIs" dxfId="142" priority="160" operator="lessThan">
      <formula>$O123</formula>
    </cfRule>
  </conditionalFormatting>
  <conditionalFormatting sqref="BM124">
    <cfRule type="cellIs" dxfId="141" priority="159" operator="lessThan">
      <formula>$O124</formula>
    </cfRule>
  </conditionalFormatting>
  <conditionalFormatting sqref="BM125">
    <cfRule type="cellIs" dxfId="140" priority="158" operator="lessThan">
      <formula>$O125</formula>
    </cfRule>
  </conditionalFormatting>
  <conditionalFormatting sqref="BM126">
    <cfRule type="cellIs" dxfId="139" priority="157" operator="lessThan">
      <formula>$O126</formula>
    </cfRule>
  </conditionalFormatting>
  <conditionalFormatting sqref="BM127">
    <cfRule type="cellIs" dxfId="138" priority="156" operator="lessThan">
      <formula>$O127</formula>
    </cfRule>
  </conditionalFormatting>
  <conditionalFormatting sqref="BM128">
    <cfRule type="cellIs" dxfId="137" priority="155" operator="lessThan">
      <formula>$O128</formula>
    </cfRule>
  </conditionalFormatting>
  <conditionalFormatting sqref="BM129">
    <cfRule type="cellIs" dxfId="136" priority="154" operator="lessThan">
      <formula>$O129</formula>
    </cfRule>
  </conditionalFormatting>
  <conditionalFormatting sqref="BM130">
    <cfRule type="cellIs" dxfId="135" priority="153" operator="lessThan">
      <formula>$O130</formula>
    </cfRule>
  </conditionalFormatting>
  <conditionalFormatting sqref="BM131">
    <cfRule type="cellIs" dxfId="134" priority="152" operator="lessThan">
      <formula>$O131</formula>
    </cfRule>
  </conditionalFormatting>
  <conditionalFormatting sqref="BM132">
    <cfRule type="cellIs" dxfId="133" priority="151" operator="lessThan">
      <formula>$O132</formula>
    </cfRule>
  </conditionalFormatting>
  <conditionalFormatting sqref="BM133">
    <cfRule type="cellIs" dxfId="132" priority="150" operator="lessThan">
      <formula>$O133</formula>
    </cfRule>
  </conditionalFormatting>
  <conditionalFormatting sqref="BM134">
    <cfRule type="cellIs" dxfId="131" priority="149" operator="lessThan">
      <formula>$O134</formula>
    </cfRule>
  </conditionalFormatting>
  <conditionalFormatting sqref="BM135">
    <cfRule type="cellIs" dxfId="130" priority="148" operator="lessThan">
      <formula>$O135</formula>
    </cfRule>
  </conditionalFormatting>
  <conditionalFormatting sqref="BM136">
    <cfRule type="cellIs" dxfId="129" priority="147" operator="lessThan">
      <formula>$O136</formula>
    </cfRule>
  </conditionalFormatting>
  <conditionalFormatting sqref="BM137">
    <cfRule type="cellIs" dxfId="128" priority="146" operator="lessThan">
      <formula>$O137</formula>
    </cfRule>
  </conditionalFormatting>
  <conditionalFormatting sqref="BM138">
    <cfRule type="cellIs" dxfId="127" priority="145" operator="lessThan">
      <formula>$O138</formula>
    </cfRule>
  </conditionalFormatting>
  <conditionalFormatting sqref="BM139">
    <cfRule type="cellIs" dxfId="126" priority="144" operator="lessThan">
      <formula>$O139</formula>
    </cfRule>
  </conditionalFormatting>
  <conditionalFormatting sqref="BM140">
    <cfRule type="cellIs" dxfId="125" priority="143" operator="lessThan">
      <formula>$O140</formula>
    </cfRule>
  </conditionalFormatting>
  <conditionalFormatting sqref="BM141">
    <cfRule type="cellIs" dxfId="124" priority="142" operator="lessThan">
      <formula>$O141</formula>
    </cfRule>
  </conditionalFormatting>
  <conditionalFormatting sqref="BM142">
    <cfRule type="cellIs" dxfId="123" priority="141" operator="lessThan">
      <formula>$O142</formula>
    </cfRule>
  </conditionalFormatting>
  <conditionalFormatting sqref="BM143">
    <cfRule type="cellIs" dxfId="122" priority="140" operator="lessThan">
      <formula>$O143</formula>
    </cfRule>
  </conditionalFormatting>
  <conditionalFormatting sqref="BM144">
    <cfRule type="cellIs" dxfId="121" priority="139" operator="lessThan">
      <formula>$O144</formula>
    </cfRule>
  </conditionalFormatting>
  <conditionalFormatting sqref="BM145">
    <cfRule type="cellIs" dxfId="120" priority="138" operator="lessThan">
      <formula>$O145</formula>
    </cfRule>
  </conditionalFormatting>
  <conditionalFormatting sqref="BM147 BM152">
    <cfRule type="cellIs" dxfId="119" priority="137" operator="lessThan">
      <formula>$O147</formula>
    </cfRule>
  </conditionalFormatting>
  <conditionalFormatting sqref="BM148 BM153">
    <cfRule type="cellIs" dxfId="118" priority="136" operator="lessThan">
      <formula>$O148</formula>
    </cfRule>
  </conditionalFormatting>
  <conditionalFormatting sqref="BM149 BM154">
    <cfRule type="cellIs" dxfId="117" priority="135" operator="lessThan">
      <formula>$O149</formula>
    </cfRule>
  </conditionalFormatting>
  <conditionalFormatting sqref="BM150">
    <cfRule type="cellIs" dxfId="116" priority="134" operator="lessThan">
      <formula>$O150</formula>
    </cfRule>
  </conditionalFormatting>
  <conditionalFormatting sqref="BM151">
    <cfRule type="cellIs" dxfId="115" priority="133" operator="lessThan">
      <formula>$O151</formula>
    </cfRule>
  </conditionalFormatting>
  <conditionalFormatting sqref="BM152">
    <cfRule type="cellIs" dxfId="114" priority="132" operator="lessThan">
      <formula>$O152</formula>
    </cfRule>
  </conditionalFormatting>
  <conditionalFormatting sqref="BM153">
    <cfRule type="cellIs" dxfId="113" priority="131" operator="lessThan">
      <formula>$O153</formula>
    </cfRule>
  </conditionalFormatting>
  <conditionalFormatting sqref="BM154">
    <cfRule type="cellIs" dxfId="112" priority="130" operator="lessThan">
      <formula>$O154</formula>
    </cfRule>
  </conditionalFormatting>
  <conditionalFormatting sqref="BM155:BM217">
    <cfRule type="cellIs" dxfId="111" priority="129" operator="lessThan">
      <formula>$O155</formula>
    </cfRule>
  </conditionalFormatting>
  <conditionalFormatting sqref="BM156 BM197">
    <cfRule type="cellIs" dxfId="110" priority="128" operator="lessThan">
      <formula>$O156</formula>
    </cfRule>
  </conditionalFormatting>
  <conditionalFormatting sqref="BM157 BM198">
    <cfRule type="cellIs" dxfId="109" priority="127" operator="lessThan">
      <formula>$O157</formula>
    </cfRule>
  </conditionalFormatting>
  <conditionalFormatting sqref="BM158 BM199">
    <cfRule type="cellIs" dxfId="108" priority="126" operator="lessThan">
      <formula>$O158</formula>
    </cfRule>
  </conditionalFormatting>
  <conditionalFormatting sqref="BM159 BM200">
    <cfRule type="cellIs" dxfId="107" priority="125" operator="lessThan">
      <formula>$O159</formula>
    </cfRule>
  </conditionalFormatting>
  <conditionalFormatting sqref="BM160 BM201">
    <cfRule type="cellIs" dxfId="106" priority="124" operator="lessThan">
      <formula>$O160</formula>
    </cfRule>
  </conditionalFormatting>
  <conditionalFormatting sqref="BM161 BM202">
    <cfRule type="cellIs" dxfId="105" priority="123" operator="lessThan">
      <formula>$O161</formula>
    </cfRule>
  </conditionalFormatting>
  <conditionalFormatting sqref="BM162 BM203">
    <cfRule type="cellIs" dxfId="104" priority="122" operator="lessThan">
      <formula>$O162</formula>
    </cfRule>
  </conditionalFormatting>
  <conditionalFormatting sqref="BM163 BM204">
    <cfRule type="cellIs" dxfId="103" priority="121" operator="lessThan">
      <formula>$O163</formula>
    </cfRule>
  </conditionalFormatting>
  <conditionalFormatting sqref="BM164 BM205">
    <cfRule type="cellIs" dxfId="102" priority="120" operator="lessThan">
      <formula>$O164</formula>
    </cfRule>
  </conditionalFormatting>
  <conditionalFormatting sqref="BM165 BM206">
    <cfRule type="cellIs" dxfId="101" priority="119" operator="lessThan">
      <formula>$O165</formula>
    </cfRule>
  </conditionalFormatting>
  <conditionalFormatting sqref="BM166 BM207">
    <cfRule type="cellIs" dxfId="100" priority="118" operator="lessThan">
      <formula>$O166</formula>
    </cfRule>
  </conditionalFormatting>
  <conditionalFormatting sqref="BM167 BM208">
    <cfRule type="cellIs" dxfId="99" priority="117" operator="lessThan">
      <formula>$O167</formula>
    </cfRule>
  </conditionalFormatting>
  <conditionalFormatting sqref="BM168 BM209">
    <cfRule type="cellIs" dxfId="98" priority="116" operator="lessThan">
      <formula>$O168</formula>
    </cfRule>
  </conditionalFormatting>
  <conditionalFormatting sqref="BM169 BM210">
    <cfRule type="cellIs" dxfId="97" priority="115" operator="lessThan">
      <formula>$O169</formula>
    </cfRule>
  </conditionalFormatting>
  <conditionalFormatting sqref="BM170 BM211">
    <cfRule type="cellIs" dxfId="96" priority="114" operator="lessThan">
      <formula>$O170</formula>
    </cfRule>
  </conditionalFormatting>
  <conditionalFormatting sqref="BM171 BM212">
    <cfRule type="cellIs" dxfId="95" priority="113" operator="lessThan">
      <formula>$O171</formula>
    </cfRule>
  </conditionalFormatting>
  <conditionalFormatting sqref="BM172 BM213">
    <cfRule type="cellIs" dxfId="94" priority="112" operator="lessThan">
      <formula>$O172</formula>
    </cfRule>
  </conditionalFormatting>
  <conditionalFormatting sqref="BM173 BM214">
    <cfRule type="cellIs" dxfId="93" priority="111" operator="lessThan">
      <formula>$O173</formula>
    </cfRule>
  </conditionalFormatting>
  <conditionalFormatting sqref="BM174 BM215">
    <cfRule type="cellIs" dxfId="92" priority="110" operator="lessThan">
      <formula>$O174</formula>
    </cfRule>
  </conditionalFormatting>
  <conditionalFormatting sqref="BM216 BM175:BM190">
    <cfRule type="cellIs" dxfId="91" priority="109" operator="lessThan">
      <formula>$O175</formula>
    </cfRule>
  </conditionalFormatting>
  <conditionalFormatting sqref="BM192">
    <cfRule type="cellIs" dxfId="90" priority="108" operator="lessThan">
      <formula>$O192</formula>
    </cfRule>
  </conditionalFormatting>
  <conditionalFormatting sqref="BM193">
    <cfRule type="cellIs" dxfId="89" priority="107" operator="lessThan">
      <formula>$O193</formula>
    </cfRule>
  </conditionalFormatting>
  <conditionalFormatting sqref="BM194">
    <cfRule type="cellIs" dxfId="88" priority="106" operator="lessThan">
      <formula>$O194</formula>
    </cfRule>
  </conditionalFormatting>
  <conditionalFormatting sqref="BM195">
    <cfRule type="cellIs" dxfId="87" priority="105" operator="lessThan">
      <formula>$O195</formula>
    </cfRule>
  </conditionalFormatting>
  <conditionalFormatting sqref="BI191 BI8:BI26 BI39:BI42 BI48:BI58 BI109:BI112 BI143:BI146 BI167:BI175 BI201:BI204 BI209:BI211">
    <cfRule type="cellIs" dxfId="86" priority="100" operator="equal">
      <formula>0</formula>
    </cfRule>
  </conditionalFormatting>
  <conditionalFormatting sqref="BS176:BT190">
    <cfRule type="cellIs" dxfId="85" priority="99" operator="equal">
      <formula>0</formula>
    </cfRule>
  </conditionalFormatting>
  <conditionalFormatting sqref="D176:AA190 BN176:BR190">
    <cfRule type="cellIs" dxfId="84" priority="98" operator="equal">
      <formula>0</formula>
    </cfRule>
  </conditionalFormatting>
  <conditionalFormatting sqref="C224:C233">
    <cfRule type="cellIs" dxfId="83" priority="95" operator="equal">
      <formula>0</formula>
    </cfRule>
  </conditionalFormatting>
  <conditionalFormatting sqref="K224:K233">
    <cfRule type="cellIs" dxfId="82" priority="94" operator="equal">
      <formula>0</formula>
    </cfRule>
  </conditionalFormatting>
  <conditionalFormatting sqref="AB7:AI25">
    <cfRule type="cellIs" dxfId="81" priority="93" operator="equal">
      <formula>0</formula>
    </cfRule>
  </conditionalFormatting>
  <conditionalFormatting sqref="AB39:AI41">
    <cfRule type="cellIs" dxfId="80" priority="92" operator="equal">
      <formula>0</formula>
    </cfRule>
  </conditionalFormatting>
  <conditionalFormatting sqref="AB48:AI56">
    <cfRule type="cellIs" dxfId="79" priority="91" operator="equal">
      <formula>0</formula>
    </cfRule>
  </conditionalFormatting>
  <conditionalFormatting sqref="AB109:AI112 AB143:AI145">
    <cfRule type="cellIs" dxfId="78" priority="90" operator="equal">
      <formula>0</formula>
    </cfRule>
  </conditionalFormatting>
  <conditionalFormatting sqref="AB167:AI175">
    <cfRule type="cellIs" dxfId="77" priority="89" operator="equal">
      <formula>0</formula>
    </cfRule>
  </conditionalFormatting>
  <conditionalFormatting sqref="AB201:AI203">
    <cfRule type="cellIs" dxfId="76" priority="88" operator="equal">
      <formula>0</formula>
    </cfRule>
  </conditionalFormatting>
  <conditionalFormatting sqref="AB209:AI211">
    <cfRule type="cellIs" dxfId="75" priority="87" operator="equal">
      <formula>0</formula>
    </cfRule>
  </conditionalFormatting>
  <conditionalFormatting sqref="AC214:AE215 AG214:AI215">
    <cfRule type="cellIs" dxfId="74" priority="86" operator="greaterThan">
      <formula>0</formula>
    </cfRule>
  </conditionalFormatting>
  <conditionalFormatting sqref="AB176:AI190">
    <cfRule type="cellIs" dxfId="73" priority="85" operator="equal">
      <formula>0</formula>
    </cfRule>
  </conditionalFormatting>
  <conditionalFormatting sqref="AJ7:AQ25">
    <cfRule type="cellIs" dxfId="72" priority="82" operator="equal">
      <formula>0</formula>
    </cfRule>
  </conditionalFormatting>
  <conditionalFormatting sqref="AJ39:AQ41">
    <cfRule type="cellIs" dxfId="71" priority="81" operator="equal">
      <formula>0</formula>
    </cfRule>
  </conditionalFormatting>
  <conditionalFormatting sqref="AJ48:AQ56">
    <cfRule type="cellIs" dxfId="70" priority="80" operator="equal">
      <formula>0</formula>
    </cfRule>
  </conditionalFormatting>
  <conditionalFormatting sqref="AJ109:AQ112 AJ143:AQ145">
    <cfRule type="cellIs" dxfId="69" priority="79" operator="equal">
      <formula>0</formula>
    </cfRule>
  </conditionalFormatting>
  <conditionalFormatting sqref="AJ167:AQ175">
    <cfRule type="cellIs" dxfId="68" priority="78" operator="equal">
      <formula>0</formula>
    </cfRule>
  </conditionalFormatting>
  <conditionalFormatting sqref="AJ201:AQ203">
    <cfRule type="cellIs" dxfId="67" priority="77" operator="equal">
      <formula>0</formula>
    </cfRule>
  </conditionalFormatting>
  <conditionalFormatting sqref="AJ209:AQ211">
    <cfRule type="cellIs" dxfId="66" priority="76" operator="equal">
      <formula>0</formula>
    </cfRule>
  </conditionalFormatting>
  <conditionalFormatting sqref="AK214:AM215 AO214:AQ215">
    <cfRule type="cellIs" dxfId="65" priority="75" operator="greaterThan">
      <formula>0</formula>
    </cfRule>
  </conditionalFormatting>
  <conditionalFormatting sqref="AJ176:AQ190">
    <cfRule type="cellIs" dxfId="64" priority="74" operator="equal">
      <formula>0</formula>
    </cfRule>
  </conditionalFormatting>
  <conditionalFormatting sqref="AR7:AY25">
    <cfRule type="cellIs" dxfId="63" priority="71" operator="equal">
      <formula>0</formula>
    </cfRule>
  </conditionalFormatting>
  <conditionalFormatting sqref="AR39:AY41">
    <cfRule type="cellIs" dxfId="62" priority="70" operator="equal">
      <formula>0</formula>
    </cfRule>
  </conditionalFormatting>
  <conditionalFormatting sqref="AR48:AY56">
    <cfRule type="cellIs" dxfId="61" priority="69" operator="equal">
      <formula>0</formula>
    </cfRule>
  </conditionalFormatting>
  <conditionalFormatting sqref="AR109:AY112 AR143:AY145">
    <cfRule type="cellIs" dxfId="60" priority="68" operator="equal">
      <formula>0</formula>
    </cfRule>
  </conditionalFormatting>
  <conditionalFormatting sqref="AR167:AY175">
    <cfRule type="cellIs" dxfId="59" priority="67" operator="equal">
      <formula>0</formula>
    </cfRule>
  </conditionalFormatting>
  <conditionalFormatting sqref="AR201:AY203">
    <cfRule type="cellIs" dxfId="58" priority="66" operator="equal">
      <formula>0</formula>
    </cfRule>
  </conditionalFormatting>
  <conditionalFormatting sqref="AR209:AY211">
    <cfRule type="cellIs" dxfId="57" priority="65" operator="equal">
      <formula>0</formula>
    </cfRule>
  </conditionalFormatting>
  <conditionalFormatting sqref="AS214:AU215 AW214:AY215">
    <cfRule type="cellIs" dxfId="56" priority="64" operator="greaterThan">
      <formula>0</formula>
    </cfRule>
  </conditionalFormatting>
  <conditionalFormatting sqref="AR176:AY190">
    <cfRule type="cellIs" dxfId="55" priority="63" operator="equal">
      <formula>0</formula>
    </cfRule>
  </conditionalFormatting>
  <conditionalFormatting sqref="AZ7:BG25">
    <cfRule type="cellIs" dxfId="54" priority="60" operator="equal">
      <formula>0</formula>
    </cfRule>
  </conditionalFormatting>
  <conditionalFormatting sqref="AZ39:BG41">
    <cfRule type="cellIs" dxfId="53" priority="59" operator="equal">
      <formula>0</formula>
    </cfRule>
  </conditionalFormatting>
  <conditionalFormatting sqref="AZ48:BG56">
    <cfRule type="cellIs" dxfId="52" priority="58" operator="equal">
      <formula>0</formula>
    </cfRule>
  </conditionalFormatting>
  <conditionalFormatting sqref="AZ109:BG112 AZ143:BG145">
    <cfRule type="cellIs" dxfId="51" priority="57" operator="equal">
      <formula>0</formula>
    </cfRule>
  </conditionalFormatting>
  <conditionalFormatting sqref="AZ167:BG175">
    <cfRule type="cellIs" dxfId="50" priority="56" operator="equal">
      <formula>0</formula>
    </cfRule>
  </conditionalFormatting>
  <conditionalFormatting sqref="AZ201:BG203">
    <cfRule type="cellIs" dxfId="49" priority="55" operator="equal">
      <formula>0</formula>
    </cfRule>
  </conditionalFormatting>
  <conditionalFormatting sqref="AZ209:BG211">
    <cfRule type="cellIs" dxfId="48" priority="54" operator="equal">
      <formula>0</formula>
    </cfRule>
  </conditionalFormatting>
  <conditionalFormatting sqref="BA214:BC215 BE214:BG215">
    <cfRule type="cellIs" dxfId="47" priority="53" operator="greaterThan">
      <formula>0</formula>
    </cfRule>
  </conditionalFormatting>
  <conditionalFormatting sqref="AZ176:BG190">
    <cfRule type="cellIs" dxfId="46" priority="52" operator="equal">
      <formula>0</formula>
    </cfRule>
  </conditionalFormatting>
  <conditionalFormatting sqref="D27:AA38">
    <cfRule type="cellIs" dxfId="45" priority="42" operator="equal">
      <formula>0</formula>
    </cfRule>
  </conditionalFormatting>
  <conditionalFormatting sqref="BI27:BI38">
    <cfRule type="cellIs" dxfId="44" priority="41" operator="equal">
      <formula>0</formula>
    </cfRule>
  </conditionalFormatting>
  <conditionalFormatting sqref="AB27:AI38">
    <cfRule type="cellIs" dxfId="43" priority="40" operator="equal">
      <formula>0</formula>
    </cfRule>
  </conditionalFormatting>
  <conditionalFormatting sqref="AJ27:AQ38">
    <cfRule type="cellIs" dxfId="42" priority="39" operator="equal">
      <formula>0</formula>
    </cfRule>
  </conditionalFormatting>
  <conditionalFormatting sqref="AR27:AY38">
    <cfRule type="cellIs" dxfId="41" priority="38" operator="equal">
      <formula>0</formula>
    </cfRule>
  </conditionalFormatting>
  <conditionalFormatting sqref="AZ27:BG38">
    <cfRule type="cellIs" dxfId="40" priority="37" operator="equal">
      <formula>0</formula>
    </cfRule>
  </conditionalFormatting>
  <conditionalFormatting sqref="D43:AA47">
    <cfRule type="cellIs" dxfId="39" priority="36" operator="equal">
      <formula>0</formula>
    </cfRule>
  </conditionalFormatting>
  <conditionalFormatting sqref="BI43:BI47">
    <cfRule type="cellIs" dxfId="38" priority="35" operator="equal">
      <formula>0</formula>
    </cfRule>
  </conditionalFormatting>
  <conditionalFormatting sqref="AB43:AI47">
    <cfRule type="cellIs" dxfId="37" priority="34" operator="equal">
      <formula>0</formula>
    </cfRule>
  </conditionalFormatting>
  <conditionalFormatting sqref="AJ43:AQ47">
    <cfRule type="cellIs" dxfId="36" priority="33" operator="equal">
      <formula>0</formula>
    </cfRule>
  </conditionalFormatting>
  <conditionalFormatting sqref="AR43:AY47">
    <cfRule type="cellIs" dxfId="35" priority="32" operator="equal">
      <formula>0</formula>
    </cfRule>
  </conditionalFormatting>
  <conditionalFormatting sqref="AZ43:BG47">
    <cfRule type="cellIs" dxfId="34" priority="31" operator="equal">
      <formula>0</formula>
    </cfRule>
  </conditionalFormatting>
  <conditionalFormatting sqref="D59:AA108">
    <cfRule type="cellIs" dxfId="33" priority="30" operator="equal">
      <formula>0</formula>
    </cfRule>
  </conditionalFormatting>
  <conditionalFormatting sqref="BI59:BI108">
    <cfRule type="cellIs" dxfId="32" priority="29" operator="equal">
      <formula>0</formula>
    </cfRule>
  </conditionalFormatting>
  <conditionalFormatting sqref="AB59:AI108">
    <cfRule type="cellIs" dxfId="31" priority="28" operator="equal">
      <formula>0</formula>
    </cfRule>
  </conditionalFormatting>
  <conditionalFormatting sqref="AJ59:AQ108">
    <cfRule type="cellIs" dxfId="30" priority="27" operator="equal">
      <formula>0</formula>
    </cfRule>
  </conditionalFormatting>
  <conditionalFormatting sqref="AR59:AY108">
    <cfRule type="cellIs" dxfId="29" priority="26" operator="equal">
      <formula>0</formula>
    </cfRule>
  </conditionalFormatting>
  <conditionalFormatting sqref="AZ59:BG108">
    <cfRule type="cellIs" dxfId="28" priority="25" operator="equal">
      <formula>0</formula>
    </cfRule>
  </conditionalFormatting>
  <conditionalFormatting sqref="D113:AA142">
    <cfRule type="cellIs" dxfId="27" priority="24" operator="equal">
      <formula>0</formula>
    </cfRule>
  </conditionalFormatting>
  <conditionalFormatting sqref="BI113:BI142">
    <cfRule type="cellIs" dxfId="26" priority="23" operator="equal">
      <formula>0</formula>
    </cfRule>
  </conditionalFormatting>
  <conditionalFormatting sqref="AB113:AI142">
    <cfRule type="cellIs" dxfId="25" priority="22" operator="equal">
      <formula>0</formula>
    </cfRule>
  </conditionalFormatting>
  <conditionalFormatting sqref="AJ113:AQ142">
    <cfRule type="cellIs" dxfId="24" priority="21" operator="equal">
      <formula>0</formula>
    </cfRule>
  </conditionalFormatting>
  <conditionalFormatting sqref="AR113:AY142">
    <cfRule type="cellIs" dxfId="23" priority="20" operator="equal">
      <formula>0</formula>
    </cfRule>
  </conditionalFormatting>
  <conditionalFormatting sqref="AZ113:BG142">
    <cfRule type="cellIs" dxfId="22" priority="19" operator="equal">
      <formula>0</formula>
    </cfRule>
  </conditionalFormatting>
  <conditionalFormatting sqref="D147:AA166">
    <cfRule type="cellIs" dxfId="21" priority="18" operator="equal">
      <formula>0</formula>
    </cfRule>
  </conditionalFormatting>
  <conditionalFormatting sqref="BI147:BI166">
    <cfRule type="cellIs" dxfId="20" priority="17" operator="equal">
      <formula>0</formula>
    </cfRule>
  </conditionalFormatting>
  <conditionalFormatting sqref="AB147:AI166">
    <cfRule type="cellIs" dxfId="19" priority="16" operator="equal">
      <formula>0</formula>
    </cfRule>
  </conditionalFormatting>
  <conditionalFormatting sqref="AJ147:AQ166">
    <cfRule type="cellIs" dxfId="18" priority="15" operator="equal">
      <formula>0</formula>
    </cfRule>
  </conditionalFormatting>
  <conditionalFormatting sqref="AR147:AY166">
    <cfRule type="cellIs" dxfId="17" priority="14" operator="equal">
      <formula>0</formula>
    </cfRule>
  </conditionalFormatting>
  <conditionalFormatting sqref="AZ147:BG166">
    <cfRule type="cellIs" dxfId="16" priority="13" operator="equal">
      <formula>0</formula>
    </cfRule>
  </conditionalFormatting>
  <conditionalFormatting sqref="D192:AA200">
    <cfRule type="cellIs" dxfId="15" priority="12" operator="equal">
      <formula>0</formula>
    </cfRule>
  </conditionalFormatting>
  <conditionalFormatting sqref="BI192:BI200">
    <cfRule type="cellIs" dxfId="14" priority="11" operator="equal">
      <formula>0</formula>
    </cfRule>
  </conditionalFormatting>
  <conditionalFormatting sqref="AB192:AI200">
    <cfRule type="cellIs" dxfId="13" priority="10" operator="equal">
      <formula>0</formula>
    </cfRule>
  </conditionalFormatting>
  <conditionalFormatting sqref="AJ192:AQ200">
    <cfRule type="cellIs" dxfId="12" priority="9" operator="equal">
      <formula>0</formula>
    </cfRule>
  </conditionalFormatting>
  <conditionalFormatting sqref="AR192:AY200">
    <cfRule type="cellIs" dxfId="11" priority="8" operator="equal">
      <formula>0</formula>
    </cfRule>
  </conditionalFormatting>
  <conditionalFormatting sqref="AZ192:BG200">
    <cfRule type="cellIs" dxfId="10" priority="7" operator="equal">
      <formula>0</formula>
    </cfRule>
  </conditionalFormatting>
  <conditionalFormatting sqref="D205:AA208">
    <cfRule type="cellIs" dxfId="9" priority="6" operator="equal">
      <formula>0</formula>
    </cfRule>
  </conditionalFormatting>
  <conditionalFormatting sqref="BI205:BI208">
    <cfRule type="cellIs" dxfId="8" priority="5" operator="equal">
      <formula>0</formula>
    </cfRule>
  </conditionalFormatting>
  <conditionalFormatting sqref="AB205:AI208">
    <cfRule type="cellIs" dxfId="7" priority="4" operator="equal">
      <formula>0</formula>
    </cfRule>
  </conditionalFormatting>
  <conditionalFormatting sqref="AJ205:AQ208">
    <cfRule type="cellIs" dxfId="6" priority="3" operator="equal">
      <formula>0</formula>
    </cfRule>
  </conditionalFormatting>
  <conditionalFormatting sqref="AR205:AY208">
    <cfRule type="cellIs" dxfId="5" priority="2" operator="equal">
      <formula>0</formula>
    </cfRule>
  </conditionalFormatting>
  <conditionalFormatting sqref="AZ205:BG208">
    <cfRule type="cellIs" dxfId="4" priority="1" operator="equal">
      <formula>0</formula>
    </cfRule>
  </conditionalFormatting>
  <printOptions gridLines="1"/>
  <pageMargins left="0.27559055118110237" right="0.27559055118110237" top="0.78740157480314965" bottom="0.27559055118110237" header="0" footer="0"/>
  <pageSetup paperSize="9" scale="48" fitToHeight="0" orientation="landscape" r:id="rId1"/>
  <headerFooter>
    <oddFooter>&amp;L&amp;F; &amp;D&amp;C&amp;A&amp;R&amp;P из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4" operator="notEqual" id="{81DA2B16-4CBA-48FD-A473-E520D3CE55F9}">
            <xm:f>ПланОО!$C$183</xm:f>
            <x14:dxf>
              <font>
                <color rgb="FFFF0000"/>
              </font>
            </x14:dxf>
          </x14:cfRule>
          <xm:sqref>D216:D217</xm:sqref>
        </x14:conditionalFormatting>
        <x14:conditionalFormatting xmlns:xm="http://schemas.microsoft.com/office/excel/2006/main">
          <x14:cfRule type="cellIs" priority="103" operator="notEqual" id="{E68D6D49-7B7D-416B-A189-62444D100CB6}">
            <xm:f>ПланОО!$C$183</xm:f>
            <x14:dxf>
              <font>
                <color rgb="FFFF0000"/>
              </font>
            </x14:dxf>
          </x14:cfRule>
          <xm:sqref>E216:E217</xm:sqref>
        </x14:conditionalFormatting>
        <x14:conditionalFormatting xmlns:xm="http://schemas.microsoft.com/office/excel/2006/main">
          <x14:cfRule type="cellIs" priority="102" operator="notEqual" id="{C25A92B8-648A-43B5-B7FF-8E67D6E99E37}">
            <xm:f>ПланОО!$C$183</xm:f>
            <x14:dxf>
              <font>
                <color rgb="FFFF0000"/>
              </font>
            </x14:dxf>
          </x14:cfRule>
          <xm:sqref>F216:F217</xm:sqref>
        </x14:conditionalFormatting>
        <x14:conditionalFormatting xmlns:xm="http://schemas.microsoft.com/office/excel/2006/main">
          <x14:cfRule type="cellIs" priority="101" operator="notEqual" id="{5FD12042-F874-47AC-B3D0-0A3948D91BF4}">
            <xm:f>ПланОО!$G$183</xm:f>
            <x14:dxf>
              <font>
                <color rgb="FFFF0000"/>
              </font>
            </x14:dxf>
          </x14:cfRule>
          <xm:sqref>G216:G217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1"/>
  <sheetViews>
    <sheetView workbookViewId="0">
      <pane ySplit="1" topLeftCell="A2" activePane="bottomLeft" state="frozen"/>
      <selection pane="bottomLeft"/>
    </sheetView>
  </sheetViews>
  <sheetFormatPr defaultRowHeight="15" outlineLevelRow="1" x14ac:dyDescent="0.25"/>
  <cols>
    <col min="1" max="1" width="21" style="205" customWidth="1"/>
    <col min="2" max="2" width="88.140625" style="205" customWidth="1"/>
  </cols>
  <sheetData>
    <row r="1" spans="1:2" ht="31.5" x14ac:dyDescent="0.25">
      <c r="A1" s="200" t="s">
        <v>352</v>
      </c>
      <c r="B1" s="201" t="s">
        <v>561</v>
      </c>
    </row>
    <row r="2" spans="1:2" ht="3.95" customHeight="1" x14ac:dyDescent="0.25">
      <c r="A2" s="208"/>
      <c r="B2" s="201"/>
    </row>
    <row r="3" spans="1:2" ht="16.5" hidden="1" outlineLevel="1" x14ac:dyDescent="0.25">
      <c r="A3" s="202"/>
      <c r="B3" s="220" t="s">
        <v>504</v>
      </c>
    </row>
    <row r="4" spans="1:2" ht="16.5" hidden="1" outlineLevel="1" x14ac:dyDescent="0.25">
      <c r="A4" s="203" t="s">
        <v>353</v>
      </c>
      <c r="B4" s="204" t="s">
        <v>436</v>
      </c>
    </row>
    <row r="5" spans="1:2" ht="16.5" hidden="1" outlineLevel="1" x14ac:dyDescent="0.25">
      <c r="A5" s="203" t="s">
        <v>354</v>
      </c>
      <c r="B5" s="204" t="s">
        <v>122</v>
      </c>
    </row>
    <row r="6" spans="1:2" ht="16.5" hidden="1" outlineLevel="1" x14ac:dyDescent="0.25">
      <c r="A6" s="203" t="s">
        <v>355</v>
      </c>
      <c r="B6" s="204" t="s">
        <v>129</v>
      </c>
    </row>
    <row r="7" spans="1:2" ht="16.5" hidden="1" outlineLevel="1" x14ac:dyDescent="0.25">
      <c r="A7" s="203" t="s">
        <v>356</v>
      </c>
      <c r="B7" s="204" t="s">
        <v>128</v>
      </c>
    </row>
    <row r="8" spans="1:2" ht="16.5" hidden="1" outlineLevel="1" x14ac:dyDescent="0.25">
      <c r="A8" s="203" t="s">
        <v>357</v>
      </c>
      <c r="B8" s="204" t="s">
        <v>123</v>
      </c>
    </row>
    <row r="9" spans="1:2" ht="16.5" hidden="1" outlineLevel="1" x14ac:dyDescent="0.25">
      <c r="A9" s="203" t="s">
        <v>358</v>
      </c>
      <c r="B9" s="204" t="s">
        <v>130</v>
      </c>
    </row>
    <row r="10" spans="1:2" ht="16.5" hidden="1" outlineLevel="1" x14ac:dyDescent="0.25">
      <c r="A10" s="203" t="s">
        <v>359</v>
      </c>
      <c r="B10" s="204" t="s">
        <v>437</v>
      </c>
    </row>
    <row r="11" spans="1:2" ht="16.5" collapsed="1" x14ac:dyDescent="0.25">
      <c r="B11" s="222" t="str">
        <f>B3</f>
        <v>ФАКУЛЬТЕТ МАТЕМАТИКИ И ИНФОРМАЦИОННЫХ ТЕХНОЛОГИЙ</v>
      </c>
    </row>
    <row r="12" spans="1:2" ht="3.95" customHeight="1" x14ac:dyDescent="0.25">
      <c r="A12" s="208"/>
      <c r="B12" s="209"/>
    </row>
    <row r="13" spans="1:2" ht="15.75" hidden="1" outlineLevel="1" x14ac:dyDescent="0.25">
      <c r="A13" s="202"/>
      <c r="B13" s="202" t="s">
        <v>360</v>
      </c>
    </row>
    <row r="14" spans="1:2" ht="16.5" hidden="1" outlineLevel="1" x14ac:dyDescent="0.25">
      <c r="A14" s="203" t="s">
        <v>361</v>
      </c>
      <c r="B14" s="204" t="s">
        <v>438</v>
      </c>
    </row>
    <row r="15" spans="1:2" ht="16.5" hidden="1" outlineLevel="1" x14ac:dyDescent="0.25">
      <c r="A15" s="203" t="s">
        <v>362</v>
      </c>
      <c r="B15" s="204" t="s">
        <v>439</v>
      </c>
    </row>
    <row r="16" spans="1:2" ht="16.5" hidden="1" outlineLevel="1" x14ac:dyDescent="0.25">
      <c r="A16" s="203" t="s">
        <v>363</v>
      </c>
      <c r="B16" s="204" t="s">
        <v>440</v>
      </c>
    </row>
    <row r="17" spans="1:2" ht="16.5" hidden="1" outlineLevel="1" x14ac:dyDescent="0.25">
      <c r="A17" s="203" t="s">
        <v>364</v>
      </c>
      <c r="B17" s="204" t="s">
        <v>441</v>
      </c>
    </row>
    <row r="18" spans="1:2" ht="16.5" hidden="1" outlineLevel="1" x14ac:dyDescent="0.25">
      <c r="A18" s="203" t="s">
        <v>365</v>
      </c>
      <c r="B18" s="204" t="s">
        <v>442</v>
      </c>
    </row>
    <row r="19" spans="1:2" ht="16.5" hidden="1" outlineLevel="1" x14ac:dyDescent="0.25">
      <c r="A19" s="203" t="s">
        <v>366</v>
      </c>
      <c r="B19" s="204" t="s">
        <v>127</v>
      </c>
    </row>
    <row r="20" spans="1:2" ht="16.5" collapsed="1" x14ac:dyDescent="0.25">
      <c r="B20" s="222" t="str">
        <f>B13</f>
        <v>ФИЗИКО-ТЕХНИЧЕСКИЙ ФАКУЛЬТЕТ</v>
      </c>
    </row>
    <row r="21" spans="1:2" ht="3.95" customHeight="1" x14ac:dyDescent="0.25">
      <c r="A21" s="208"/>
      <c r="B21" s="209"/>
    </row>
    <row r="22" spans="1:2" ht="15.75" hidden="1" outlineLevel="1" x14ac:dyDescent="0.25">
      <c r="A22" s="202"/>
      <c r="B22" s="202" t="s">
        <v>367</v>
      </c>
    </row>
    <row r="23" spans="1:2" ht="16.5" hidden="1" outlineLevel="1" x14ac:dyDescent="0.25">
      <c r="A23" s="203" t="s">
        <v>368</v>
      </c>
      <c r="B23" s="204" t="s">
        <v>443</v>
      </c>
    </row>
    <row r="24" spans="1:2" ht="16.5" hidden="1" outlineLevel="1" x14ac:dyDescent="0.25">
      <c r="A24" s="203" t="s">
        <v>369</v>
      </c>
      <c r="B24" s="204" t="s">
        <v>444</v>
      </c>
    </row>
    <row r="25" spans="1:2" ht="16.5" hidden="1" outlineLevel="1" x14ac:dyDescent="0.25">
      <c r="A25" s="203" t="s">
        <v>370</v>
      </c>
      <c r="B25" s="204" t="s">
        <v>445</v>
      </c>
    </row>
    <row r="26" spans="1:2" ht="16.5" hidden="1" outlineLevel="1" x14ac:dyDescent="0.25">
      <c r="A26" s="203" t="s">
        <v>371</v>
      </c>
      <c r="B26" s="204" t="s">
        <v>446</v>
      </c>
    </row>
    <row r="27" spans="1:2" ht="16.5" collapsed="1" x14ac:dyDescent="0.25">
      <c r="B27" s="222" t="str">
        <f>B22</f>
        <v>ХИМИЧЕСКИЙ ФАКУЛЬТЕТ</v>
      </c>
    </row>
    <row r="28" spans="1:2" ht="3.95" customHeight="1" x14ac:dyDescent="0.25">
      <c r="A28" s="208"/>
      <c r="B28" s="209"/>
    </row>
    <row r="29" spans="1:2" ht="15.75" hidden="1" outlineLevel="1" x14ac:dyDescent="0.25">
      <c r="A29" s="202"/>
      <c r="B29" s="202" t="s">
        <v>372</v>
      </c>
    </row>
    <row r="30" spans="1:2" ht="16.5" hidden="1" outlineLevel="1" x14ac:dyDescent="0.25">
      <c r="A30" s="203" t="s">
        <v>373</v>
      </c>
      <c r="B30" s="204" t="s">
        <v>447</v>
      </c>
    </row>
    <row r="31" spans="1:2" ht="16.5" hidden="1" outlineLevel="1" x14ac:dyDescent="0.25">
      <c r="A31" s="203" t="s">
        <v>374</v>
      </c>
      <c r="B31" s="204" t="s">
        <v>448</v>
      </c>
    </row>
    <row r="32" spans="1:2" ht="16.5" hidden="1" outlineLevel="1" x14ac:dyDescent="0.25">
      <c r="A32" s="203" t="s">
        <v>375</v>
      </c>
      <c r="B32" s="204" t="s">
        <v>449</v>
      </c>
    </row>
    <row r="33" spans="1:2" ht="16.5" hidden="1" outlineLevel="1" x14ac:dyDescent="0.25">
      <c r="A33" s="203" t="s">
        <v>376</v>
      </c>
      <c r="B33" s="204" t="s">
        <v>450</v>
      </c>
    </row>
    <row r="34" spans="1:2" ht="16.5" hidden="1" outlineLevel="1" x14ac:dyDescent="0.25">
      <c r="A34" s="203" t="s">
        <v>377</v>
      </c>
      <c r="B34" s="204" t="s">
        <v>451</v>
      </c>
    </row>
    <row r="35" spans="1:2" ht="16.5" collapsed="1" x14ac:dyDescent="0.25">
      <c r="B35" s="222" t="str">
        <f>B29</f>
        <v>БИОЛОГИЧЕСКИЙ ФАКУЛЬТЕТ</v>
      </c>
    </row>
    <row r="36" spans="1:2" ht="3.95" customHeight="1" x14ac:dyDescent="0.25">
      <c r="A36" s="208"/>
      <c r="B36" s="208"/>
    </row>
    <row r="37" spans="1:2" ht="15.75" hidden="1" outlineLevel="1" x14ac:dyDescent="0.25">
      <c r="A37" s="202"/>
      <c r="B37" s="202" t="s">
        <v>378</v>
      </c>
    </row>
    <row r="38" spans="1:2" ht="16.5" hidden="1" outlineLevel="1" x14ac:dyDescent="0.25">
      <c r="A38" s="203" t="s">
        <v>379</v>
      </c>
      <c r="B38" s="204" t="s">
        <v>452</v>
      </c>
    </row>
    <row r="39" spans="1:2" ht="16.5" hidden="1" outlineLevel="1" x14ac:dyDescent="0.25">
      <c r="A39" s="203" t="s">
        <v>380</v>
      </c>
      <c r="B39" s="204" t="s">
        <v>453</v>
      </c>
    </row>
    <row r="40" spans="1:2" ht="16.5" hidden="1" outlineLevel="1" x14ac:dyDescent="0.25">
      <c r="A40" s="203" t="s">
        <v>381</v>
      </c>
      <c r="B40" s="206" t="s">
        <v>454</v>
      </c>
    </row>
    <row r="41" spans="1:2" ht="16.5" hidden="1" outlineLevel="1" x14ac:dyDescent="0.25">
      <c r="A41" s="203" t="s">
        <v>382</v>
      </c>
      <c r="B41" s="204" t="s">
        <v>455</v>
      </c>
    </row>
    <row r="42" spans="1:2" ht="16.5" hidden="1" outlineLevel="1" x14ac:dyDescent="0.25">
      <c r="A42" s="203" t="s">
        <v>383</v>
      </c>
      <c r="B42" s="204" t="s">
        <v>456</v>
      </c>
    </row>
    <row r="43" spans="1:2" ht="16.5" hidden="1" outlineLevel="1" x14ac:dyDescent="0.25">
      <c r="A43" s="203" t="s">
        <v>384</v>
      </c>
      <c r="B43" s="204" t="s">
        <v>457</v>
      </c>
    </row>
    <row r="44" spans="1:2" ht="16.5" collapsed="1" x14ac:dyDescent="0.25">
      <c r="B44" s="222" t="str">
        <f>B37</f>
        <v>ИСТОРИЧЕСКИЙ ФАКУЛЬТЕТ</v>
      </c>
    </row>
    <row r="45" spans="1:2" ht="3.95" customHeight="1" x14ac:dyDescent="0.25">
      <c r="A45" s="208"/>
      <c r="B45" s="209"/>
    </row>
    <row r="46" spans="1:2" ht="15.75" hidden="1" outlineLevel="1" x14ac:dyDescent="0.25">
      <c r="A46" s="202"/>
      <c r="B46" s="202" t="s">
        <v>385</v>
      </c>
    </row>
    <row r="47" spans="1:2" ht="16.5" hidden="1" outlineLevel="1" x14ac:dyDescent="0.25">
      <c r="A47" s="203" t="s">
        <v>386</v>
      </c>
      <c r="B47" s="204" t="s">
        <v>458</v>
      </c>
    </row>
    <row r="48" spans="1:2" ht="16.5" hidden="1" outlineLevel="1" x14ac:dyDescent="0.25">
      <c r="A48" s="203" t="s">
        <v>387</v>
      </c>
      <c r="B48" s="204" t="s">
        <v>459</v>
      </c>
    </row>
    <row r="49" spans="1:2" ht="16.5" hidden="1" outlineLevel="1" x14ac:dyDescent="0.25">
      <c r="A49" s="203" t="s">
        <v>388</v>
      </c>
      <c r="B49" s="204" t="s">
        <v>460</v>
      </c>
    </row>
    <row r="50" spans="1:2" ht="16.5" hidden="1" outlineLevel="1" x14ac:dyDescent="0.25">
      <c r="A50" s="203" t="s">
        <v>389</v>
      </c>
      <c r="B50" s="204" t="s">
        <v>461</v>
      </c>
    </row>
    <row r="51" spans="1:2" ht="16.5" hidden="1" outlineLevel="1" x14ac:dyDescent="0.25">
      <c r="A51" s="203" t="s">
        <v>390</v>
      </c>
      <c r="B51" s="204" t="s">
        <v>462</v>
      </c>
    </row>
    <row r="52" spans="1:2" ht="16.5" hidden="1" outlineLevel="1" x14ac:dyDescent="0.25">
      <c r="A52" s="203" t="s">
        <v>391</v>
      </c>
      <c r="B52" s="204" t="s">
        <v>132</v>
      </c>
    </row>
    <row r="53" spans="1:2" ht="16.5" hidden="1" outlineLevel="1" x14ac:dyDescent="0.25">
      <c r="A53" s="203" t="s">
        <v>392</v>
      </c>
      <c r="B53" s="204" t="s">
        <v>463</v>
      </c>
    </row>
    <row r="54" spans="1:2" ht="16.5" collapsed="1" x14ac:dyDescent="0.25">
      <c r="B54" s="222" t="str">
        <f>B46</f>
        <v>ФИЛОЛОГИЧЕСКИЙ ФАКУЛЬТЕТ</v>
      </c>
    </row>
    <row r="55" spans="1:2" ht="3.95" customHeight="1" x14ac:dyDescent="0.25">
      <c r="A55" s="208"/>
      <c r="B55" s="209"/>
    </row>
    <row r="56" spans="1:2" ht="15.75" hidden="1" outlineLevel="1" x14ac:dyDescent="0.25">
      <c r="A56" s="202"/>
      <c r="B56" s="202" t="s">
        <v>393</v>
      </c>
    </row>
    <row r="57" spans="1:2" ht="16.5" hidden="1" outlineLevel="1" x14ac:dyDescent="0.25">
      <c r="A57" s="203" t="s">
        <v>394</v>
      </c>
      <c r="B57" s="204" t="s">
        <v>464</v>
      </c>
    </row>
    <row r="58" spans="1:2" ht="16.5" hidden="1" outlineLevel="1" x14ac:dyDescent="0.25">
      <c r="A58" s="203" t="s">
        <v>395</v>
      </c>
      <c r="B58" s="204" t="s">
        <v>465</v>
      </c>
    </row>
    <row r="59" spans="1:2" ht="16.5" hidden="1" outlineLevel="1" x14ac:dyDescent="0.25">
      <c r="A59" s="203" t="s">
        <v>396</v>
      </c>
      <c r="B59" s="204" t="s">
        <v>466</v>
      </c>
    </row>
    <row r="60" spans="1:2" ht="16.5" hidden="1" outlineLevel="1" x14ac:dyDescent="0.25">
      <c r="A60" s="203" t="s">
        <v>397</v>
      </c>
      <c r="B60" s="204" t="s">
        <v>467</v>
      </c>
    </row>
    <row r="61" spans="1:2" ht="16.5" hidden="1" outlineLevel="1" x14ac:dyDescent="0.25">
      <c r="A61" s="203" t="s">
        <v>398</v>
      </c>
      <c r="B61" s="204" t="s">
        <v>468</v>
      </c>
    </row>
    <row r="62" spans="1:2" ht="16.5" hidden="1" outlineLevel="1" x14ac:dyDescent="0.25">
      <c r="A62" s="203" t="s">
        <v>399</v>
      </c>
      <c r="B62" s="204" t="s">
        <v>469</v>
      </c>
    </row>
    <row r="63" spans="1:2" ht="16.5" hidden="1" outlineLevel="1" x14ac:dyDescent="0.25">
      <c r="A63" s="203" t="s">
        <v>400</v>
      </c>
      <c r="B63" s="204" t="s">
        <v>470</v>
      </c>
    </row>
    <row r="64" spans="1:2" ht="16.5" collapsed="1" x14ac:dyDescent="0.25">
      <c r="B64" s="222" t="str">
        <f>B56</f>
        <v>ФАКУЛЬТЕТ ИНОСТРАННЫХ ЯЗЫКОВ</v>
      </c>
    </row>
    <row r="65" spans="1:2" ht="3.95" customHeight="1" x14ac:dyDescent="0.25">
      <c r="A65" s="208"/>
      <c r="B65" s="209"/>
    </row>
    <row r="66" spans="1:2" ht="15.75" hidden="1" outlineLevel="1" x14ac:dyDescent="0.25">
      <c r="A66" s="202"/>
      <c r="B66" s="202" t="s">
        <v>401</v>
      </c>
    </row>
    <row r="67" spans="1:2" ht="16.5" hidden="1" outlineLevel="1" x14ac:dyDescent="0.25">
      <c r="A67" s="203" t="s">
        <v>402</v>
      </c>
      <c r="B67" s="204" t="s">
        <v>471</v>
      </c>
    </row>
    <row r="68" spans="1:2" ht="16.5" hidden="1" outlineLevel="1" x14ac:dyDescent="0.25">
      <c r="A68" s="203" t="s">
        <v>403</v>
      </c>
      <c r="B68" s="204" t="s">
        <v>472</v>
      </c>
    </row>
    <row r="69" spans="1:2" ht="16.5" hidden="1" outlineLevel="1" x14ac:dyDescent="0.25">
      <c r="A69" s="203" t="s">
        <v>404</v>
      </c>
      <c r="B69" s="204" t="s">
        <v>473</v>
      </c>
    </row>
    <row r="70" spans="1:2" ht="16.5" hidden="1" outlineLevel="1" x14ac:dyDescent="0.25">
      <c r="A70" s="203" t="s">
        <v>405</v>
      </c>
      <c r="B70" s="204" t="s">
        <v>474</v>
      </c>
    </row>
    <row r="71" spans="1:2" ht="16.5" hidden="1" outlineLevel="1" x14ac:dyDescent="0.25">
      <c r="A71" s="203" t="s">
        <v>406</v>
      </c>
      <c r="B71" s="204" t="s">
        <v>475</v>
      </c>
    </row>
    <row r="72" spans="1:2" ht="16.5" collapsed="1" x14ac:dyDescent="0.25">
      <c r="B72" s="222" t="str">
        <f>B66</f>
        <v>ЮРИДИЧЕСКИЙ ФАКУЛЬТЕТ</v>
      </c>
    </row>
    <row r="73" spans="1:2" ht="3.95" customHeight="1" x14ac:dyDescent="0.25">
      <c r="A73" s="208"/>
      <c r="B73" s="209"/>
    </row>
    <row r="74" spans="1:2" ht="15.75" hidden="1" outlineLevel="1" x14ac:dyDescent="0.25">
      <c r="A74" s="202"/>
      <c r="B74" s="202" t="s">
        <v>407</v>
      </c>
    </row>
    <row r="75" spans="1:2" ht="16.5" hidden="1" outlineLevel="1" x14ac:dyDescent="0.25">
      <c r="A75" s="203" t="s">
        <v>408</v>
      </c>
      <c r="B75" s="204" t="s">
        <v>476</v>
      </c>
    </row>
    <row r="76" spans="1:2" ht="16.5" hidden="1" outlineLevel="1" x14ac:dyDescent="0.25">
      <c r="A76" s="203" t="s">
        <v>409</v>
      </c>
      <c r="B76" s="204" t="s">
        <v>477</v>
      </c>
    </row>
    <row r="77" spans="1:2" ht="16.5" hidden="1" outlineLevel="1" x14ac:dyDescent="0.25">
      <c r="A77" s="203" t="s">
        <v>410</v>
      </c>
      <c r="B77" s="204" t="s">
        <v>478</v>
      </c>
    </row>
    <row r="78" spans="1:2" ht="16.5" hidden="1" outlineLevel="1" x14ac:dyDescent="0.25">
      <c r="A78" s="203" t="s">
        <v>411</v>
      </c>
      <c r="B78" s="204" t="s">
        <v>479</v>
      </c>
    </row>
    <row r="79" spans="1:2" ht="16.5" hidden="1" outlineLevel="1" x14ac:dyDescent="0.25">
      <c r="A79" s="203" t="s">
        <v>412</v>
      </c>
      <c r="B79" s="204" t="s">
        <v>480</v>
      </c>
    </row>
    <row r="80" spans="1:2" ht="16.5" hidden="1" outlineLevel="1" x14ac:dyDescent="0.25">
      <c r="A80" s="203" t="s">
        <v>413</v>
      </c>
      <c r="B80" s="204" t="s">
        <v>481</v>
      </c>
    </row>
    <row r="81" spans="1:2" ht="16.5" hidden="1" outlineLevel="1" x14ac:dyDescent="0.25">
      <c r="A81" s="203" t="s">
        <v>414</v>
      </c>
      <c r="B81" s="204" t="s">
        <v>482</v>
      </c>
    </row>
    <row r="82" spans="1:2" ht="16.5" hidden="1" outlineLevel="1" x14ac:dyDescent="0.25">
      <c r="A82" s="203" t="s">
        <v>415</v>
      </c>
      <c r="B82" s="204" t="s">
        <v>483</v>
      </c>
    </row>
    <row r="83" spans="1:2" ht="16.5" hidden="1" outlineLevel="1" x14ac:dyDescent="0.25">
      <c r="A83" s="203" t="s">
        <v>416</v>
      </c>
      <c r="B83" s="204" t="s">
        <v>484</v>
      </c>
    </row>
    <row r="84" spans="1:2" ht="16.5" collapsed="1" x14ac:dyDescent="0.25">
      <c r="B84" s="222" t="str">
        <f>B74</f>
        <v>ЭКОНОМИЧЕСКИЙ ФАКУЛЬТЕТ</v>
      </c>
    </row>
    <row r="85" spans="1:2" ht="3.95" customHeight="1" x14ac:dyDescent="0.25">
      <c r="A85" s="208"/>
      <c r="B85" s="209"/>
    </row>
    <row r="86" spans="1:2" ht="15.75" hidden="1" outlineLevel="1" x14ac:dyDescent="0.25">
      <c r="A86" s="202"/>
      <c r="B86" s="202" t="s">
        <v>417</v>
      </c>
    </row>
    <row r="87" spans="1:2" ht="16.5" hidden="1" outlineLevel="1" x14ac:dyDescent="0.25">
      <c r="A87" s="203" t="s">
        <v>418</v>
      </c>
      <c r="B87" s="204" t="s">
        <v>485</v>
      </c>
    </row>
    <row r="88" spans="1:2" ht="16.5" hidden="1" outlineLevel="1" x14ac:dyDescent="0.25">
      <c r="A88" s="203" t="s">
        <v>419</v>
      </c>
      <c r="B88" s="204" t="s">
        <v>486</v>
      </c>
    </row>
    <row r="89" spans="1:2" ht="16.5" hidden="1" outlineLevel="1" x14ac:dyDescent="0.25">
      <c r="A89" s="203" t="s">
        <v>420</v>
      </c>
      <c r="B89" s="204" t="s">
        <v>487</v>
      </c>
    </row>
    <row r="90" spans="1:2" ht="16.5" hidden="1" outlineLevel="1" x14ac:dyDescent="0.25">
      <c r="A90" s="203" t="s">
        <v>421</v>
      </c>
      <c r="B90" s="204" t="s">
        <v>488</v>
      </c>
    </row>
    <row r="91" spans="1:2" ht="16.5" hidden="1" outlineLevel="1" x14ac:dyDescent="0.25">
      <c r="A91" s="203" t="s">
        <v>422</v>
      </c>
      <c r="B91" s="204" t="s">
        <v>489</v>
      </c>
    </row>
    <row r="92" spans="1:2" ht="16.5" collapsed="1" x14ac:dyDescent="0.25">
      <c r="B92" s="222" t="str">
        <f>B86</f>
        <v>УЧЕТНО-ФИНАНСОВЫЙ  ФАКУЛЬТЕТ</v>
      </c>
    </row>
    <row r="93" spans="1:2" ht="3.95" customHeight="1" x14ac:dyDescent="0.25">
      <c r="A93" s="208"/>
      <c r="B93" s="209"/>
    </row>
    <row r="94" spans="1:2" ht="15.75" hidden="1" outlineLevel="1" x14ac:dyDescent="0.25">
      <c r="A94" s="202"/>
      <c r="B94" s="202" t="s">
        <v>423</v>
      </c>
    </row>
    <row r="95" spans="1:2" ht="16.5" hidden="1" outlineLevel="1" x14ac:dyDescent="0.25">
      <c r="A95" s="203" t="s">
        <v>424</v>
      </c>
      <c r="B95" s="204" t="s">
        <v>490</v>
      </c>
    </row>
    <row r="96" spans="1:2" ht="16.5" hidden="1" outlineLevel="1" x14ac:dyDescent="0.25">
      <c r="A96" s="203" t="s">
        <v>425</v>
      </c>
      <c r="B96" s="204" t="s">
        <v>491</v>
      </c>
    </row>
    <row r="97" spans="1:2" ht="16.5" collapsed="1" x14ac:dyDescent="0.25">
      <c r="B97" s="222" t="str">
        <f>B94</f>
        <v>УЧЕБНО-НАУЧНЫЙ ИНСТИТУТ ЭКОНОМИЧЕСКОЙ КИБЕРНЕТИКИ</v>
      </c>
    </row>
    <row r="98" spans="1:2" ht="3.95" customHeight="1" x14ac:dyDescent="0.25">
      <c r="A98" s="208"/>
      <c r="B98" s="209"/>
    </row>
    <row r="99" spans="1:2" ht="15.75" hidden="1" outlineLevel="1" x14ac:dyDescent="0.25">
      <c r="A99" s="202"/>
      <c r="B99" s="202" t="s">
        <v>426</v>
      </c>
    </row>
    <row r="100" spans="1:2" ht="16.5" hidden="1" outlineLevel="1" x14ac:dyDescent="0.25">
      <c r="A100" s="203" t="s">
        <v>427</v>
      </c>
      <c r="B100" s="204" t="s">
        <v>125</v>
      </c>
    </row>
    <row r="101" spans="1:2" ht="16.5" hidden="1" outlineLevel="1" x14ac:dyDescent="0.25">
      <c r="A101" s="203" t="s">
        <v>428</v>
      </c>
      <c r="B101" s="204" t="s">
        <v>124</v>
      </c>
    </row>
    <row r="102" spans="1:2" ht="16.5" collapsed="1" x14ac:dyDescent="0.25">
      <c r="B102" s="222" t="str">
        <f>B99</f>
        <v>ОБЩЕУНИВЕРСИТЕТСКИЕ КАФЕДРЫ</v>
      </c>
    </row>
    <row r="103" spans="1:2" ht="3.95" customHeight="1" x14ac:dyDescent="0.25">
      <c r="A103" s="208"/>
      <c r="B103" s="209"/>
    </row>
    <row r="104" spans="1:2" ht="15.75" hidden="1" outlineLevel="1" x14ac:dyDescent="0.25">
      <c r="A104" s="202"/>
      <c r="B104" s="202" t="s">
        <v>429</v>
      </c>
    </row>
    <row r="105" spans="1:2" ht="16.5" hidden="1" outlineLevel="1" x14ac:dyDescent="0.25">
      <c r="A105" s="203" t="s">
        <v>430</v>
      </c>
      <c r="B105" s="204" t="s">
        <v>492</v>
      </c>
    </row>
    <row r="106" spans="1:2" ht="16.5" collapsed="1" x14ac:dyDescent="0.25">
      <c r="B106" s="222" t="str">
        <f>B104</f>
        <v>МЕЖДУНАРОДНЫЙ ФАКУЛЬТЕТ</v>
      </c>
    </row>
    <row r="107" spans="1:2" ht="3.95" customHeight="1" x14ac:dyDescent="0.25">
      <c r="A107" s="208"/>
      <c r="B107" s="209"/>
    </row>
    <row r="108" spans="1:2" ht="15.75" hidden="1" outlineLevel="1" x14ac:dyDescent="0.25">
      <c r="A108" s="202"/>
      <c r="B108" s="202" t="s">
        <v>431</v>
      </c>
    </row>
    <row r="109" spans="1:2" ht="16.5" hidden="1" outlineLevel="1" x14ac:dyDescent="0.25">
      <c r="A109" s="203" t="s">
        <v>562</v>
      </c>
      <c r="B109" s="204" t="s">
        <v>563</v>
      </c>
    </row>
    <row r="110" spans="1:2" ht="16.5" hidden="1" outlineLevel="1" x14ac:dyDescent="0.25">
      <c r="A110" s="203" t="s">
        <v>564</v>
      </c>
      <c r="B110" s="204" t="s">
        <v>565</v>
      </c>
    </row>
    <row r="111" spans="1:2" ht="16.5" hidden="1" outlineLevel="1" x14ac:dyDescent="0.25">
      <c r="A111" s="203" t="s">
        <v>433</v>
      </c>
      <c r="B111" s="204" t="s">
        <v>493</v>
      </c>
    </row>
    <row r="112" spans="1:2" ht="15.75" collapsed="1" x14ac:dyDescent="0.25">
      <c r="B112" s="221" t="str">
        <f>B108</f>
        <v>ФАКУЛЬТЕТ ДОПОЛНИТЕЛЬНОГО И ПРОФЕССИОНАЛЬНОГО ОБРАЗОВАНИЯ</v>
      </c>
    </row>
    <row r="113" spans="1:2" ht="3.95" customHeight="1" x14ac:dyDescent="0.25">
      <c r="A113" s="207"/>
      <c r="B113" s="207"/>
    </row>
    <row r="114" spans="1:2" ht="33" hidden="1" outlineLevel="1" x14ac:dyDescent="0.25">
      <c r="A114" s="210"/>
      <c r="B114" s="211" t="s">
        <v>434</v>
      </c>
    </row>
    <row r="115" spans="1:2" ht="33" hidden="1" outlineLevel="1" x14ac:dyDescent="0.25">
      <c r="A115" s="213" t="s">
        <v>494</v>
      </c>
      <c r="B115" s="212" t="s">
        <v>435</v>
      </c>
    </row>
    <row r="116" spans="1:2" ht="16.5" hidden="1" outlineLevel="1" x14ac:dyDescent="0.25">
      <c r="A116" s="213" t="s">
        <v>495</v>
      </c>
      <c r="B116" s="212"/>
    </row>
    <row r="117" spans="1:2" ht="16.5" hidden="1" outlineLevel="1" x14ac:dyDescent="0.25">
      <c r="A117" s="213" t="s">
        <v>496</v>
      </c>
      <c r="B117" s="212"/>
    </row>
    <row r="118" spans="1:2" ht="16.5" hidden="1" outlineLevel="1" x14ac:dyDescent="0.25">
      <c r="A118" s="213" t="s">
        <v>497</v>
      </c>
      <c r="B118" s="212"/>
    </row>
    <row r="119" spans="1:2" ht="16.5" hidden="1" outlineLevel="1" x14ac:dyDescent="0.25">
      <c r="A119" s="213" t="s">
        <v>498</v>
      </c>
      <c r="B119" s="212"/>
    </row>
    <row r="120" spans="1:2" ht="16.5" hidden="1" outlineLevel="1" x14ac:dyDescent="0.25">
      <c r="A120" s="213" t="s">
        <v>499</v>
      </c>
      <c r="B120" s="212"/>
    </row>
    <row r="121" spans="1:2" ht="16.5" hidden="1" outlineLevel="1" x14ac:dyDescent="0.25">
      <c r="A121" s="213" t="s">
        <v>500</v>
      </c>
      <c r="B121" s="212"/>
    </row>
    <row r="122" spans="1:2" ht="16.5" hidden="1" outlineLevel="1" x14ac:dyDescent="0.25">
      <c r="A122" s="213" t="s">
        <v>501</v>
      </c>
      <c r="B122" s="212"/>
    </row>
    <row r="123" spans="1:2" ht="16.5" hidden="1" outlineLevel="1" x14ac:dyDescent="0.25">
      <c r="A123" s="213" t="s">
        <v>502</v>
      </c>
      <c r="B123" s="212"/>
    </row>
    <row r="124" spans="1:2" ht="16.5" hidden="1" outlineLevel="1" x14ac:dyDescent="0.25">
      <c r="A124" s="213" t="s">
        <v>503</v>
      </c>
      <c r="B124" s="212"/>
    </row>
    <row r="125" spans="1:2" ht="33" collapsed="1" x14ac:dyDescent="0.25">
      <c r="B125" s="222" t="str">
        <f>B114</f>
        <v>ОБЪЕДИНЕНИЯ КАФЕДР (для чтения одной дисциплины, например, Естественнонаучной картины мира)</v>
      </c>
    </row>
    <row r="126" spans="1:2" ht="3.95" customHeight="1" x14ac:dyDescent="0.25">
      <c r="A126" s="208"/>
      <c r="B126" s="209"/>
    </row>
    <row r="127" spans="1:2" ht="16.5" hidden="1" outlineLevel="1" x14ac:dyDescent="0.25">
      <c r="A127" s="207"/>
      <c r="B127" s="211" t="s">
        <v>566</v>
      </c>
    </row>
    <row r="128" spans="1:2" ht="16.5" hidden="1" outlineLevel="1" x14ac:dyDescent="0.25">
      <c r="A128" s="213" t="s">
        <v>567</v>
      </c>
      <c r="B128" s="212" t="s">
        <v>568</v>
      </c>
    </row>
    <row r="129" spans="1:2" ht="16.5" hidden="1" outlineLevel="1" x14ac:dyDescent="0.25">
      <c r="A129" s="213" t="s">
        <v>569</v>
      </c>
      <c r="B129" s="212" t="s">
        <v>570</v>
      </c>
    </row>
    <row r="130" spans="1:2" ht="16.5" hidden="1" outlineLevel="1" x14ac:dyDescent="0.25">
      <c r="A130" s="213" t="s">
        <v>571</v>
      </c>
      <c r="B130" s="212" t="s">
        <v>572</v>
      </c>
    </row>
    <row r="131" spans="1:2" ht="16.5" hidden="1" outlineLevel="1" x14ac:dyDescent="0.25">
      <c r="A131" s="213" t="s">
        <v>573</v>
      </c>
      <c r="B131" s="212" t="s">
        <v>574</v>
      </c>
    </row>
    <row r="132" spans="1:2" ht="16.5" hidden="1" outlineLevel="1" x14ac:dyDescent="0.25">
      <c r="A132" s="213" t="s">
        <v>575</v>
      </c>
      <c r="B132" s="212" t="s">
        <v>576</v>
      </c>
    </row>
    <row r="133" spans="1:2" ht="16.5" collapsed="1" x14ac:dyDescent="0.25">
      <c r="B133" s="222" t="str">
        <f>B127</f>
        <v>ИНСТИТУТ ФИЗИЧЕСКОЙ КУЛЬТУРЫ И СПОРТА</v>
      </c>
    </row>
    <row r="134" spans="1:2" ht="3.95" customHeight="1" x14ac:dyDescent="0.25">
      <c r="A134" s="208"/>
      <c r="B134" s="209"/>
    </row>
    <row r="135" spans="1:2" ht="16.5" hidden="1" outlineLevel="1" x14ac:dyDescent="0.25">
      <c r="B135" s="211" t="s">
        <v>577</v>
      </c>
    </row>
    <row r="136" spans="1:2" ht="16.5" hidden="1" outlineLevel="1" x14ac:dyDescent="0.25">
      <c r="A136" s="203" t="s">
        <v>578</v>
      </c>
      <c r="B136" s="212" t="s">
        <v>579</v>
      </c>
    </row>
    <row r="137" spans="1:2" ht="16.5" hidden="1" outlineLevel="1" x14ac:dyDescent="0.25">
      <c r="A137" s="203" t="s">
        <v>580</v>
      </c>
      <c r="B137" s="212" t="s">
        <v>581</v>
      </c>
    </row>
    <row r="138" spans="1:2" ht="16.5" hidden="1" outlineLevel="1" x14ac:dyDescent="0.25">
      <c r="A138" s="203" t="s">
        <v>582</v>
      </c>
      <c r="B138" s="212" t="s">
        <v>583</v>
      </c>
    </row>
    <row r="139" spans="1:2" ht="16.5" hidden="1" outlineLevel="1" x14ac:dyDescent="0.25">
      <c r="A139" s="203" t="s">
        <v>432</v>
      </c>
      <c r="B139" s="212" t="s">
        <v>126</v>
      </c>
    </row>
    <row r="140" spans="1:2" ht="16.5" collapsed="1" x14ac:dyDescent="0.25">
      <c r="B140" s="222" t="str">
        <f>B135</f>
        <v>ИНСТИТУТ ПЕДАГОГИКИ</v>
      </c>
    </row>
    <row r="141" spans="1:2" ht="3.95" customHeight="1" x14ac:dyDescent="0.25">
      <c r="A141" s="208"/>
      <c r="B141" s="209"/>
    </row>
  </sheetData>
  <pageMargins left="0.39370078740157483" right="0.39370078740157483" top="0.39370078740157483" bottom="0.39370078740157483" header="0" footer="0"/>
  <pageSetup paperSize="9" scale="87" fitToHeight="0" orientation="portrait" verticalDpi="0" r:id="rId1"/>
  <headerFooter>
    <oddFooter>&amp;L&amp;F; &amp;D&amp;C&amp;A&amp;R&amp;P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51"/>
  <sheetViews>
    <sheetView tabSelected="1" zoomScale="80" zoomScaleNormal="80" workbookViewId="0">
      <selection activeCell="P8" sqref="P8"/>
    </sheetView>
  </sheetViews>
  <sheetFormatPr defaultRowHeight="23.25" x14ac:dyDescent="0.35"/>
  <cols>
    <col min="1" max="1" width="7.7109375" style="7" customWidth="1"/>
    <col min="2" max="31" width="3.85546875" style="7" customWidth="1"/>
    <col min="32" max="32" width="4.7109375" style="7" customWidth="1"/>
    <col min="33" max="35" width="3.85546875" style="7" customWidth="1"/>
    <col min="36" max="39" width="4.7109375" style="7" customWidth="1"/>
    <col min="40" max="53" width="3.85546875" style="7" customWidth="1"/>
    <col min="54" max="54" width="9.140625" style="7" customWidth="1"/>
    <col min="55" max="16384" width="9.140625" style="6"/>
  </cols>
  <sheetData>
    <row r="1" spans="1:54" x14ac:dyDescent="0.3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335" t="s">
        <v>178</v>
      </c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</row>
    <row r="2" spans="1:54" x14ac:dyDescent="0.3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335" t="s">
        <v>274</v>
      </c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</row>
    <row r="3" spans="1:54" x14ac:dyDescent="0.3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335" t="s">
        <v>281</v>
      </c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</row>
    <row r="4" spans="1:54" x14ac:dyDescent="0.3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336" t="s">
        <v>177</v>
      </c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</row>
    <row r="5" spans="1:54" ht="23.25" customHeight="1" x14ac:dyDescent="0.35">
      <c r="A5" s="337" t="s">
        <v>117</v>
      </c>
      <c r="B5" s="337"/>
      <c r="C5" s="337"/>
      <c r="D5" s="337"/>
      <c r="E5" s="337"/>
      <c r="F5" s="337"/>
      <c r="G5" s="337"/>
      <c r="H5" s="337"/>
      <c r="I5" s="337"/>
      <c r="J5" s="33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73"/>
      <c r="AK5" s="27"/>
      <c r="AL5" s="27"/>
      <c r="AM5" s="74"/>
      <c r="AN5" s="74"/>
      <c r="AO5" s="74"/>
      <c r="AP5" s="74"/>
      <c r="AQ5" s="74"/>
      <c r="AR5" s="74"/>
      <c r="AS5" s="74"/>
      <c r="AT5" s="74"/>
      <c r="AU5" s="75"/>
      <c r="AV5" s="75"/>
      <c r="AW5" s="75"/>
      <c r="AX5" s="75"/>
      <c r="AY5" s="75"/>
      <c r="AZ5" s="24"/>
      <c r="BA5" s="8"/>
    </row>
    <row r="6" spans="1:54" ht="22.5" customHeight="1" x14ac:dyDescent="0.35">
      <c r="A6" s="337" t="s">
        <v>118</v>
      </c>
      <c r="B6" s="337"/>
      <c r="C6" s="337"/>
      <c r="D6" s="337"/>
      <c r="E6" s="337"/>
      <c r="F6" s="337"/>
      <c r="G6" s="337"/>
      <c r="H6" s="337"/>
      <c r="I6" s="337"/>
      <c r="J6" s="337"/>
      <c r="K6" s="8"/>
      <c r="L6" s="8"/>
      <c r="M6" s="8"/>
      <c r="N6" s="8"/>
      <c r="O6" s="8"/>
      <c r="P6" s="19" t="s">
        <v>176</v>
      </c>
      <c r="Q6" s="28"/>
      <c r="R6" s="28"/>
      <c r="S6" s="28"/>
      <c r="T6" s="28"/>
      <c r="U6" s="28"/>
      <c r="V6" s="28"/>
      <c r="W6" s="8"/>
      <c r="X6" s="8"/>
      <c r="Y6" s="73"/>
      <c r="Z6" s="61"/>
      <c r="AA6" s="73"/>
      <c r="AB6" s="6"/>
      <c r="AC6" s="97" t="s">
        <v>550</v>
      </c>
      <c r="AD6" s="73"/>
      <c r="AE6" s="6"/>
      <c r="AF6" s="62"/>
      <c r="AG6" s="8"/>
      <c r="AH6" s="8"/>
      <c r="AI6" s="8"/>
      <c r="AJ6" s="73"/>
      <c r="AK6" s="8"/>
      <c r="AL6" s="8"/>
      <c r="AM6" s="74"/>
      <c r="AN6" s="74"/>
      <c r="AO6" s="74"/>
      <c r="AP6" s="74"/>
      <c r="AQ6" s="74"/>
      <c r="AR6" s="74"/>
      <c r="AS6" s="74"/>
      <c r="AT6" s="74"/>
      <c r="AU6" s="75"/>
      <c r="AV6" s="75"/>
      <c r="AW6" s="75"/>
      <c r="AX6" s="75"/>
      <c r="AY6" s="75"/>
      <c r="AZ6" s="24"/>
      <c r="BA6" s="8"/>
    </row>
    <row r="7" spans="1:54" ht="24" customHeight="1" x14ac:dyDescent="0.35">
      <c r="A7" s="96" t="s">
        <v>559</v>
      </c>
      <c r="B7" s="16"/>
      <c r="C7" s="16"/>
      <c r="D7" s="16"/>
      <c r="E7" s="16"/>
      <c r="F7" s="16"/>
      <c r="G7" s="16"/>
      <c r="H7" s="16"/>
      <c r="I7" s="16"/>
      <c r="J7" s="16"/>
      <c r="K7" s="27"/>
      <c r="L7" s="27"/>
      <c r="M7" s="27"/>
      <c r="N7" s="27"/>
      <c r="O7" s="27"/>
      <c r="P7" s="98" t="s">
        <v>175</v>
      </c>
      <c r="Q7" s="28"/>
      <c r="R7" s="28"/>
      <c r="S7" s="28"/>
      <c r="T7" s="28"/>
      <c r="U7" s="28"/>
      <c r="V7" s="28"/>
      <c r="W7" s="8"/>
      <c r="X7" s="8"/>
      <c r="Y7" s="73"/>
      <c r="Z7" s="61"/>
      <c r="AA7" s="73"/>
      <c r="AB7" s="6"/>
      <c r="AC7" s="97" t="s">
        <v>551</v>
      </c>
      <c r="AD7" s="73"/>
      <c r="AE7" s="6"/>
      <c r="AF7" s="62"/>
      <c r="AG7" s="27"/>
      <c r="AH7" s="27"/>
      <c r="AI7" s="27"/>
      <c r="AJ7" s="73"/>
      <c r="AK7" s="27"/>
      <c r="AL7" s="27"/>
      <c r="AM7" s="74"/>
      <c r="AN7" s="74"/>
      <c r="AO7" s="74"/>
      <c r="AP7" s="74"/>
      <c r="AQ7" s="74"/>
      <c r="AR7" s="74"/>
      <c r="AS7" s="74"/>
      <c r="AT7" s="74"/>
      <c r="AU7" s="76"/>
      <c r="AV7" s="76"/>
      <c r="AW7" s="76"/>
      <c r="AX7" s="76"/>
      <c r="AY7" s="76"/>
      <c r="AZ7" s="77"/>
      <c r="BA7" s="8"/>
    </row>
    <row r="8" spans="1:54" ht="20.100000000000001" customHeight="1" x14ac:dyDescent="0.35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8"/>
      <c r="L8" s="8"/>
      <c r="M8" s="8"/>
      <c r="N8" s="8"/>
      <c r="O8" s="8"/>
      <c r="P8" s="98" t="s">
        <v>285</v>
      </c>
      <c r="Q8" s="28"/>
      <c r="R8" s="28"/>
      <c r="S8" s="28"/>
      <c r="T8" s="28"/>
      <c r="U8" s="28"/>
      <c r="V8" s="28"/>
      <c r="W8" s="8"/>
      <c r="X8" s="8"/>
      <c r="Y8" s="73"/>
      <c r="Z8" s="61"/>
      <c r="AA8" s="73"/>
      <c r="AB8" s="6"/>
      <c r="AC8" s="282" t="s">
        <v>552</v>
      </c>
      <c r="AD8" s="8"/>
      <c r="AE8" s="8"/>
      <c r="AF8" s="8"/>
      <c r="AG8" s="8"/>
      <c r="AH8" s="8"/>
      <c r="AI8" s="8"/>
      <c r="AJ8" s="73"/>
      <c r="AK8" s="8"/>
      <c r="AL8" s="8"/>
      <c r="AM8" s="74"/>
      <c r="AN8" s="74"/>
      <c r="AO8" s="74"/>
      <c r="AP8" s="74"/>
      <c r="AQ8" s="74"/>
      <c r="AR8" s="74"/>
      <c r="AS8" s="74"/>
      <c r="AT8" s="74"/>
      <c r="AU8" s="76"/>
      <c r="AV8" s="76"/>
      <c r="AW8" s="76"/>
      <c r="AX8" s="76"/>
      <c r="AY8" s="76"/>
      <c r="AZ8" s="77"/>
      <c r="BA8" s="8"/>
    </row>
    <row r="9" spans="1:54" ht="20.100000000000001" customHeight="1" x14ac:dyDescent="0.35">
      <c r="A9" s="8" t="s">
        <v>180</v>
      </c>
      <c r="B9" s="29"/>
      <c r="C9" s="29"/>
      <c r="D9" s="73"/>
      <c r="E9" s="73"/>
      <c r="F9" s="8" t="s">
        <v>179</v>
      </c>
      <c r="G9" s="29"/>
      <c r="H9" s="29"/>
      <c r="I9" s="29"/>
      <c r="J9" s="29"/>
      <c r="K9" s="73"/>
      <c r="L9" s="78"/>
      <c r="M9" s="78"/>
      <c r="N9" s="74"/>
      <c r="O9" s="74"/>
      <c r="P9" s="19" t="s">
        <v>546</v>
      </c>
      <c r="Q9" s="27"/>
      <c r="R9" s="8"/>
      <c r="S9" s="75"/>
      <c r="T9" s="75"/>
      <c r="U9" s="75"/>
      <c r="V9" s="75"/>
      <c r="W9" s="75"/>
      <c r="X9" s="74"/>
      <c r="Y9" s="74"/>
      <c r="Z9" s="74"/>
      <c r="AA9" s="74"/>
      <c r="AB9" s="6"/>
      <c r="AC9" s="98" t="s">
        <v>557</v>
      </c>
      <c r="AD9" s="74"/>
      <c r="AE9" s="74"/>
      <c r="AF9" s="74"/>
      <c r="AG9" s="74"/>
      <c r="AH9" s="74"/>
      <c r="AI9" s="74"/>
      <c r="AJ9" s="74"/>
      <c r="AK9" s="74"/>
      <c r="AL9" s="61"/>
      <c r="AM9" s="61"/>
      <c r="AN9" s="61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3"/>
      <c r="BA9" s="8"/>
    </row>
    <row r="10" spans="1:54" ht="20.100000000000001" customHeight="1" x14ac:dyDescent="0.3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73"/>
      <c r="L10" s="78"/>
      <c r="M10" s="78"/>
      <c r="N10" s="74"/>
      <c r="O10" s="74"/>
      <c r="P10" s="223" t="s">
        <v>275</v>
      </c>
      <c r="Q10" s="8"/>
      <c r="R10" s="75"/>
      <c r="S10" s="75"/>
      <c r="T10" s="75"/>
      <c r="U10" s="75"/>
      <c r="V10" s="75"/>
      <c r="W10" s="75"/>
      <c r="X10" s="74"/>
      <c r="Y10" s="74"/>
      <c r="Z10" s="74"/>
      <c r="AA10" s="74"/>
      <c r="AB10" s="6"/>
      <c r="AC10" s="98" t="s">
        <v>276</v>
      </c>
      <c r="AD10" s="74"/>
      <c r="AE10" s="74"/>
      <c r="AF10" s="74"/>
      <c r="AG10" s="74"/>
      <c r="AH10" s="74"/>
      <c r="AI10" s="74"/>
      <c r="AJ10" s="74"/>
      <c r="AK10" s="27"/>
      <c r="AL10" s="27"/>
      <c r="AM10" s="27"/>
      <c r="AN10" s="27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3"/>
      <c r="BA10" s="8"/>
    </row>
    <row r="11" spans="1:54" ht="20.100000000000001" customHeight="1" x14ac:dyDescent="0.3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73"/>
      <c r="L11" s="27"/>
      <c r="M11" s="27"/>
      <c r="N11" s="8"/>
      <c r="O11" s="27"/>
      <c r="P11" s="81" t="s">
        <v>277</v>
      </c>
      <c r="Q11" s="27"/>
      <c r="R11" s="76"/>
      <c r="S11" s="76"/>
      <c r="T11" s="76"/>
      <c r="U11" s="76"/>
      <c r="V11" s="76"/>
      <c r="W11" s="76"/>
      <c r="X11" s="8"/>
      <c r="Y11" s="8"/>
      <c r="Z11" s="8"/>
      <c r="AA11" s="8"/>
      <c r="AB11" s="6"/>
      <c r="AC11" s="99" t="s">
        <v>278</v>
      </c>
      <c r="AD11" s="79"/>
      <c r="AE11" s="8"/>
      <c r="AF11" s="8"/>
      <c r="AG11" s="8"/>
      <c r="AH11" s="27"/>
      <c r="AI11" s="27"/>
      <c r="AJ11" s="27"/>
      <c r="AK11" s="27"/>
      <c r="AL11" s="27"/>
      <c r="AM11" s="27"/>
      <c r="AN11" s="27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73"/>
      <c r="BA11" s="8"/>
    </row>
    <row r="12" spans="1:54" ht="20.100000000000001" customHeight="1" x14ac:dyDescent="0.3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73"/>
      <c r="L12" s="27"/>
      <c r="M12" s="27"/>
      <c r="N12" s="74"/>
      <c r="O12" s="74"/>
      <c r="P12" s="81" t="s">
        <v>279</v>
      </c>
      <c r="Q12" s="8"/>
      <c r="R12" s="76"/>
      <c r="S12" s="76"/>
      <c r="T12" s="76"/>
      <c r="U12" s="76"/>
      <c r="V12" s="76"/>
      <c r="W12" s="76"/>
      <c r="X12" s="74"/>
      <c r="Y12" s="74"/>
      <c r="Z12" s="74"/>
      <c r="AA12" s="74"/>
      <c r="AB12" s="6"/>
      <c r="AC12" s="98" t="s">
        <v>280</v>
      </c>
      <c r="AD12" s="74"/>
      <c r="AE12" s="74"/>
      <c r="AF12" s="74"/>
      <c r="AG12" s="74"/>
      <c r="AH12" s="74"/>
      <c r="AI12" s="74"/>
      <c r="AJ12" s="74"/>
      <c r="AK12" s="61"/>
      <c r="AL12" s="61"/>
      <c r="AM12" s="61"/>
      <c r="AN12" s="61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73"/>
      <c r="BA12" s="8"/>
    </row>
    <row r="13" spans="1:54" ht="20.100000000000001" customHeight="1" x14ac:dyDescent="0.35">
      <c r="A13" s="338"/>
      <c r="B13" s="338"/>
      <c r="C13" s="338"/>
      <c r="D13" s="338"/>
      <c r="E13" s="338"/>
      <c r="F13" s="338"/>
      <c r="G13" s="338"/>
      <c r="H13" s="8"/>
      <c r="I13" s="8"/>
      <c r="J13" s="8"/>
      <c r="K13" s="27"/>
      <c r="L13" s="27"/>
      <c r="M13" s="27"/>
      <c r="N13" s="27"/>
      <c r="O13" s="27"/>
      <c r="P13" s="19" t="s">
        <v>174</v>
      </c>
      <c r="Q13" s="28"/>
      <c r="R13" s="73"/>
      <c r="S13" s="28"/>
      <c r="T13" s="74"/>
      <c r="U13" s="27"/>
      <c r="V13" s="27"/>
      <c r="W13" s="27"/>
      <c r="X13" s="27"/>
      <c r="Y13" s="27"/>
      <c r="Z13" s="27"/>
      <c r="AA13" s="27"/>
      <c r="AB13" s="6"/>
      <c r="AC13" s="143" t="s">
        <v>173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73"/>
      <c r="BA13" s="8"/>
    </row>
    <row r="14" spans="1:54" x14ac:dyDescent="0.3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3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27"/>
      <c r="AI14" s="27"/>
      <c r="AJ14" s="27"/>
      <c r="AK14" s="27"/>
      <c r="AL14" s="27"/>
      <c r="AM14" s="27"/>
      <c r="AN14" s="27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5"/>
      <c r="BA14" s="8"/>
    </row>
    <row r="15" spans="1:54" ht="15.75" x14ac:dyDescent="0.25">
      <c r="A15" s="340" t="s">
        <v>172</v>
      </c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  <c r="AE15" s="340"/>
      <c r="AF15" s="340"/>
      <c r="AG15" s="340"/>
      <c r="AH15" s="340"/>
      <c r="AI15" s="340"/>
      <c r="AJ15" s="340"/>
      <c r="AK15" s="340"/>
      <c r="AL15" s="340"/>
      <c r="AM15" s="340"/>
      <c r="AN15" s="340"/>
      <c r="AO15" s="340"/>
      <c r="AP15" s="340"/>
      <c r="AQ15" s="340"/>
      <c r="AR15" s="340"/>
      <c r="AS15" s="340"/>
      <c r="AT15" s="340"/>
      <c r="AU15" s="340"/>
      <c r="AV15" s="340"/>
      <c r="AW15" s="340"/>
      <c r="AX15" s="340"/>
      <c r="AY15" s="340"/>
      <c r="AZ15" s="340"/>
      <c r="BA15" s="340"/>
      <c r="BB15" s="24"/>
    </row>
    <row r="16" spans="1:54" ht="15.75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24"/>
    </row>
    <row r="17" spans="1:54" x14ac:dyDescent="0.35">
      <c r="A17" s="343" t="s">
        <v>171</v>
      </c>
      <c r="B17" s="341" t="s">
        <v>170</v>
      </c>
      <c r="C17" s="341"/>
      <c r="D17" s="341"/>
      <c r="E17" s="341"/>
      <c r="F17" s="341"/>
      <c r="G17" s="341" t="s">
        <v>169</v>
      </c>
      <c r="H17" s="341"/>
      <c r="I17" s="341"/>
      <c r="J17" s="341"/>
      <c r="K17" s="341" t="s">
        <v>168</v>
      </c>
      <c r="L17" s="341"/>
      <c r="M17" s="341"/>
      <c r="N17" s="341"/>
      <c r="O17" s="341" t="s">
        <v>167</v>
      </c>
      <c r="P17" s="341"/>
      <c r="Q17" s="341"/>
      <c r="R17" s="341"/>
      <c r="S17" s="341" t="s">
        <v>166</v>
      </c>
      <c r="T17" s="341"/>
      <c r="U17" s="341"/>
      <c r="V17" s="341"/>
      <c r="W17" s="341"/>
      <c r="X17" s="341" t="s">
        <v>165</v>
      </c>
      <c r="Y17" s="341"/>
      <c r="Z17" s="341"/>
      <c r="AA17" s="341"/>
      <c r="AB17" s="341" t="s">
        <v>164</v>
      </c>
      <c r="AC17" s="341"/>
      <c r="AD17" s="341"/>
      <c r="AE17" s="341"/>
      <c r="AF17" s="341" t="s">
        <v>163</v>
      </c>
      <c r="AG17" s="341"/>
      <c r="AH17" s="341"/>
      <c r="AI17" s="341"/>
      <c r="AJ17" s="341" t="s">
        <v>162</v>
      </c>
      <c r="AK17" s="341"/>
      <c r="AL17" s="341"/>
      <c r="AM17" s="341"/>
      <c r="AN17" s="341" t="s">
        <v>161</v>
      </c>
      <c r="AO17" s="341"/>
      <c r="AP17" s="341"/>
      <c r="AQ17" s="341"/>
      <c r="AR17" s="341"/>
      <c r="AS17" s="341" t="s">
        <v>160</v>
      </c>
      <c r="AT17" s="341"/>
      <c r="AU17" s="341"/>
      <c r="AV17" s="341"/>
      <c r="AW17" s="341" t="s">
        <v>159</v>
      </c>
      <c r="AX17" s="341"/>
      <c r="AY17" s="341"/>
      <c r="AZ17" s="341"/>
      <c r="BA17" s="341"/>
    </row>
    <row r="18" spans="1:54" x14ac:dyDescent="0.35">
      <c r="A18" s="344"/>
      <c r="B18" s="23" t="s">
        <v>8</v>
      </c>
      <c r="C18" s="23" t="s">
        <v>7</v>
      </c>
      <c r="D18" s="23" t="s">
        <v>8</v>
      </c>
      <c r="E18" s="23" t="s">
        <v>7</v>
      </c>
      <c r="F18" s="23" t="s">
        <v>8</v>
      </c>
      <c r="G18" s="23" t="s">
        <v>7</v>
      </c>
      <c r="H18" s="23" t="s">
        <v>8</v>
      </c>
      <c r="I18" s="23" t="s">
        <v>7</v>
      </c>
      <c r="J18" s="23" t="s">
        <v>8</v>
      </c>
      <c r="K18" s="23" t="s">
        <v>7</v>
      </c>
      <c r="L18" s="23" t="s">
        <v>8</v>
      </c>
      <c r="M18" s="23" t="s">
        <v>7</v>
      </c>
      <c r="N18" s="23" t="s">
        <v>8</v>
      </c>
      <c r="O18" s="23" t="s">
        <v>7</v>
      </c>
      <c r="P18" s="23" t="s">
        <v>8</v>
      </c>
      <c r="Q18" s="23" t="s">
        <v>7</v>
      </c>
      <c r="R18" s="23" t="s">
        <v>8</v>
      </c>
      <c r="S18" s="23" t="s">
        <v>7</v>
      </c>
      <c r="T18" s="23" t="s">
        <v>8</v>
      </c>
      <c r="U18" s="23" t="s">
        <v>7</v>
      </c>
      <c r="V18" s="23" t="s">
        <v>8</v>
      </c>
      <c r="W18" s="23" t="s">
        <v>7</v>
      </c>
      <c r="X18" s="23" t="s">
        <v>8</v>
      </c>
      <c r="Y18" s="23" t="s">
        <v>7</v>
      </c>
      <c r="Z18" s="23" t="s">
        <v>8</v>
      </c>
      <c r="AA18" s="23" t="s">
        <v>7</v>
      </c>
      <c r="AB18" s="23" t="s">
        <v>8</v>
      </c>
      <c r="AC18" s="23" t="s">
        <v>7</v>
      </c>
      <c r="AD18" s="23" t="s">
        <v>8</v>
      </c>
      <c r="AE18" s="23" t="s">
        <v>7</v>
      </c>
      <c r="AF18" s="23" t="s">
        <v>8</v>
      </c>
      <c r="AG18" s="23" t="s">
        <v>7</v>
      </c>
      <c r="AH18" s="23" t="s">
        <v>8</v>
      </c>
      <c r="AI18" s="23" t="s">
        <v>7</v>
      </c>
      <c r="AJ18" s="23" t="s">
        <v>8</v>
      </c>
      <c r="AK18" s="23" t="s">
        <v>7</v>
      </c>
      <c r="AL18" s="23" t="s">
        <v>8</v>
      </c>
      <c r="AM18" s="23" t="s">
        <v>7</v>
      </c>
      <c r="AN18" s="23" t="s">
        <v>8</v>
      </c>
      <c r="AO18" s="23" t="s">
        <v>7</v>
      </c>
      <c r="AP18" s="23" t="s">
        <v>8</v>
      </c>
      <c r="AQ18" s="23" t="s">
        <v>7</v>
      </c>
      <c r="AR18" s="23" t="s">
        <v>8</v>
      </c>
      <c r="AS18" s="118"/>
      <c r="AT18" s="118"/>
      <c r="AU18" s="118"/>
      <c r="AV18" s="118"/>
      <c r="AW18" s="118"/>
      <c r="AX18" s="118"/>
      <c r="AY18" s="118"/>
      <c r="AZ18" s="118"/>
      <c r="BA18" s="118"/>
    </row>
    <row r="19" spans="1:54" x14ac:dyDescent="0.35">
      <c r="A19" s="344"/>
      <c r="B19" s="22">
        <v>1</v>
      </c>
      <c r="C19" s="22">
        <v>2</v>
      </c>
      <c r="D19" s="22">
        <v>3</v>
      </c>
      <c r="E19" s="22">
        <v>4</v>
      </c>
      <c r="F19" s="22">
        <v>5</v>
      </c>
      <c r="G19" s="22">
        <v>6</v>
      </c>
      <c r="H19" s="22">
        <v>7</v>
      </c>
      <c r="I19" s="22">
        <v>8</v>
      </c>
      <c r="J19" s="22">
        <v>9</v>
      </c>
      <c r="K19" s="22">
        <v>10</v>
      </c>
      <c r="L19" s="22">
        <v>11</v>
      </c>
      <c r="M19" s="22">
        <v>12</v>
      </c>
      <c r="N19" s="22">
        <v>13</v>
      </c>
      <c r="O19" s="22">
        <v>14</v>
      </c>
      <c r="P19" s="22">
        <v>15</v>
      </c>
      <c r="Q19" s="22">
        <v>16</v>
      </c>
      <c r="R19" s="22">
        <v>17</v>
      </c>
      <c r="S19" s="22">
        <v>18</v>
      </c>
      <c r="T19" s="22">
        <v>19</v>
      </c>
      <c r="U19" s="22">
        <v>20</v>
      </c>
      <c r="V19" s="22">
        <v>21</v>
      </c>
      <c r="W19" s="22">
        <v>22</v>
      </c>
      <c r="X19" s="22">
        <v>23</v>
      </c>
      <c r="Y19" s="22">
        <v>24</v>
      </c>
      <c r="Z19" s="22">
        <v>25</v>
      </c>
      <c r="AA19" s="22">
        <v>26</v>
      </c>
      <c r="AB19" s="22">
        <v>27</v>
      </c>
      <c r="AC19" s="22">
        <v>28</v>
      </c>
      <c r="AD19" s="22">
        <v>29</v>
      </c>
      <c r="AE19" s="22">
        <v>30</v>
      </c>
      <c r="AF19" s="22">
        <v>31</v>
      </c>
      <c r="AG19" s="22">
        <v>32</v>
      </c>
      <c r="AH19" s="22">
        <v>33</v>
      </c>
      <c r="AI19" s="22">
        <v>34</v>
      </c>
      <c r="AJ19" s="22">
        <v>35</v>
      </c>
      <c r="AK19" s="22">
        <v>36</v>
      </c>
      <c r="AL19" s="22">
        <v>37</v>
      </c>
      <c r="AM19" s="22">
        <v>38</v>
      </c>
      <c r="AN19" s="22">
        <v>39</v>
      </c>
      <c r="AO19" s="22">
        <v>40</v>
      </c>
      <c r="AP19" s="22">
        <v>41</v>
      </c>
      <c r="AQ19" s="22">
        <v>42</v>
      </c>
      <c r="AR19" s="22">
        <v>43</v>
      </c>
      <c r="AS19" s="22">
        <v>44</v>
      </c>
      <c r="AT19" s="22">
        <v>45</v>
      </c>
      <c r="AU19" s="22">
        <v>46</v>
      </c>
      <c r="AV19" s="22">
        <v>47</v>
      </c>
      <c r="AW19" s="22">
        <v>48</v>
      </c>
      <c r="AX19" s="22">
        <v>49</v>
      </c>
      <c r="AY19" s="22">
        <v>50</v>
      </c>
      <c r="AZ19" s="22">
        <v>51</v>
      </c>
      <c r="BA19" s="22">
        <v>52</v>
      </c>
    </row>
    <row r="20" spans="1:54" s="105" customFormat="1" x14ac:dyDescent="0.35">
      <c r="A20" s="103" t="s">
        <v>6</v>
      </c>
      <c r="B20" s="137" t="s">
        <v>2</v>
      </c>
      <c r="C20" s="137" t="s">
        <v>2</v>
      </c>
      <c r="D20" s="137" t="s">
        <v>2</v>
      </c>
      <c r="E20" s="137" t="s">
        <v>2</v>
      </c>
      <c r="F20" s="137" t="s">
        <v>2</v>
      </c>
      <c r="G20" s="137" t="s">
        <v>2</v>
      </c>
      <c r="H20" s="137" t="s">
        <v>2</v>
      </c>
      <c r="I20" s="137" t="s">
        <v>2</v>
      </c>
      <c r="J20" s="137" t="s">
        <v>2</v>
      </c>
      <c r="K20" s="137" t="s">
        <v>2</v>
      </c>
      <c r="L20" s="137" t="s">
        <v>2</v>
      </c>
      <c r="M20" s="137" t="s">
        <v>2</v>
      </c>
      <c r="N20" s="137" t="s">
        <v>2</v>
      </c>
      <c r="O20" s="137" t="s">
        <v>2</v>
      </c>
      <c r="P20" s="137" t="s">
        <v>2</v>
      </c>
      <c r="Q20" s="137" t="s">
        <v>2</v>
      </c>
      <c r="R20" s="137" t="s">
        <v>2</v>
      </c>
      <c r="S20" s="137" t="s">
        <v>2</v>
      </c>
      <c r="T20" s="137" t="s">
        <v>283</v>
      </c>
      <c r="U20" s="137" t="s">
        <v>158</v>
      </c>
      <c r="V20" s="137" t="s">
        <v>158</v>
      </c>
      <c r="W20" s="137" t="s">
        <v>283</v>
      </c>
      <c r="X20" s="137" t="s">
        <v>2</v>
      </c>
      <c r="Y20" s="137" t="s">
        <v>2</v>
      </c>
      <c r="Z20" s="137" t="s">
        <v>2</v>
      </c>
      <c r="AA20" s="137" t="s">
        <v>2</v>
      </c>
      <c r="AB20" s="137" t="s">
        <v>2</v>
      </c>
      <c r="AC20" s="137" t="s">
        <v>2</v>
      </c>
      <c r="AD20" s="137" t="s">
        <v>2</v>
      </c>
      <c r="AE20" s="137" t="s">
        <v>2</v>
      </c>
      <c r="AF20" s="137" t="s">
        <v>2</v>
      </c>
      <c r="AG20" s="137" t="s">
        <v>2</v>
      </c>
      <c r="AH20" s="137" t="s">
        <v>2</v>
      </c>
      <c r="AI20" s="137" t="s">
        <v>2</v>
      </c>
      <c r="AJ20" s="137" t="s">
        <v>2</v>
      </c>
      <c r="AK20" s="137" t="s">
        <v>2</v>
      </c>
      <c r="AL20" s="137" t="s">
        <v>2</v>
      </c>
      <c r="AM20" s="137" t="s">
        <v>2</v>
      </c>
      <c r="AN20" s="137" t="s">
        <v>158</v>
      </c>
      <c r="AO20" s="137" t="s">
        <v>158</v>
      </c>
      <c r="AP20" s="137" t="s">
        <v>1</v>
      </c>
      <c r="AQ20" s="137" t="s">
        <v>1</v>
      </c>
      <c r="AR20" s="137" t="s">
        <v>283</v>
      </c>
      <c r="AS20" s="137" t="s">
        <v>283</v>
      </c>
      <c r="AT20" s="137" t="s">
        <v>283</v>
      </c>
      <c r="AU20" s="137" t="s">
        <v>283</v>
      </c>
      <c r="AV20" s="137" t="s">
        <v>283</v>
      </c>
      <c r="AW20" s="137" t="s">
        <v>283</v>
      </c>
      <c r="AX20" s="137" t="s">
        <v>283</v>
      </c>
      <c r="AY20" s="137" t="s">
        <v>283</v>
      </c>
      <c r="AZ20" s="137" t="s">
        <v>283</v>
      </c>
      <c r="BA20" s="137" t="s">
        <v>283</v>
      </c>
      <c r="BB20" s="104"/>
    </row>
    <row r="21" spans="1:54" s="105" customFormat="1" x14ac:dyDescent="0.35">
      <c r="A21" s="103" t="s">
        <v>5</v>
      </c>
      <c r="B21" s="137" t="s">
        <v>2</v>
      </c>
      <c r="C21" s="137" t="s">
        <v>2</v>
      </c>
      <c r="D21" s="137" t="s">
        <v>2</v>
      </c>
      <c r="E21" s="137" t="s">
        <v>2</v>
      </c>
      <c r="F21" s="137" t="s">
        <v>2</v>
      </c>
      <c r="G21" s="137" t="s">
        <v>2</v>
      </c>
      <c r="H21" s="137" t="s">
        <v>2</v>
      </c>
      <c r="I21" s="137" t="s">
        <v>2</v>
      </c>
      <c r="J21" s="137" t="s">
        <v>2</v>
      </c>
      <c r="K21" s="137" t="s">
        <v>2</v>
      </c>
      <c r="L21" s="137" t="s">
        <v>2</v>
      </c>
      <c r="M21" s="137" t="s">
        <v>2</v>
      </c>
      <c r="N21" s="137" t="s">
        <v>2</v>
      </c>
      <c r="O21" s="137" t="s">
        <v>2</v>
      </c>
      <c r="P21" s="137" t="s">
        <v>2</v>
      </c>
      <c r="Q21" s="137" t="s">
        <v>2</v>
      </c>
      <c r="R21" s="137" t="s">
        <v>2</v>
      </c>
      <c r="S21" s="137" t="s">
        <v>2</v>
      </c>
      <c r="T21" s="137" t="s">
        <v>283</v>
      </c>
      <c r="U21" s="137" t="s">
        <v>158</v>
      </c>
      <c r="V21" s="137" t="s">
        <v>158</v>
      </c>
      <c r="W21" s="137" t="s">
        <v>283</v>
      </c>
      <c r="X21" s="137" t="s">
        <v>2</v>
      </c>
      <c r="Y21" s="137" t="s">
        <v>2</v>
      </c>
      <c r="Z21" s="137" t="s">
        <v>2</v>
      </c>
      <c r="AA21" s="137" t="s">
        <v>2</v>
      </c>
      <c r="AB21" s="137" t="s">
        <v>2</v>
      </c>
      <c r="AC21" s="137" t="s">
        <v>2</v>
      </c>
      <c r="AD21" s="137" t="s">
        <v>2</v>
      </c>
      <c r="AE21" s="137" t="s">
        <v>2</v>
      </c>
      <c r="AF21" s="137" t="s">
        <v>2</v>
      </c>
      <c r="AG21" s="137" t="s">
        <v>2</v>
      </c>
      <c r="AH21" s="137" t="s">
        <v>2</v>
      </c>
      <c r="AI21" s="137" t="s">
        <v>2</v>
      </c>
      <c r="AJ21" s="137" t="s">
        <v>2</v>
      </c>
      <c r="AK21" s="137" t="s">
        <v>2</v>
      </c>
      <c r="AL21" s="137" t="s">
        <v>2</v>
      </c>
      <c r="AM21" s="137" t="s">
        <v>2</v>
      </c>
      <c r="AN21" s="137" t="s">
        <v>2</v>
      </c>
      <c r="AO21" s="137" t="s">
        <v>158</v>
      </c>
      <c r="AP21" s="137" t="s">
        <v>158</v>
      </c>
      <c r="AQ21" s="137" t="s">
        <v>158</v>
      </c>
      <c r="AR21" s="137" t="s">
        <v>283</v>
      </c>
      <c r="AS21" s="137" t="s">
        <v>283</v>
      </c>
      <c r="AT21" s="137" t="s">
        <v>283</v>
      </c>
      <c r="AU21" s="137" t="s">
        <v>283</v>
      </c>
      <c r="AV21" s="137" t="s">
        <v>283</v>
      </c>
      <c r="AW21" s="137" t="s">
        <v>283</v>
      </c>
      <c r="AX21" s="137" t="s">
        <v>283</v>
      </c>
      <c r="AY21" s="137" t="s">
        <v>283</v>
      </c>
      <c r="AZ21" s="137" t="s">
        <v>283</v>
      </c>
      <c r="BA21" s="137" t="s">
        <v>283</v>
      </c>
      <c r="BB21" s="104"/>
    </row>
    <row r="22" spans="1:54" s="105" customFormat="1" x14ac:dyDescent="0.35">
      <c r="A22" s="103" t="s">
        <v>4</v>
      </c>
      <c r="B22" s="137" t="s">
        <v>2</v>
      </c>
      <c r="C22" s="137" t="s">
        <v>2</v>
      </c>
      <c r="D22" s="137" t="s">
        <v>2</v>
      </c>
      <c r="E22" s="137" t="s">
        <v>2</v>
      </c>
      <c r="F22" s="137" t="s">
        <v>2</v>
      </c>
      <c r="G22" s="137" t="s">
        <v>2</v>
      </c>
      <c r="H22" s="137" t="s">
        <v>2</v>
      </c>
      <c r="I22" s="137" t="s">
        <v>2</v>
      </c>
      <c r="J22" s="137" t="s">
        <v>2</v>
      </c>
      <c r="K22" s="137" t="s">
        <v>2</v>
      </c>
      <c r="L22" s="137" t="s">
        <v>2</v>
      </c>
      <c r="M22" s="137" t="s">
        <v>2</v>
      </c>
      <c r="N22" s="137" t="s">
        <v>2</v>
      </c>
      <c r="O22" s="137" t="s">
        <v>2</v>
      </c>
      <c r="P22" s="137" t="s">
        <v>2</v>
      </c>
      <c r="Q22" s="137" t="s">
        <v>2</v>
      </c>
      <c r="R22" s="137" t="s">
        <v>2</v>
      </c>
      <c r="S22" s="137" t="s">
        <v>2</v>
      </c>
      <c r="T22" s="137" t="s">
        <v>283</v>
      </c>
      <c r="U22" s="137" t="s">
        <v>158</v>
      </c>
      <c r="V22" s="137" t="s">
        <v>158</v>
      </c>
      <c r="W22" s="137" t="s">
        <v>283</v>
      </c>
      <c r="X22" s="137" t="s">
        <v>2</v>
      </c>
      <c r="Y22" s="137" t="s">
        <v>2</v>
      </c>
      <c r="Z22" s="137" t="s">
        <v>2</v>
      </c>
      <c r="AA22" s="137" t="s">
        <v>2</v>
      </c>
      <c r="AB22" s="137" t="s">
        <v>2</v>
      </c>
      <c r="AC22" s="137" t="s">
        <v>2</v>
      </c>
      <c r="AD22" s="137" t="s">
        <v>2</v>
      </c>
      <c r="AE22" s="137" t="s">
        <v>2</v>
      </c>
      <c r="AF22" s="137" t="s">
        <v>2</v>
      </c>
      <c r="AG22" s="137" t="s">
        <v>2</v>
      </c>
      <c r="AH22" s="137" t="s">
        <v>2</v>
      </c>
      <c r="AI22" s="137" t="s">
        <v>2</v>
      </c>
      <c r="AJ22" s="137" t="s">
        <v>2</v>
      </c>
      <c r="AK22" s="137" t="s">
        <v>2</v>
      </c>
      <c r="AL22" s="137" t="s">
        <v>2</v>
      </c>
      <c r="AM22" s="137" t="s">
        <v>2</v>
      </c>
      <c r="AN22" s="137" t="s">
        <v>2</v>
      </c>
      <c r="AO22" s="137" t="s">
        <v>158</v>
      </c>
      <c r="AP22" s="137" t="s">
        <v>158</v>
      </c>
      <c r="AQ22" s="137" t="s">
        <v>158</v>
      </c>
      <c r="AR22" s="137" t="s">
        <v>283</v>
      </c>
      <c r="AS22" s="137" t="s">
        <v>283</v>
      </c>
      <c r="AT22" s="137" t="s">
        <v>283</v>
      </c>
      <c r="AU22" s="137" t="s">
        <v>283</v>
      </c>
      <c r="AV22" s="137" t="s">
        <v>283</v>
      </c>
      <c r="AW22" s="137" t="s">
        <v>283</v>
      </c>
      <c r="AX22" s="137" t="s">
        <v>283</v>
      </c>
      <c r="AY22" s="137" t="s">
        <v>283</v>
      </c>
      <c r="AZ22" s="137" t="s">
        <v>283</v>
      </c>
      <c r="BA22" s="137" t="s">
        <v>283</v>
      </c>
      <c r="BB22" s="104"/>
    </row>
    <row r="23" spans="1:54" s="105" customFormat="1" x14ac:dyDescent="0.35">
      <c r="A23" s="103" t="s">
        <v>3</v>
      </c>
      <c r="B23" s="137" t="s">
        <v>2</v>
      </c>
      <c r="C23" s="137" t="s">
        <v>2</v>
      </c>
      <c r="D23" s="137" t="s">
        <v>2</v>
      </c>
      <c r="E23" s="137" t="s">
        <v>2</v>
      </c>
      <c r="F23" s="137" t="s">
        <v>2</v>
      </c>
      <c r="G23" s="137" t="s">
        <v>2</v>
      </c>
      <c r="H23" s="137" t="s">
        <v>2</v>
      </c>
      <c r="I23" s="137" t="s">
        <v>2</v>
      </c>
      <c r="J23" s="137" t="s">
        <v>2</v>
      </c>
      <c r="K23" s="137" t="s">
        <v>2</v>
      </c>
      <c r="L23" s="137" t="s">
        <v>2</v>
      </c>
      <c r="M23" s="137" t="s">
        <v>2</v>
      </c>
      <c r="N23" s="137" t="s">
        <v>2</v>
      </c>
      <c r="O23" s="137" t="s">
        <v>2</v>
      </c>
      <c r="P23" s="137" t="s">
        <v>2</v>
      </c>
      <c r="Q23" s="137" t="s">
        <v>2</v>
      </c>
      <c r="R23" s="137" t="s">
        <v>158</v>
      </c>
      <c r="S23" s="137" t="s">
        <v>158</v>
      </c>
      <c r="T23" s="137" t="s">
        <v>283</v>
      </c>
      <c r="U23" s="137" t="s">
        <v>283</v>
      </c>
      <c r="V23" s="137" t="s">
        <v>2</v>
      </c>
      <c r="W23" s="137" t="s">
        <v>2</v>
      </c>
      <c r="X23" s="137" t="s">
        <v>2</v>
      </c>
      <c r="Y23" s="137" t="s">
        <v>2</v>
      </c>
      <c r="Z23" s="137" t="s">
        <v>2</v>
      </c>
      <c r="AA23" s="137" t="s">
        <v>2</v>
      </c>
      <c r="AB23" s="137" t="s">
        <v>2</v>
      </c>
      <c r="AC23" s="137" t="s">
        <v>2</v>
      </c>
      <c r="AD23" s="137" t="s">
        <v>2</v>
      </c>
      <c r="AE23" s="137" t="s">
        <v>2</v>
      </c>
      <c r="AF23" s="137" t="s">
        <v>2</v>
      </c>
      <c r="AG23" s="279" t="s">
        <v>2</v>
      </c>
      <c r="AH23" s="279" t="s">
        <v>2</v>
      </c>
      <c r="AI23" s="279" t="s">
        <v>2</v>
      </c>
      <c r="AJ23" s="279" t="s">
        <v>2</v>
      </c>
      <c r="AK23" s="279" t="s">
        <v>2</v>
      </c>
      <c r="AL23" s="279" t="s">
        <v>158</v>
      </c>
      <c r="AM23" s="279" t="s">
        <v>158</v>
      </c>
      <c r="AN23" s="279" t="s">
        <v>154</v>
      </c>
      <c r="AO23" s="279" t="s">
        <v>154</v>
      </c>
      <c r="AP23" s="279" t="s">
        <v>154</v>
      </c>
      <c r="AQ23" s="279" t="s">
        <v>154</v>
      </c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04"/>
    </row>
    <row r="24" spans="1:54" s="105" customFormat="1" x14ac:dyDescent="0.35">
      <c r="A24" s="103" t="s">
        <v>197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04"/>
    </row>
    <row r="25" spans="1:54" ht="39" customHeight="1" x14ac:dyDescent="0.35">
      <c r="A25" s="80" t="s">
        <v>282</v>
      </c>
      <c r="B25" s="21"/>
      <c r="C25" s="21"/>
      <c r="D25" s="8"/>
      <c r="E25" s="8"/>
      <c r="F25" s="326" t="s">
        <v>2</v>
      </c>
      <c r="G25" s="132" t="s">
        <v>149</v>
      </c>
      <c r="H25" s="14"/>
      <c r="I25" s="14"/>
      <c r="J25" s="14"/>
      <c r="K25" s="14"/>
      <c r="L25" s="14"/>
      <c r="M25" s="14"/>
      <c r="N25" s="14"/>
      <c r="O25" s="14"/>
      <c r="P25" s="14"/>
      <c r="Q25" s="32" t="s">
        <v>181</v>
      </c>
      <c r="R25" s="34"/>
      <c r="S25" s="34"/>
      <c r="T25" s="33"/>
      <c r="U25" s="116"/>
      <c r="V25" s="116"/>
      <c r="W25" s="116"/>
      <c r="X25" s="116"/>
      <c r="Y25" s="116"/>
      <c r="Z25" s="34"/>
      <c r="AA25" s="34"/>
      <c r="AB25" s="136"/>
      <c r="AC25" s="356" t="str">
        <f>IF($U35&lt;$U$31,W35,"")</f>
        <v/>
      </c>
      <c r="AD25" s="357"/>
      <c r="AE25" s="357"/>
      <c r="AF25" s="357"/>
      <c r="AG25" s="357"/>
      <c r="AH25" s="357"/>
      <c r="AI25" s="357"/>
      <c r="AJ25" s="357"/>
      <c r="AK25" s="357"/>
      <c r="AL25" s="357"/>
      <c r="AM25" s="136"/>
      <c r="AN25" s="356" t="str">
        <f>IF($U39&lt;$U$31,W39,"")</f>
        <v/>
      </c>
      <c r="AO25" s="356"/>
      <c r="AP25" s="356"/>
      <c r="AQ25" s="356"/>
      <c r="AR25" s="356"/>
      <c r="AS25" s="356"/>
      <c r="AT25" s="366"/>
      <c r="AV25" s="118" t="s">
        <v>8</v>
      </c>
      <c r="AW25" s="18" t="s">
        <v>156</v>
      </c>
      <c r="AX25" s="17"/>
      <c r="AY25" s="17"/>
      <c r="AZ25" s="17"/>
      <c r="BA25" s="17"/>
    </row>
    <row r="26" spans="1:54" x14ac:dyDescent="0.35">
      <c r="C26" s="13"/>
      <c r="D26" s="8"/>
      <c r="E26" s="8"/>
      <c r="F26" s="15" t="s">
        <v>154</v>
      </c>
      <c r="G26" s="132" t="s">
        <v>341</v>
      </c>
      <c r="H26" s="133"/>
      <c r="I26" s="133"/>
      <c r="J26" s="133"/>
      <c r="K26" s="133"/>
      <c r="L26" s="133"/>
      <c r="M26" s="133"/>
      <c r="N26" s="133"/>
      <c r="O26" s="133"/>
      <c r="P26" s="133"/>
      <c r="Q26" s="135" t="s">
        <v>1</v>
      </c>
      <c r="R26" s="352" t="str">
        <f>W32</f>
        <v>Учебная практика</v>
      </c>
      <c r="S26" s="352"/>
      <c r="T26" s="352"/>
      <c r="U26" s="352"/>
      <c r="V26" s="352"/>
      <c r="W26" s="352"/>
      <c r="X26" s="352"/>
      <c r="Y26" s="352"/>
      <c r="Z26" s="352"/>
      <c r="AA26" s="352"/>
      <c r="AB26" s="137"/>
      <c r="AC26" s="352" t="str">
        <f>IF($U36&lt;$U$31,W36,"")</f>
        <v/>
      </c>
      <c r="AD26" s="353"/>
      <c r="AE26" s="353"/>
      <c r="AF26" s="353"/>
      <c r="AG26" s="353"/>
      <c r="AH26" s="353"/>
      <c r="AI26" s="353"/>
      <c r="AJ26" s="353"/>
      <c r="AK26" s="353"/>
      <c r="AL26" s="353"/>
      <c r="AM26" s="281" t="s">
        <v>157</v>
      </c>
      <c r="AN26" s="362" t="str">
        <f>Base!B170</f>
        <v>Производственная (преддипломная, подготовка ВКР: дипломной работы)</v>
      </c>
      <c r="AO26" s="362"/>
      <c r="AP26" s="362"/>
      <c r="AQ26" s="362"/>
      <c r="AR26" s="362"/>
      <c r="AS26" s="362"/>
      <c r="AT26" s="363"/>
      <c r="AV26" s="15" t="s">
        <v>7</v>
      </c>
      <c r="AW26" s="18" t="s">
        <v>155</v>
      </c>
      <c r="AX26" s="12"/>
      <c r="AY26" s="12"/>
      <c r="AZ26" s="12"/>
      <c r="BA26" s="12"/>
    </row>
    <row r="27" spans="1:54" ht="50.25" customHeight="1" x14ac:dyDescent="0.35">
      <c r="A27" s="20" t="s">
        <v>283</v>
      </c>
      <c r="B27" s="223" t="s">
        <v>147</v>
      </c>
      <c r="C27" s="11"/>
      <c r="D27" s="11"/>
      <c r="E27" s="8"/>
      <c r="F27" s="15" t="s">
        <v>158</v>
      </c>
      <c r="G27" s="132" t="s">
        <v>148</v>
      </c>
      <c r="H27" s="134"/>
      <c r="I27" s="134"/>
      <c r="J27" s="134"/>
      <c r="K27" s="134"/>
      <c r="L27" s="134"/>
      <c r="M27" s="134"/>
      <c r="N27" s="134"/>
      <c r="O27" s="134"/>
      <c r="P27" s="134"/>
      <c r="Q27" s="135"/>
      <c r="R27" s="352" t="str">
        <f>IF($U33&lt;$U$31,W33,"")</f>
        <v/>
      </c>
      <c r="S27" s="353"/>
      <c r="T27" s="353"/>
      <c r="U27" s="353"/>
      <c r="V27" s="353"/>
      <c r="W27" s="353"/>
      <c r="X27" s="353"/>
      <c r="Y27" s="353"/>
      <c r="Z27" s="353"/>
      <c r="AA27" s="353"/>
      <c r="AB27" s="137"/>
      <c r="AC27" s="352" t="str">
        <f>IF($U37&lt;$U$31,W37,"")</f>
        <v/>
      </c>
      <c r="AD27" s="353"/>
      <c r="AE27" s="353"/>
      <c r="AF27" s="353"/>
      <c r="AG27" s="353"/>
      <c r="AH27" s="353"/>
      <c r="AI27" s="353"/>
      <c r="AJ27" s="353"/>
      <c r="AK27" s="353"/>
      <c r="AL27" s="353"/>
      <c r="AM27" s="30"/>
      <c r="AN27" s="362"/>
      <c r="AO27" s="362"/>
      <c r="AP27" s="362"/>
      <c r="AQ27" s="362"/>
      <c r="AR27" s="362"/>
      <c r="AS27" s="362"/>
      <c r="AT27" s="363"/>
      <c r="AU27" s="11"/>
      <c r="AV27" s="11"/>
      <c r="AW27" s="11"/>
      <c r="AX27" s="11"/>
      <c r="AY27" s="11"/>
      <c r="AZ27" s="8"/>
      <c r="BA27" s="8"/>
    </row>
    <row r="28" spans="1:54" ht="33" customHeight="1" x14ac:dyDescent="0.35">
      <c r="A28" s="244"/>
      <c r="B28" s="26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275"/>
      <c r="R28" s="354" t="str">
        <f>IF($U34&lt;$U$31,W34,"")</f>
        <v/>
      </c>
      <c r="S28" s="355"/>
      <c r="T28" s="355"/>
      <c r="U28" s="355"/>
      <c r="V28" s="355"/>
      <c r="W28" s="355"/>
      <c r="X28" s="355"/>
      <c r="Y28" s="355"/>
      <c r="Z28" s="355"/>
      <c r="AA28" s="355"/>
      <c r="AB28" s="138"/>
      <c r="AC28" s="354" t="str">
        <f>IF($U38&lt;$U$31,W38,"")</f>
        <v/>
      </c>
      <c r="AD28" s="355"/>
      <c r="AE28" s="355"/>
      <c r="AF28" s="355"/>
      <c r="AG28" s="355"/>
      <c r="AH28" s="355"/>
      <c r="AI28" s="355"/>
      <c r="AJ28" s="355"/>
      <c r="AK28" s="355"/>
      <c r="AL28" s="355"/>
      <c r="AM28" s="35"/>
      <c r="AN28" s="364"/>
      <c r="AO28" s="364"/>
      <c r="AP28" s="364"/>
      <c r="AQ28" s="364"/>
      <c r="AR28" s="364"/>
      <c r="AS28" s="364"/>
      <c r="AT28" s="365"/>
      <c r="AU28" s="8"/>
      <c r="AV28" s="8"/>
      <c r="AW28" s="8"/>
      <c r="AX28" s="8"/>
      <c r="AY28" s="8"/>
      <c r="AZ28" s="8"/>
      <c r="BA28" s="8"/>
    </row>
    <row r="29" spans="1:54" x14ac:dyDescent="0.35">
      <c r="A29" s="336" t="s">
        <v>153</v>
      </c>
      <c r="B29" s="336"/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6"/>
      <c r="Q29" s="336"/>
      <c r="R29" s="336"/>
      <c r="S29" s="336"/>
      <c r="T29" s="336"/>
      <c r="U29" s="8"/>
      <c r="W29" s="368" t="s">
        <v>152</v>
      </c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368"/>
      <c r="AJ29" s="368"/>
      <c r="AK29" s="368"/>
      <c r="AL29" s="10"/>
      <c r="AM29" s="10" t="s">
        <v>151</v>
      </c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</row>
    <row r="30" spans="1:54" ht="31.5" customHeight="1" x14ac:dyDescent="0.35">
      <c r="A30" s="339" t="s">
        <v>150</v>
      </c>
      <c r="B30" s="339"/>
      <c r="C30" s="339" t="str">
        <f>G25</f>
        <v>Теоретическое обучение</v>
      </c>
      <c r="D30" s="339"/>
      <c r="E30" s="339"/>
      <c r="F30" s="342" t="str">
        <f>G27</f>
        <v>Экзаменационная сессия</v>
      </c>
      <c r="G30" s="342"/>
      <c r="H30" s="342"/>
      <c r="I30" s="339" t="s">
        <v>194</v>
      </c>
      <c r="J30" s="339"/>
      <c r="K30" s="339" t="str">
        <f>G26</f>
        <v>Государственная итоговая аттестация</v>
      </c>
      <c r="L30" s="339"/>
      <c r="M30" s="339"/>
      <c r="N30" s="348" t="s">
        <v>191</v>
      </c>
      <c r="O30" s="348"/>
      <c r="P30" s="348"/>
      <c r="Q30" s="339" t="str">
        <f>B27</f>
        <v>Каникулы</v>
      </c>
      <c r="R30" s="339"/>
      <c r="S30" s="339" t="s">
        <v>80</v>
      </c>
      <c r="T30" s="339"/>
      <c r="U30" s="9"/>
      <c r="W30" s="359" t="s">
        <v>146</v>
      </c>
      <c r="X30" s="359"/>
      <c r="Y30" s="359"/>
      <c r="Z30" s="359"/>
      <c r="AA30" s="359"/>
      <c r="AB30" s="359"/>
      <c r="AC30" s="359"/>
      <c r="AD30" s="359"/>
      <c r="AE30" s="359"/>
      <c r="AF30" s="359"/>
      <c r="AG30" s="359"/>
      <c r="AH30" s="359"/>
      <c r="AI30" s="359"/>
      <c r="AJ30" s="339" t="s">
        <v>144</v>
      </c>
      <c r="AK30" s="339" t="s">
        <v>284</v>
      </c>
      <c r="AL30" s="339"/>
      <c r="AM30" s="30"/>
      <c r="AN30" s="30"/>
      <c r="AO30" s="359" t="s">
        <v>145</v>
      </c>
      <c r="AP30" s="359"/>
      <c r="AQ30" s="359"/>
      <c r="AR30" s="359"/>
      <c r="AS30" s="359"/>
      <c r="AT30" s="359"/>
      <c r="AU30" s="359"/>
      <c r="AV30" s="359" t="s">
        <v>189</v>
      </c>
      <c r="AW30" s="359"/>
      <c r="AX30" s="359"/>
      <c r="AY30" s="359"/>
      <c r="AZ30" s="359"/>
      <c r="BA30" s="339" t="s">
        <v>144</v>
      </c>
    </row>
    <row r="31" spans="1:54" ht="36" customHeight="1" x14ac:dyDescent="0.35">
      <c r="A31" s="339"/>
      <c r="B31" s="339"/>
      <c r="C31" s="339"/>
      <c r="D31" s="339"/>
      <c r="E31" s="339"/>
      <c r="F31" s="342"/>
      <c r="G31" s="342"/>
      <c r="H31" s="342"/>
      <c r="I31" s="339"/>
      <c r="J31" s="339"/>
      <c r="K31" s="339"/>
      <c r="L31" s="339"/>
      <c r="M31" s="339"/>
      <c r="N31" s="348"/>
      <c r="O31" s="348"/>
      <c r="P31" s="348"/>
      <c r="Q31" s="339"/>
      <c r="R31" s="339"/>
      <c r="S31" s="339"/>
      <c r="T31" s="339"/>
      <c r="U31" s="115">
        <f>Base!FK171</f>
        <v>2</v>
      </c>
      <c r="V31" s="30"/>
      <c r="W31" s="359"/>
      <c r="X31" s="359"/>
      <c r="Y31" s="359"/>
      <c r="Z31" s="359"/>
      <c r="AA31" s="359"/>
      <c r="AB31" s="359"/>
      <c r="AC31" s="359"/>
      <c r="AD31" s="359"/>
      <c r="AE31" s="359"/>
      <c r="AF31" s="359"/>
      <c r="AG31" s="359"/>
      <c r="AH31" s="359"/>
      <c r="AI31" s="359"/>
      <c r="AJ31" s="339"/>
      <c r="AK31" s="339"/>
      <c r="AL31" s="339"/>
      <c r="AM31" s="30"/>
      <c r="AN31" s="30"/>
      <c r="AO31" s="359"/>
      <c r="AP31" s="359"/>
      <c r="AQ31" s="359"/>
      <c r="AR31" s="359"/>
      <c r="AS31" s="359"/>
      <c r="AT31" s="359"/>
      <c r="AU31" s="359"/>
      <c r="AV31" s="359"/>
      <c r="AW31" s="359"/>
      <c r="AX31" s="359"/>
      <c r="AY31" s="359"/>
      <c r="AZ31" s="359"/>
      <c r="BA31" s="339"/>
    </row>
    <row r="32" spans="1:54" ht="39" customHeight="1" x14ac:dyDescent="0.35">
      <c r="A32" s="339"/>
      <c r="B32" s="339"/>
      <c r="C32" s="339"/>
      <c r="D32" s="339"/>
      <c r="E32" s="339"/>
      <c r="F32" s="342"/>
      <c r="G32" s="342"/>
      <c r="H32" s="342"/>
      <c r="I32" s="339"/>
      <c r="J32" s="339"/>
      <c r="K32" s="339"/>
      <c r="L32" s="339"/>
      <c r="M32" s="339"/>
      <c r="N32" s="348"/>
      <c r="O32" s="348"/>
      <c r="P32" s="348"/>
      <c r="Q32" s="339"/>
      <c r="R32" s="339"/>
      <c r="S32" s="339"/>
      <c r="T32" s="339"/>
      <c r="U32" s="114">
        <v>1</v>
      </c>
      <c r="V32" s="139" t="str">
        <f>Q26</f>
        <v>У</v>
      </c>
      <c r="W32" s="349" t="str">
        <f>Base!B162</f>
        <v>Учебная практика</v>
      </c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0"/>
      <c r="AI32" s="351"/>
      <c r="AJ32" s="140" t="str">
        <f ca="1">Base!FK162</f>
        <v>2</v>
      </c>
      <c r="AK32" s="367">
        <f>IF(V32&lt;&gt;"",COUNTIF($B$20:$BA$24,V32),0)</f>
        <v>2</v>
      </c>
      <c r="AL32" s="367"/>
      <c r="AM32" s="30"/>
      <c r="AN32" s="30"/>
      <c r="AO32" s="361" t="str">
        <f>Base!B173</f>
        <v xml:space="preserve">Комплексный государственный экзамен </v>
      </c>
      <c r="AP32" s="361"/>
      <c r="AQ32" s="361"/>
      <c r="AR32" s="361"/>
      <c r="AS32" s="361"/>
      <c r="AT32" s="361"/>
      <c r="AU32" s="361"/>
      <c r="AV32" s="360" t="s">
        <v>142</v>
      </c>
      <c r="AW32" s="360"/>
      <c r="AX32" s="360"/>
      <c r="AY32" s="360"/>
      <c r="AZ32" s="360"/>
      <c r="BA32" s="141">
        <v>8</v>
      </c>
    </row>
    <row r="33" spans="1:54" ht="42.75" customHeight="1" x14ac:dyDescent="0.35">
      <c r="A33" s="358" t="s">
        <v>143</v>
      </c>
      <c r="B33" s="358"/>
      <c r="C33" s="347">
        <f>COUNTIF($B20:$BA20,F$25)+COUNTIF($B20:$BA20,A$28)</f>
        <v>34</v>
      </c>
      <c r="D33" s="347"/>
      <c r="E33" s="347"/>
      <c r="F33" s="347">
        <f>COUNTIF($B20:$BA20,F$27)</f>
        <v>4</v>
      </c>
      <c r="G33" s="347"/>
      <c r="H33" s="347"/>
      <c r="I33" s="347">
        <f ca="1">AD44</f>
        <v>2</v>
      </c>
      <c r="J33" s="347"/>
      <c r="K33" s="347">
        <f>COUNTIF($B20:$BA20,F$26)</f>
        <v>0</v>
      </c>
      <c r="L33" s="347"/>
      <c r="M33" s="347"/>
      <c r="N33" s="345">
        <f>IF(COUNTIF($B20:$BA20,AM$26)&gt;0,"("&amp;COUNTIF($B20:$BA20,AM$26)&amp;")",0)</f>
        <v>0</v>
      </c>
      <c r="O33" s="345"/>
      <c r="P33" s="345"/>
      <c r="Q33" s="347">
        <f>COUNTIF($B20:$BA20,A$27)</f>
        <v>12</v>
      </c>
      <c r="R33" s="347"/>
      <c r="S33" s="346">
        <f ca="1">SUM(C33:R33)</f>
        <v>52</v>
      </c>
      <c r="T33" s="346"/>
      <c r="U33" s="115">
        <v>2</v>
      </c>
      <c r="V33" s="139" t="str">
        <f>IF($U33&gt;$U$31,"",IF($U33=$U$31,AM$26,Q27))</f>
        <v>ВКР</v>
      </c>
      <c r="W33" s="349" t="str">
        <f>IF($U33&gt;$U$31,"",IF($U33=$U$31,Base!B$170,Base!B163))</f>
        <v>Производственная (преддипломная, подготовка ВКР: дипломной работы)</v>
      </c>
      <c r="X33" s="350"/>
      <c r="Y33" s="350"/>
      <c r="Z33" s="350"/>
      <c r="AA33" s="350"/>
      <c r="AB33" s="350"/>
      <c r="AC33" s="350"/>
      <c r="AD33" s="350"/>
      <c r="AE33" s="350"/>
      <c r="AF33" s="350"/>
      <c r="AG33" s="350"/>
      <c r="AH33" s="350"/>
      <c r="AI33" s="351"/>
      <c r="AJ33" s="140" t="str">
        <f ca="1">IF($U33&gt;$U$31,"",IF($U33=$U$31,Base!FK$170,Base!FK163))</f>
        <v/>
      </c>
      <c r="AK33" s="367">
        <f t="shared" ref="AK33:AK40" si="0">IF(V33&lt;&gt;"",COUNTIF($B$20:$BA$24,V33),0)</f>
        <v>0</v>
      </c>
      <c r="AL33" s="367"/>
      <c r="AM33" s="198"/>
      <c r="AN33" s="30"/>
      <c r="AO33" s="360" t="s">
        <v>192</v>
      </c>
      <c r="AP33" s="360"/>
      <c r="AQ33" s="360"/>
      <c r="AR33" s="360"/>
      <c r="AS33" s="360"/>
      <c r="AT33" s="360"/>
      <c r="AU33" s="360"/>
      <c r="AV33" s="360" t="s">
        <v>139</v>
      </c>
      <c r="AW33" s="360"/>
      <c r="AX33" s="360"/>
      <c r="AY33" s="360"/>
      <c r="AZ33" s="360"/>
      <c r="BA33" s="360">
        <v>8</v>
      </c>
    </row>
    <row r="34" spans="1:54" x14ac:dyDescent="0.35">
      <c r="A34" s="358" t="s">
        <v>141</v>
      </c>
      <c r="B34" s="358"/>
      <c r="C34" s="347">
        <f>COUNTIF($B21:$BA21,F$25)</f>
        <v>35</v>
      </c>
      <c r="D34" s="347"/>
      <c r="E34" s="347"/>
      <c r="F34" s="347">
        <f>COUNTIF($B21:$BA21,F$27)</f>
        <v>5</v>
      </c>
      <c r="G34" s="347"/>
      <c r="H34" s="347"/>
      <c r="I34" s="347">
        <f ca="1">AD45</f>
        <v>0</v>
      </c>
      <c r="J34" s="347"/>
      <c r="K34" s="347">
        <f>COUNTIF($B21:$BA21,F$26)</f>
        <v>0</v>
      </c>
      <c r="L34" s="347"/>
      <c r="M34" s="347"/>
      <c r="N34" s="345">
        <f>IF(COUNTIF($B21:$BA21,AM$26)&gt;0,"("&amp;COUNTIF($B21:$BA21,AM$26)&amp;")",0)</f>
        <v>0</v>
      </c>
      <c r="O34" s="345"/>
      <c r="P34" s="345"/>
      <c r="Q34" s="347">
        <f>COUNTIF($B21:$BA21,A$27)</f>
        <v>12</v>
      </c>
      <c r="R34" s="347"/>
      <c r="S34" s="346">
        <f ca="1">SUM(C34:R34)</f>
        <v>52</v>
      </c>
      <c r="T34" s="346"/>
      <c r="U34" s="115">
        <v>3</v>
      </c>
      <c r="V34" s="139" t="str">
        <f>IF($U34&gt;$U$31,"",IF($U34=$U$31,AM$26,Q28))</f>
        <v/>
      </c>
      <c r="W34" s="349" t="str">
        <f>IF($U34&gt;$U$31,"",IF($U34=$U$31,Base!B$170,Base!B164))</f>
        <v/>
      </c>
      <c r="X34" s="350"/>
      <c r="Y34" s="350"/>
      <c r="Z34" s="350"/>
      <c r="AA34" s="350"/>
      <c r="AB34" s="350"/>
      <c r="AC34" s="350"/>
      <c r="AD34" s="350"/>
      <c r="AE34" s="350"/>
      <c r="AF34" s="350"/>
      <c r="AG34" s="350"/>
      <c r="AH34" s="350"/>
      <c r="AI34" s="351"/>
      <c r="AJ34" s="140" t="str">
        <f>IF($U34&gt;$U$31,"",IF($U34=$U$31,Base!FK$170,Base!FK164))</f>
        <v/>
      </c>
      <c r="AK34" s="367">
        <f t="shared" ref="AK34" si="1">IF(V34&lt;&gt;"",COUNTIF($B$20:$BA$24,V34),0)</f>
        <v>0</v>
      </c>
      <c r="AL34" s="367"/>
      <c r="AM34" s="198"/>
      <c r="AN34" s="30"/>
      <c r="AO34" s="360"/>
      <c r="AP34" s="360"/>
      <c r="AQ34" s="360"/>
      <c r="AR34" s="360"/>
      <c r="AS34" s="360"/>
      <c r="AT34" s="360"/>
      <c r="AU34" s="360"/>
      <c r="AV34" s="360"/>
      <c r="AW34" s="360"/>
      <c r="AX34" s="360"/>
      <c r="AY34" s="360"/>
      <c r="AZ34" s="360"/>
      <c r="BA34" s="360"/>
    </row>
    <row r="35" spans="1:54" x14ac:dyDescent="0.35">
      <c r="A35" s="358" t="s">
        <v>140</v>
      </c>
      <c r="B35" s="358"/>
      <c r="C35" s="347">
        <f>COUNTIF($B22:$BA22,F$25)</f>
        <v>35</v>
      </c>
      <c r="D35" s="347"/>
      <c r="E35" s="347"/>
      <c r="F35" s="347">
        <f>COUNTIF($B22:$BA22,F$27)</f>
        <v>5</v>
      </c>
      <c r="G35" s="347"/>
      <c r="H35" s="347"/>
      <c r="I35" s="347">
        <f ca="1">AD46</f>
        <v>0</v>
      </c>
      <c r="J35" s="347"/>
      <c r="K35" s="347">
        <f>COUNTIF($B22:$BA22,F$26)</f>
        <v>0</v>
      </c>
      <c r="L35" s="347"/>
      <c r="M35" s="347"/>
      <c r="N35" s="345">
        <f>IF(COUNTIF($B22:$BA22,AM$26)&gt;0,"("&amp;COUNTIF($B22:$BA22,AM$26)&amp;")",0)</f>
        <v>0</v>
      </c>
      <c r="O35" s="345"/>
      <c r="P35" s="345"/>
      <c r="Q35" s="347">
        <f>COUNTIF($B22:$BA22,A$27)</f>
        <v>12</v>
      </c>
      <c r="R35" s="347"/>
      <c r="S35" s="346">
        <f ca="1">SUM(C35:R35)</f>
        <v>52</v>
      </c>
      <c r="T35" s="346"/>
      <c r="U35" s="114">
        <v>4</v>
      </c>
      <c r="V35" s="139" t="str">
        <f>IF($U35&gt;$U$31,"",IF($U35=$U$31,AM$26,AB25))</f>
        <v/>
      </c>
      <c r="W35" s="349" t="str">
        <f>IF($U35&gt;$U$31,"",IF($U35=$U$31,Base!B$170,Base!B165))</f>
        <v/>
      </c>
      <c r="X35" s="350"/>
      <c r="Y35" s="350"/>
      <c r="Z35" s="350"/>
      <c r="AA35" s="350"/>
      <c r="AB35" s="350"/>
      <c r="AC35" s="350"/>
      <c r="AD35" s="350"/>
      <c r="AE35" s="350"/>
      <c r="AF35" s="350"/>
      <c r="AG35" s="350"/>
      <c r="AH35" s="350"/>
      <c r="AI35" s="351"/>
      <c r="AJ35" s="140" t="str">
        <f>IF($U35&gt;$U$31,"",IF($U35=$U$31,Base!FK$170,Base!FK165))</f>
        <v/>
      </c>
      <c r="AK35" s="367">
        <f t="shared" si="0"/>
        <v>0</v>
      </c>
      <c r="AL35" s="367"/>
      <c r="AM35" s="198"/>
      <c r="AN35" s="30"/>
      <c r="AO35" s="30"/>
      <c r="AP35" s="30"/>
      <c r="AQ35" s="30"/>
      <c r="AS35" s="30"/>
      <c r="AT35" s="30"/>
      <c r="AU35" s="30"/>
      <c r="AV35" s="30"/>
      <c r="AW35" s="30"/>
      <c r="AX35" s="30"/>
      <c r="AY35" s="30"/>
      <c r="AZ35" s="30"/>
    </row>
    <row r="36" spans="1:54" x14ac:dyDescent="0.35">
      <c r="A36" s="358" t="s">
        <v>138</v>
      </c>
      <c r="B36" s="358"/>
      <c r="C36" s="347">
        <f>COUNTIF($B23:$BA23,F$25)</f>
        <v>32</v>
      </c>
      <c r="D36" s="347"/>
      <c r="E36" s="347"/>
      <c r="F36" s="347">
        <f>COUNTIF($B23:$BA23,F$27)</f>
        <v>4</v>
      </c>
      <c r="G36" s="347"/>
      <c r="H36" s="347"/>
      <c r="I36" s="347">
        <f ca="1">AD47</f>
        <v>0</v>
      </c>
      <c r="J36" s="347"/>
      <c r="K36" s="347">
        <f>COUNTIF($B23:$BA23,F$26)</f>
        <v>4</v>
      </c>
      <c r="L36" s="347"/>
      <c r="M36" s="347"/>
      <c r="N36" s="345">
        <f>IF(COUNTIF($B23:$BA23,AM$26)&gt;0,"("&amp;COUNTIF($B23:$BA23,AM$26)&amp;")",0)</f>
        <v>0</v>
      </c>
      <c r="O36" s="345"/>
      <c r="P36" s="345"/>
      <c r="Q36" s="347">
        <f>COUNTIF($B23:$BA23,A$27)</f>
        <v>2</v>
      </c>
      <c r="R36" s="347"/>
      <c r="S36" s="346">
        <f ca="1">SUM(C36:R36)</f>
        <v>42</v>
      </c>
      <c r="T36" s="346"/>
      <c r="U36" s="115">
        <v>5</v>
      </c>
      <c r="V36" s="139" t="str">
        <f>IF($U36&gt;$U$31,"",IF($U36=$U$31,AM$26,AB26))</f>
        <v/>
      </c>
      <c r="W36" s="349" t="str">
        <f>IF($U36&gt;$U$31,"",IF($U36=$U$31,Base!B$170,Base!B166))</f>
        <v/>
      </c>
      <c r="X36" s="350"/>
      <c r="Y36" s="350"/>
      <c r="Z36" s="350"/>
      <c r="AA36" s="350"/>
      <c r="AB36" s="350"/>
      <c r="AC36" s="350"/>
      <c r="AD36" s="350"/>
      <c r="AE36" s="350"/>
      <c r="AF36" s="350"/>
      <c r="AG36" s="350"/>
      <c r="AH36" s="350"/>
      <c r="AI36" s="351"/>
      <c r="AJ36" s="140" t="str">
        <f>IF($U36&gt;$U$31,"",IF($U36=$U$31,Base!FK$170,Base!FK166))</f>
        <v/>
      </c>
      <c r="AK36" s="367">
        <f t="shared" si="0"/>
        <v>0</v>
      </c>
      <c r="AL36" s="367"/>
      <c r="AM36" s="198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</row>
    <row r="37" spans="1:54" x14ac:dyDescent="0.35">
      <c r="A37" s="358" t="s">
        <v>272</v>
      </c>
      <c r="B37" s="358"/>
      <c r="C37" s="347">
        <f>COUNTIF($B24:$BA24,F$25)</f>
        <v>0</v>
      </c>
      <c r="D37" s="347"/>
      <c r="E37" s="347"/>
      <c r="F37" s="347">
        <f>COUNTIF($B24:$BA24,F$27)</f>
        <v>0</v>
      </c>
      <c r="G37" s="347"/>
      <c r="H37" s="347"/>
      <c r="I37" s="347">
        <f ca="1">AD48</f>
        <v>0</v>
      </c>
      <c r="J37" s="347"/>
      <c r="K37" s="347">
        <f>COUNTIF($B24:$BA24,F$26)</f>
        <v>0</v>
      </c>
      <c r="L37" s="347"/>
      <c r="M37" s="347"/>
      <c r="N37" s="345">
        <f>IF(COUNTIF($B24:$BA24,AM$26)&gt;0,"("&amp;COUNTIF($B24:$BA24,AM$26)&amp;")",0)</f>
        <v>0</v>
      </c>
      <c r="O37" s="345"/>
      <c r="P37" s="345"/>
      <c r="Q37" s="347">
        <f>COUNTIF($B24:$BA24,A$27)</f>
        <v>0</v>
      </c>
      <c r="R37" s="347"/>
      <c r="S37" s="346">
        <f ca="1">SUM(C37:R37)</f>
        <v>0</v>
      </c>
      <c r="T37" s="346"/>
      <c r="U37" s="115">
        <v>6</v>
      </c>
      <c r="V37" s="139" t="str">
        <f>IF($U37&gt;$U$31,"",IF($U37=$U$31,AM$26,AB27))</f>
        <v/>
      </c>
      <c r="W37" s="349" t="str">
        <f>IF($U37&gt;$U$31,"",IF($U37=$U$31,Base!B$170,Base!B167))</f>
        <v/>
      </c>
      <c r="X37" s="350"/>
      <c r="Y37" s="350"/>
      <c r="Z37" s="350"/>
      <c r="AA37" s="350"/>
      <c r="AB37" s="350"/>
      <c r="AC37" s="350"/>
      <c r="AD37" s="350"/>
      <c r="AE37" s="350"/>
      <c r="AF37" s="350"/>
      <c r="AG37" s="350"/>
      <c r="AH37" s="350"/>
      <c r="AI37" s="351"/>
      <c r="AJ37" s="140" t="str">
        <f>IF($U37&gt;$U$31,"",IF($U37=$U$31,Base!FK$170,Base!FK167))</f>
        <v/>
      </c>
      <c r="AK37" s="367">
        <f t="shared" si="0"/>
        <v>0</v>
      </c>
      <c r="AL37" s="367"/>
      <c r="AM37" s="96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4" x14ac:dyDescent="0.35">
      <c r="A38" s="358" t="s">
        <v>80</v>
      </c>
      <c r="B38" s="358"/>
      <c r="C38" s="347">
        <f>SUM(C33:E37)</f>
        <v>136</v>
      </c>
      <c r="D38" s="347"/>
      <c r="E38" s="347"/>
      <c r="F38" s="347">
        <f>SUM(F33:H37)</f>
        <v>18</v>
      </c>
      <c r="G38" s="347"/>
      <c r="H38" s="347"/>
      <c r="I38" s="347">
        <f ca="1">SUM(I33:J37)</f>
        <v>2</v>
      </c>
      <c r="J38" s="347"/>
      <c r="K38" s="347">
        <f>SUM(K33:M37)</f>
        <v>4</v>
      </c>
      <c r="L38" s="347"/>
      <c r="M38" s="347"/>
      <c r="N38" s="345">
        <f>IF(COUNTIF($B20:$BA24,AM$26)&gt;0,"("&amp;COUNTIF($B20:$BA24,AM$26)&amp;")",0)</f>
        <v>0</v>
      </c>
      <c r="O38" s="345"/>
      <c r="P38" s="345"/>
      <c r="Q38" s="346">
        <f>SUM(Q33:R37)</f>
        <v>38</v>
      </c>
      <c r="R38" s="347"/>
      <c r="S38" s="346">
        <f ca="1">SUM(S33:T37)</f>
        <v>198</v>
      </c>
      <c r="T38" s="347"/>
      <c r="U38" s="114">
        <v>7</v>
      </c>
      <c r="V38" s="139" t="str">
        <f>IF($U38&gt;$U$31,"",IF($U38=$U$31,AM$26,AB28))</f>
        <v/>
      </c>
      <c r="W38" s="349" t="str">
        <f>IF($U38&gt;$U$31,"",IF($U38=$U$31,Base!B$170,Base!B168))</f>
        <v/>
      </c>
      <c r="X38" s="350"/>
      <c r="Y38" s="350"/>
      <c r="Z38" s="350"/>
      <c r="AA38" s="350"/>
      <c r="AB38" s="350"/>
      <c r="AC38" s="350"/>
      <c r="AD38" s="350"/>
      <c r="AE38" s="350"/>
      <c r="AF38" s="350"/>
      <c r="AG38" s="350"/>
      <c r="AH38" s="350"/>
      <c r="AI38" s="351"/>
      <c r="AJ38" s="140" t="str">
        <f>IF($U38&gt;$U$31,"",IF($U38=$U$31,Base!FK$170,Base!FK168))</f>
        <v/>
      </c>
      <c r="AK38" s="367">
        <f t="shared" si="0"/>
        <v>0</v>
      </c>
      <c r="AL38" s="367"/>
      <c r="AM38" s="96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4" s="74" customFormat="1" ht="18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115">
        <v>8</v>
      </c>
      <c r="V39" s="139" t="str">
        <f>IF($U39&gt;$U$31,"",IF($U39=$U$31,AM$26,AM25))</f>
        <v/>
      </c>
      <c r="W39" s="349" t="str">
        <f>IF($U39&gt;$U$31,"",IF($U39=$U$31,Base!B$170,Base!B169))</f>
        <v/>
      </c>
      <c r="X39" s="350"/>
      <c r="Y39" s="350"/>
      <c r="Z39" s="350"/>
      <c r="AA39" s="350"/>
      <c r="AB39" s="350"/>
      <c r="AC39" s="350"/>
      <c r="AD39" s="350"/>
      <c r="AE39" s="350"/>
      <c r="AF39" s="350"/>
      <c r="AG39" s="350"/>
      <c r="AH39" s="350"/>
      <c r="AI39" s="351"/>
      <c r="AJ39" s="140" t="str">
        <f>IF($U39&gt;$U$31,"",IF($U39=$U$31,Base!FK$170,Base!FK169))</f>
        <v/>
      </c>
      <c r="AK39" s="367">
        <f t="shared" si="0"/>
        <v>0</v>
      </c>
      <c r="AL39" s="367"/>
      <c r="AM39" s="96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73"/>
    </row>
    <row r="40" spans="1:54" s="74" customFormat="1" ht="18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115">
        <v>9</v>
      </c>
      <c r="V40" s="139" t="str">
        <f>IF($U40&gt;$U$31,"",IF($U40=$U$31,AM$26,AM26))</f>
        <v/>
      </c>
      <c r="W40" s="349" t="str">
        <f>IF($U40&gt;$U$31,"",IF($U40=$U$31,Base!B$170,Base!B170))</f>
        <v/>
      </c>
      <c r="X40" s="350"/>
      <c r="Y40" s="350"/>
      <c r="Z40" s="350"/>
      <c r="AA40" s="350"/>
      <c r="AB40" s="350"/>
      <c r="AC40" s="350"/>
      <c r="AD40" s="350"/>
      <c r="AE40" s="350"/>
      <c r="AF40" s="350"/>
      <c r="AG40" s="350"/>
      <c r="AH40" s="350"/>
      <c r="AI40" s="351"/>
      <c r="AJ40" s="140" t="str">
        <f>IF($U40&gt;$U$31,"",IF($U40=$U$31,Base!FK$170,Base!FK170))</f>
        <v/>
      </c>
      <c r="AK40" s="367">
        <f t="shared" si="0"/>
        <v>0</v>
      </c>
      <c r="AL40" s="367"/>
      <c r="AM40" s="199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</row>
    <row r="41" spans="1:54" s="74" customFormat="1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115"/>
      <c r="V41" s="8"/>
      <c r="W41" s="8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8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</row>
    <row r="42" spans="1:54" s="74" customFormat="1" ht="15.75" hidden="1" x14ac:dyDescent="0.2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>
        <v>0</v>
      </c>
      <c r="V42" s="73">
        <v>1</v>
      </c>
      <c r="W42" s="73">
        <v>2</v>
      </c>
      <c r="X42" s="73">
        <v>3</v>
      </c>
      <c r="Y42" s="73">
        <v>4</v>
      </c>
      <c r="Z42" s="73">
        <v>5</v>
      </c>
      <c r="AA42" s="73">
        <v>6</v>
      </c>
      <c r="AB42" s="73">
        <v>7</v>
      </c>
      <c r="AC42" s="73">
        <v>8</v>
      </c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</row>
    <row r="43" spans="1:54" s="74" customFormat="1" ht="15.75" hidden="1" x14ac:dyDescent="0.2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 t="str">
        <f ca="1">OFFSET($V$32,U42,0,1,1)</f>
        <v>У</v>
      </c>
      <c r="V43" s="73" t="str">
        <f ca="1">OFFSET($V$32,V42,0,1,1)</f>
        <v>ВКР</v>
      </c>
      <c r="W43" s="73" t="str">
        <f t="shared" ref="W43:AC43" ca="1" si="2">OFFSET($V$32,W42,0,1,1)</f>
        <v/>
      </c>
      <c r="X43" s="73" t="str">
        <f t="shared" ca="1" si="2"/>
        <v/>
      </c>
      <c r="Y43" s="73" t="str">
        <f t="shared" ca="1" si="2"/>
        <v/>
      </c>
      <c r="Z43" s="73" t="str">
        <f t="shared" ca="1" si="2"/>
        <v/>
      </c>
      <c r="AA43" s="73" t="str">
        <f t="shared" ca="1" si="2"/>
        <v/>
      </c>
      <c r="AB43" s="73" t="str">
        <f t="shared" ca="1" si="2"/>
        <v/>
      </c>
      <c r="AC43" s="73" t="str">
        <f t="shared" ca="1" si="2"/>
        <v/>
      </c>
      <c r="AD43" s="73"/>
      <c r="AE43" s="73"/>
      <c r="AF43" s="73" t="str">
        <f>F25&amp;"/"&amp;V34</f>
        <v>Т/</v>
      </c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</row>
    <row r="44" spans="1:54" s="74" customFormat="1" ht="15.75" hidden="1" x14ac:dyDescent="0.2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>
        <v>1</v>
      </c>
      <c r="U44" s="73">
        <f ca="1">IF(U$43&lt;&gt;"",COUNTIF($B20:$BA20,U$43),0)</f>
        <v>2</v>
      </c>
      <c r="V44" s="73">
        <f t="shared" ref="V44:AC44" ca="1" si="3">IF(V$43&lt;&gt;"",COUNTIF($B20:$BA20,V$43),0)</f>
        <v>0</v>
      </c>
      <c r="W44" s="73">
        <f t="shared" ca="1" si="3"/>
        <v>0</v>
      </c>
      <c r="X44" s="73">
        <f t="shared" ca="1" si="3"/>
        <v>0</v>
      </c>
      <c r="Y44" s="73">
        <f t="shared" ca="1" si="3"/>
        <v>0</v>
      </c>
      <c r="Z44" s="73">
        <f t="shared" ca="1" si="3"/>
        <v>0</v>
      </c>
      <c r="AA44" s="73">
        <f t="shared" ca="1" si="3"/>
        <v>0</v>
      </c>
      <c r="AB44" s="73">
        <f t="shared" ca="1" si="3"/>
        <v>0</v>
      </c>
      <c r="AC44" s="73">
        <f t="shared" ca="1" si="3"/>
        <v>0</v>
      </c>
      <c r="AD44" s="73">
        <f ca="1">SUM(U44:AC44)</f>
        <v>2</v>
      </c>
      <c r="AE44" s="73"/>
      <c r="AF44" s="73">
        <f>IF(AF$43&lt;&gt;"",COUNTIF($B20:$BA20,AF$43),0)</f>
        <v>0</v>
      </c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</row>
    <row r="45" spans="1:54" s="74" customFormat="1" ht="15.75" hidden="1" x14ac:dyDescent="0.2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>
        <v>2</v>
      </c>
      <c r="U45" s="73">
        <f t="shared" ref="U45:AC45" ca="1" si="4">IF(U$43&lt;&gt;"",COUNTIF($B21:$BA21,U$43),0)</f>
        <v>0</v>
      </c>
      <c r="V45" s="73">
        <f t="shared" ca="1" si="4"/>
        <v>0</v>
      </c>
      <c r="W45" s="73">
        <f t="shared" ca="1" si="4"/>
        <v>0</v>
      </c>
      <c r="X45" s="73">
        <f t="shared" ca="1" si="4"/>
        <v>0</v>
      </c>
      <c r="Y45" s="73">
        <f t="shared" ca="1" si="4"/>
        <v>0</v>
      </c>
      <c r="Z45" s="73">
        <f t="shared" ca="1" si="4"/>
        <v>0</v>
      </c>
      <c r="AA45" s="73">
        <f t="shared" ca="1" si="4"/>
        <v>0</v>
      </c>
      <c r="AB45" s="73">
        <f t="shared" ca="1" si="4"/>
        <v>0</v>
      </c>
      <c r="AC45" s="73">
        <f t="shared" ca="1" si="4"/>
        <v>0</v>
      </c>
      <c r="AD45" s="73">
        <f ca="1">SUM(U45:AC45)</f>
        <v>0</v>
      </c>
      <c r="AE45" s="73"/>
      <c r="AF45" s="73">
        <f>IF(AF$43&lt;&gt;"",COUNTIF($B21:$BA21,AF$43),0)</f>
        <v>0</v>
      </c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</row>
    <row r="46" spans="1:54" s="74" customFormat="1" ht="15.75" hidden="1" x14ac:dyDescent="0.2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>
        <v>3</v>
      </c>
      <c r="U46" s="73">
        <f t="shared" ref="U46:AC46" ca="1" si="5">IF(U$43&lt;&gt;"",COUNTIF($B22:$BA22,U$43),0)</f>
        <v>0</v>
      </c>
      <c r="V46" s="73">
        <f t="shared" ca="1" si="5"/>
        <v>0</v>
      </c>
      <c r="W46" s="73">
        <f t="shared" ca="1" si="5"/>
        <v>0</v>
      </c>
      <c r="X46" s="73">
        <f t="shared" ca="1" si="5"/>
        <v>0</v>
      </c>
      <c r="Y46" s="73">
        <f t="shared" ca="1" si="5"/>
        <v>0</v>
      </c>
      <c r="Z46" s="73">
        <f t="shared" ca="1" si="5"/>
        <v>0</v>
      </c>
      <c r="AA46" s="73">
        <f t="shared" ca="1" si="5"/>
        <v>0</v>
      </c>
      <c r="AB46" s="73">
        <f t="shared" ca="1" si="5"/>
        <v>0</v>
      </c>
      <c r="AC46" s="73">
        <f t="shared" ca="1" si="5"/>
        <v>0</v>
      </c>
      <c r="AD46" s="73">
        <f ca="1">SUM(U46:AC46)</f>
        <v>0</v>
      </c>
      <c r="AE46" s="73"/>
      <c r="AF46" s="73">
        <f>IF(AF$43&lt;&gt;"",COUNTIF($B22:$BA22,AF$43),0)</f>
        <v>0</v>
      </c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</row>
    <row r="47" spans="1:54" s="74" customFormat="1" ht="15.75" hidden="1" x14ac:dyDescent="0.2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>
        <v>4</v>
      </c>
      <c r="U47" s="73">
        <f t="shared" ref="U47:AC47" ca="1" si="6">IF(U$43&lt;&gt;"",COUNTIF($B23:$BA23,U$43),0)</f>
        <v>0</v>
      </c>
      <c r="V47" s="73">
        <f t="shared" ca="1" si="6"/>
        <v>0</v>
      </c>
      <c r="W47" s="73">
        <f t="shared" ca="1" si="6"/>
        <v>0</v>
      </c>
      <c r="X47" s="73">
        <f t="shared" ca="1" si="6"/>
        <v>0</v>
      </c>
      <c r="Y47" s="73">
        <f t="shared" ca="1" si="6"/>
        <v>0</v>
      </c>
      <c r="Z47" s="73">
        <f t="shared" ca="1" si="6"/>
        <v>0</v>
      </c>
      <c r="AA47" s="73">
        <f t="shared" ca="1" si="6"/>
        <v>0</v>
      </c>
      <c r="AB47" s="73">
        <f t="shared" ca="1" si="6"/>
        <v>0</v>
      </c>
      <c r="AC47" s="73">
        <f t="shared" ca="1" si="6"/>
        <v>0</v>
      </c>
      <c r="AD47" s="73">
        <f ca="1">SUM(U47:AC47)</f>
        <v>0</v>
      </c>
      <c r="AE47" s="73"/>
      <c r="AF47" s="73">
        <f>IF(AF$43&lt;&gt;"",COUNTIF($B23:$BA23,AF$43),0)</f>
        <v>0</v>
      </c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</row>
    <row r="48" spans="1:54" s="74" customFormat="1" ht="15.75" hidden="1" x14ac:dyDescent="0.2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>
        <v>5</v>
      </c>
      <c r="U48" s="73">
        <f t="shared" ref="U48:AC48" ca="1" si="7">IF(U$43&lt;&gt;"",COUNTIF($B24:$BA24,U$43),0)</f>
        <v>0</v>
      </c>
      <c r="V48" s="73">
        <f t="shared" ca="1" si="7"/>
        <v>0</v>
      </c>
      <c r="W48" s="73">
        <f t="shared" ca="1" si="7"/>
        <v>0</v>
      </c>
      <c r="X48" s="73">
        <f t="shared" ca="1" si="7"/>
        <v>0</v>
      </c>
      <c r="Y48" s="73">
        <f t="shared" ca="1" si="7"/>
        <v>0</v>
      </c>
      <c r="Z48" s="73">
        <f t="shared" ca="1" si="7"/>
        <v>0</v>
      </c>
      <c r="AA48" s="73">
        <f t="shared" ca="1" si="7"/>
        <v>0</v>
      </c>
      <c r="AB48" s="73">
        <f t="shared" ca="1" si="7"/>
        <v>0</v>
      </c>
      <c r="AC48" s="73">
        <f t="shared" ca="1" si="7"/>
        <v>0</v>
      </c>
      <c r="AD48" s="73">
        <f ca="1">SUM(U48:AC48)</f>
        <v>0</v>
      </c>
      <c r="AE48" s="73"/>
      <c r="AF48" s="73">
        <f>IF(AF$43&lt;&gt;"",COUNTIF($B24:$BA24,AF$43),0)</f>
        <v>0</v>
      </c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</row>
    <row r="49" spans="1:54" s="74" customFormat="1" ht="15.75" hidden="1" x14ac:dyDescent="0.25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>
        <f ca="1">SUM(U44:U48)</f>
        <v>2</v>
      </c>
      <c r="V49" s="73">
        <f t="shared" ref="V49:AF49" ca="1" si="8">SUM(V44:V48)</f>
        <v>0</v>
      </c>
      <c r="W49" s="73">
        <f t="shared" ca="1" si="8"/>
        <v>0</v>
      </c>
      <c r="X49" s="73">
        <f t="shared" ca="1" si="8"/>
        <v>0</v>
      </c>
      <c r="Y49" s="73">
        <f t="shared" ca="1" si="8"/>
        <v>0</v>
      </c>
      <c r="Z49" s="73">
        <f t="shared" ca="1" si="8"/>
        <v>0</v>
      </c>
      <c r="AA49" s="73">
        <f t="shared" ca="1" si="8"/>
        <v>0</v>
      </c>
      <c r="AB49" s="73">
        <f t="shared" ca="1" si="8"/>
        <v>0</v>
      </c>
      <c r="AC49" s="73">
        <f t="shared" ca="1" si="8"/>
        <v>0</v>
      </c>
      <c r="AD49" s="73">
        <f t="shared" ca="1" si="8"/>
        <v>2</v>
      </c>
      <c r="AE49" s="73">
        <f t="shared" si="8"/>
        <v>0</v>
      </c>
      <c r="AF49" s="73">
        <f t="shared" si="8"/>
        <v>0</v>
      </c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</row>
    <row r="50" spans="1:54" s="74" customFormat="1" ht="15.75" x14ac:dyDescent="0.2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</row>
    <row r="51" spans="1:54" s="74" customFormat="1" ht="15.75" x14ac:dyDescent="0.2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</row>
  </sheetData>
  <sheetProtection algorithmName="SHA-512" hashValue="bSamuhSi2ImBfNERo+u8H7oaourQZTqSEtccGICWunZgbGRh+ScsZxSCbmiCUtD3Pmf6Xvrq0aAD3I4oGVBvXw==" saltValue="kwXQtz+z5yn3Br+O///HSw==" spinCount="100000" sheet="1" formatCells="0" formatRows="0" selectLockedCells="1"/>
  <mergeCells count="118">
    <mergeCell ref="AN25:AT25"/>
    <mergeCell ref="W40:AI40"/>
    <mergeCell ref="AK40:AL40"/>
    <mergeCell ref="AK35:AL35"/>
    <mergeCell ref="W36:AI36"/>
    <mergeCell ref="W37:AI37"/>
    <mergeCell ref="W38:AI38"/>
    <mergeCell ref="W39:AI39"/>
    <mergeCell ref="AK36:AL36"/>
    <mergeCell ref="AK37:AL37"/>
    <mergeCell ref="AK38:AL38"/>
    <mergeCell ref="AK39:AL39"/>
    <mergeCell ref="AJ30:AJ31"/>
    <mergeCell ref="W30:AI31"/>
    <mergeCell ref="W29:AK29"/>
    <mergeCell ref="W32:AI32"/>
    <mergeCell ref="W33:AI33"/>
    <mergeCell ref="AK32:AL32"/>
    <mergeCell ref="AK33:AL33"/>
    <mergeCell ref="AK34:AL34"/>
    <mergeCell ref="AV30:AZ31"/>
    <mergeCell ref="AV32:AZ32"/>
    <mergeCell ref="AO33:AU34"/>
    <mergeCell ref="AO32:AU32"/>
    <mergeCell ref="AO30:AU31"/>
    <mergeCell ref="AV33:AZ34"/>
    <mergeCell ref="BA33:BA34"/>
    <mergeCell ref="AK30:AL31"/>
    <mergeCell ref="AN26:AT28"/>
    <mergeCell ref="BA30:BA31"/>
    <mergeCell ref="A38:B38"/>
    <mergeCell ref="C38:E38"/>
    <mergeCell ref="F38:H38"/>
    <mergeCell ref="I38:J38"/>
    <mergeCell ref="K38:M38"/>
    <mergeCell ref="N33:P33"/>
    <mergeCell ref="A36:B36"/>
    <mergeCell ref="C36:E36"/>
    <mergeCell ref="F36:H36"/>
    <mergeCell ref="I36:J36"/>
    <mergeCell ref="K36:M36"/>
    <mergeCell ref="I35:J35"/>
    <mergeCell ref="K35:M35"/>
    <mergeCell ref="A35:B35"/>
    <mergeCell ref="C35:E35"/>
    <mergeCell ref="F35:H35"/>
    <mergeCell ref="A33:B33"/>
    <mergeCell ref="C33:E33"/>
    <mergeCell ref="F33:H33"/>
    <mergeCell ref="I33:J33"/>
    <mergeCell ref="K33:M33"/>
    <mergeCell ref="AS17:AV17"/>
    <mergeCell ref="AJ17:AM17"/>
    <mergeCell ref="AN17:AR17"/>
    <mergeCell ref="S33:T33"/>
    <mergeCell ref="A37:B37"/>
    <mergeCell ref="C37:E37"/>
    <mergeCell ref="F37:H37"/>
    <mergeCell ref="I37:J37"/>
    <mergeCell ref="K37:M37"/>
    <mergeCell ref="S34:T34"/>
    <mergeCell ref="N35:P35"/>
    <mergeCell ref="Q35:R35"/>
    <mergeCell ref="S35:T35"/>
    <mergeCell ref="N37:P37"/>
    <mergeCell ref="Q37:R37"/>
    <mergeCell ref="S37:T37"/>
    <mergeCell ref="A34:B34"/>
    <mergeCell ref="C34:E34"/>
    <mergeCell ref="F34:H34"/>
    <mergeCell ref="I34:J34"/>
    <mergeCell ref="K34:M34"/>
    <mergeCell ref="N34:P34"/>
    <mergeCell ref="Q34:R34"/>
    <mergeCell ref="W34:AI34"/>
    <mergeCell ref="S17:W17"/>
    <mergeCell ref="X17:AA17"/>
    <mergeCell ref="N38:P38"/>
    <mergeCell ref="Q38:R38"/>
    <mergeCell ref="S38:T38"/>
    <mergeCell ref="Q36:R36"/>
    <mergeCell ref="S36:T36"/>
    <mergeCell ref="N36:P36"/>
    <mergeCell ref="Q33:R33"/>
    <mergeCell ref="N30:P32"/>
    <mergeCell ref="Q30:R32"/>
    <mergeCell ref="W35:AI35"/>
    <mergeCell ref="R26:AA26"/>
    <mergeCell ref="R27:AA27"/>
    <mergeCell ref="R28:AA28"/>
    <mergeCell ref="AC25:AL25"/>
    <mergeCell ref="AC26:AL26"/>
    <mergeCell ref="AC27:AL27"/>
    <mergeCell ref="AC28:AL28"/>
    <mergeCell ref="L1:AL1"/>
    <mergeCell ref="L3:AL3"/>
    <mergeCell ref="L4:AL4"/>
    <mergeCell ref="A5:J5"/>
    <mergeCell ref="A6:J6"/>
    <mergeCell ref="A8:J8"/>
    <mergeCell ref="A13:G13"/>
    <mergeCell ref="A30:B32"/>
    <mergeCell ref="A15:BA15"/>
    <mergeCell ref="AW17:BA17"/>
    <mergeCell ref="A29:T29"/>
    <mergeCell ref="C30:E32"/>
    <mergeCell ref="F30:H32"/>
    <mergeCell ref="A17:A19"/>
    <mergeCell ref="L2:AL2"/>
    <mergeCell ref="AF17:AI17"/>
    <mergeCell ref="I30:J32"/>
    <mergeCell ref="K30:M32"/>
    <mergeCell ref="AB17:AE17"/>
    <mergeCell ref="S30:T32"/>
    <mergeCell ref="B17:F17"/>
    <mergeCell ref="G17:J17"/>
    <mergeCell ref="K17:N17"/>
    <mergeCell ref="O17:R17"/>
  </mergeCells>
  <conditionalFormatting sqref="AK32:AL40">
    <cfRule type="cellIs" dxfId="2587" priority="321" operator="equal">
      <formula>0</formula>
    </cfRule>
  </conditionalFormatting>
  <conditionalFormatting sqref="AJ32">
    <cfRule type="expression" dxfId="2586" priority="320">
      <formula>$AK32=0</formula>
    </cfRule>
  </conditionalFormatting>
  <conditionalFormatting sqref="W32:AI32">
    <cfRule type="expression" dxfId="2585" priority="319">
      <formula>$AK32=0</formula>
    </cfRule>
  </conditionalFormatting>
  <conditionalFormatting sqref="V32">
    <cfRule type="expression" dxfId="2584" priority="318">
      <formula>$AK32=0</formula>
    </cfRule>
  </conditionalFormatting>
  <conditionalFormatting sqref="V33">
    <cfRule type="expression" dxfId="2583" priority="317">
      <formula>$AK33=0</formula>
    </cfRule>
  </conditionalFormatting>
  <conditionalFormatting sqref="V34">
    <cfRule type="expression" dxfId="2582" priority="316">
      <formula>$AK34=0</formula>
    </cfRule>
  </conditionalFormatting>
  <conditionalFormatting sqref="V35">
    <cfRule type="expression" dxfId="2581" priority="315">
      <formula>$AK35=0</formula>
    </cfRule>
  </conditionalFormatting>
  <conditionalFormatting sqref="V36">
    <cfRule type="expression" dxfId="2580" priority="314">
      <formula>$AK36=0</formula>
    </cfRule>
  </conditionalFormatting>
  <conditionalFormatting sqref="V37">
    <cfRule type="expression" dxfId="2579" priority="313">
      <formula>$AK37=0</formula>
    </cfRule>
  </conditionalFormatting>
  <conditionalFormatting sqref="V38">
    <cfRule type="expression" dxfId="2578" priority="312">
      <formula>$AK38=0</formula>
    </cfRule>
  </conditionalFormatting>
  <conditionalFormatting sqref="V39">
    <cfRule type="expression" dxfId="2577" priority="311">
      <formula>$AK39=0</formula>
    </cfRule>
  </conditionalFormatting>
  <conditionalFormatting sqref="V40">
    <cfRule type="expression" dxfId="2576" priority="310">
      <formula>$AK40=0</formula>
    </cfRule>
  </conditionalFormatting>
  <conditionalFormatting sqref="AJ33">
    <cfRule type="expression" dxfId="2575" priority="301">
      <formula>$AK33=0</formula>
    </cfRule>
  </conditionalFormatting>
  <conditionalFormatting sqref="AJ34">
    <cfRule type="expression" dxfId="2574" priority="300">
      <formula>$AK34=0</formula>
    </cfRule>
  </conditionalFormatting>
  <conditionalFormatting sqref="AJ35">
    <cfRule type="expression" dxfId="2573" priority="299">
      <formula>$AK35=0</formula>
    </cfRule>
  </conditionalFormatting>
  <conditionalFormatting sqref="AJ36">
    <cfRule type="expression" dxfId="2572" priority="298">
      <formula>$AK36=0</formula>
    </cfRule>
  </conditionalFormatting>
  <conditionalFormatting sqref="AJ37">
    <cfRule type="expression" dxfId="2571" priority="297">
      <formula>$AK37=0</formula>
    </cfRule>
  </conditionalFormatting>
  <conditionalFormatting sqref="AJ38">
    <cfRule type="expression" dxfId="2570" priority="296">
      <formula>$AK38=0</formula>
    </cfRule>
  </conditionalFormatting>
  <conditionalFormatting sqref="AJ39">
    <cfRule type="expression" dxfId="2569" priority="295">
      <formula>$AK39=0</formula>
    </cfRule>
  </conditionalFormatting>
  <conditionalFormatting sqref="AJ40">
    <cfRule type="expression" dxfId="2568" priority="294">
      <formula>$AK40=0</formula>
    </cfRule>
  </conditionalFormatting>
  <conditionalFormatting sqref="W33:AI33">
    <cfRule type="expression" dxfId="2567" priority="285">
      <formula>$AK33=0</formula>
    </cfRule>
  </conditionalFormatting>
  <conditionalFormatting sqref="W34:AI34">
    <cfRule type="expression" dxfId="2566" priority="284">
      <formula>$AK34=0</formula>
    </cfRule>
  </conditionalFormatting>
  <conditionalFormatting sqref="W35:AI35">
    <cfRule type="expression" dxfId="2565" priority="283">
      <formula>$AK35=0</formula>
    </cfRule>
  </conditionalFormatting>
  <conditionalFormatting sqref="W36:AI36">
    <cfRule type="expression" dxfId="2564" priority="282">
      <formula>$AK36=0</formula>
    </cfRule>
  </conditionalFormatting>
  <conditionalFormatting sqref="W37:AI37">
    <cfRule type="expression" dxfId="2563" priority="281">
      <formula>$AK37=0</formula>
    </cfRule>
  </conditionalFormatting>
  <conditionalFormatting sqref="W38:AI38">
    <cfRule type="expression" dxfId="2562" priority="280">
      <formula>$AK38=0</formula>
    </cfRule>
  </conditionalFormatting>
  <conditionalFormatting sqref="W39:AI39">
    <cfRule type="expression" dxfId="2561" priority="279">
      <formula>$AK39=0</formula>
    </cfRule>
  </conditionalFormatting>
  <conditionalFormatting sqref="W40:AI40">
    <cfRule type="expression" dxfId="2560" priority="278">
      <formula>$AK40=0</formula>
    </cfRule>
  </conditionalFormatting>
  <conditionalFormatting sqref="Q26">
    <cfRule type="expression" dxfId="2559" priority="277">
      <formula>Q26&lt;&gt;""</formula>
    </cfRule>
  </conditionalFormatting>
  <conditionalFormatting sqref="Q27">
    <cfRule type="expression" dxfId="2558" priority="276">
      <formula>Q27&lt;&gt;""</formula>
    </cfRule>
  </conditionalFormatting>
  <conditionalFormatting sqref="AB27">
    <cfRule type="expression" dxfId="2557" priority="275">
      <formula>AB27&lt;&gt;""</formula>
    </cfRule>
  </conditionalFormatting>
  <conditionalFormatting sqref="Q28">
    <cfRule type="expression" dxfId="2556" priority="274">
      <formula>Q28&lt;&gt;""</formula>
    </cfRule>
  </conditionalFormatting>
  <conditionalFormatting sqref="AB26">
    <cfRule type="expression" dxfId="2555" priority="272">
      <formula>AB26&lt;&gt;""</formula>
    </cfRule>
  </conditionalFormatting>
  <conditionalFormatting sqref="AB28">
    <cfRule type="expression" dxfId="2554" priority="271">
      <formula>AB28&lt;&gt;""</formula>
    </cfRule>
  </conditionalFormatting>
  <conditionalFormatting sqref="AM25">
    <cfRule type="expression" dxfId="2553" priority="270">
      <formula>AM25&lt;&gt;""</formula>
    </cfRule>
  </conditionalFormatting>
  <conditionalFormatting sqref="AM26">
    <cfRule type="expression" dxfId="2552" priority="269">
      <formula>AM26&lt;&gt;""</formula>
    </cfRule>
  </conditionalFormatting>
  <conditionalFormatting sqref="B20">
    <cfRule type="expression" dxfId="2551" priority="268">
      <formula>B20&lt;&gt;""</formula>
    </cfRule>
  </conditionalFormatting>
  <conditionalFormatting sqref="C20">
    <cfRule type="expression" dxfId="2550" priority="267">
      <formula>C20&lt;&gt;""</formula>
    </cfRule>
  </conditionalFormatting>
  <conditionalFormatting sqref="D20">
    <cfRule type="expression" dxfId="2549" priority="266">
      <formula>D20&lt;&gt;""</formula>
    </cfRule>
  </conditionalFormatting>
  <conditionalFormatting sqref="E20">
    <cfRule type="expression" dxfId="2548" priority="265">
      <formula>E20&lt;&gt;""</formula>
    </cfRule>
  </conditionalFormatting>
  <conditionalFormatting sqref="F20">
    <cfRule type="expression" dxfId="2547" priority="264">
      <formula>F20&lt;&gt;""</formula>
    </cfRule>
  </conditionalFormatting>
  <conditionalFormatting sqref="G20">
    <cfRule type="expression" dxfId="2546" priority="263">
      <formula>G20&lt;&gt;""</formula>
    </cfRule>
  </conditionalFormatting>
  <conditionalFormatting sqref="H20">
    <cfRule type="expression" dxfId="2545" priority="262">
      <formula>H20&lt;&gt;""</formula>
    </cfRule>
  </conditionalFormatting>
  <conditionalFormatting sqref="I20">
    <cfRule type="expression" dxfId="2544" priority="261">
      <formula>I20&lt;&gt;""</formula>
    </cfRule>
  </conditionalFormatting>
  <conditionalFormatting sqref="J20">
    <cfRule type="expression" dxfId="2543" priority="260">
      <formula>J20&lt;&gt;""</formula>
    </cfRule>
  </conditionalFormatting>
  <conditionalFormatting sqref="K20">
    <cfRule type="expression" dxfId="2542" priority="259">
      <formula>K20&lt;&gt;""</formula>
    </cfRule>
  </conditionalFormatting>
  <conditionalFormatting sqref="L20">
    <cfRule type="expression" dxfId="2541" priority="258">
      <formula>L20&lt;&gt;""</formula>
    </cfRule>
  </conditionalFormatting>
  <conditionalFormatting sqref="M20">
    <cfRule type="expression" dxfId="2540" priority="257">
      <formula>M20&lt;&gt;""</formula>
    </cfRule>
  </conditionalFormatting>
  <conditionalFormatting sqref="N20">
    <cfRule type="expression" dxfId="2539" priority="256">
      <formula>N20&lt;&gt;""</formula>
    </cfRule>
  </conditionalFormatting>
  <conditionalFormatting sqref="O20">
    <cfRule type="expression" dxfId="2538" priority="255">
      <formula>O20&lt;&gt;""</formula>
    </cfRule>
  </conditionalFormatting>
  <conditionalFormatting sqref="P20">
    <cfRule type="expression" dxfId="2537" priority="254">
      <formula>P20&lt;&gt;""</formula>
    </cfRule>
  </conditionalFormatting>
  <conditionalFormatting sqref="Q20">
    <cfRule type="expression" dxfId="2536" priority="253">
      <formula>Q20&lt;&gt;""</formula>
    </cfRule>
  </conditionalFormatting>
  <conditionalFormatting sqref="R20">
    <cfRule type="expression" dxfId="2535" priority="252">
      <formula>R20&lt;&gt;""</formula>
    </cfRule>
  </conditionalFormatting>
  <conditionalFormatting sqref="S20">
    <cfRule type="expression" dxfId="2534" priority="251">
      <formula>S20&lt;&gt;""</formula>
    </cfRule>
  </conditionalFormatting>
  <conditionalFormatting sqref="T20">
    <cfRule type="expression" dxfId="2533" priority="250">
      <formula>T20&lt;&gt;""</formula>
    </cfRule>
  </conditionalFormatting>
  <conditionalFormatting sqref="U20">
    <cfRule type="expression" dxfId="2532" priority="249">
      <formula>U20&lt;&gt;""</formula>
    </cfRule>
  </conditionalFormatting>
  <conditionalFormatting sqref="V20">
    <cfRule type="expression" dxfId="2531" priority="248">
      <formula>V20&lt;&gt;""</formula>
    </cfRule>
  </conditionalFormatting>
  <conditionalFormatting sqref="W20">
    <cfRule type="expression" dxfId="2530" priority="247">
      <formula>W20&lt;&gt;""</formula>
    </cfRule>
  </conditionalFormatting>
  <conditionalFormatting sqref="X20">
    <cfRule type="expression" dxfId="2529" priority="246">
      <formula>X20&lt;&gt;""</formula>
    </cfRule>
  </conditionalFormatting>
  <conditionalFormatting sqref="Y20">
    <cfRule type="expression" dxfId="2528" priority="245">
      <formula>Y20&lt;&gt;""</formula>
    </cfRule>
  </conditionalFormatting>
  <conditionalFormatting sqref="Z20">
    <cfRule type="expression" dxfId="2527" priority="244">
      <formula>Z20&lt;&gt;""</formula>
    </cfRule>
  </conditionalFormatting>
  <conditionalFormatting sqref="AA20">
    <cfRule type="expression" dxfId="2526" priority="243">
      <formula>AA20&lt;&gt;""</formula>
    </cfRule>
  </conditionalFormatting>
  <conditionalFormatting sqref="AB20">
    <cfRule type="expression" dxfId="2525" priority="242">
      <formula>AB20&lt;&gt;""</formula>
    </cfRule>
  </conditionalFormatting>
  <conditionalFormatting sqref="AC20">
    <cfRule type="expression" dxfId="2524" priority="241">
      <formula>AC20&lt;&gt;""</formula>
    </cfRule>
  </conditionalFormatting>
  <conditionalFormatting sqref="AD20">
    <cfRule type="expression" dxfId="2523" priority="240">
      <formula>AD20&lt;&gt;""</formula>
    </cfRule>
  </conditionalFormatting>
  <conditionalFormatting sqref="AE20">
    <cfRule type="expression" dxfId="2522" priority="239">
      <formula>AE20&lt;&gt;""</formula>
    </cfRule>
  </conditionalFormatting>
  <conditionalFormatting sqref="AF20">
    <cfRule type="expression" dxfId="2521" priority="238">
      <formula>AF20&lt;&gt;""</formula>
    </cfRule>
  </conditionalFormatting>
  <conditionalFormatting sqref="AG20">
    <cfRule type="expression" dxfId="2520" priority="237">
      <formula>AG20&lt;&gt;""</formula>
    </cfRule>
  </conditionalFormatting>
  <conditionalFormatting sqref="AH20">
    <cfRule type="expression" dxfId="2519" priority="236">
      <formula>AH20&lt;&gt;""</formula>
    </cfRule>
  </conditionalFormatting>
  <conditionalFormatting sqref="AI20">
    <cfRule type="expression" dxfId="2518" priority="235">
      <formula>AI20&lt;&gt;""</formula>
    </cfRule>
  </conditionalFormatting>
  <conditionalFormatting sqref="AJ20">
    <cfRule type="expression" dxfId="2517" priority="234">
      <formula>AJ20&lt;&gt;""</formula>
    </cfRule>
  </conditionalFormatting>
  <conditionalFormatting sqref="AK20">
    <cfRule type="expression" dxfId="2516" priority="233">
      <formula>AK20&lt;&gt;""</formula>
    </cfRule>
  </conditionalFormatting>
  <conditionalFormatting sqref="AL20">
    <cfRule type="expression" dxfId="2515" priority="232">
      <formula>AL20&lt;&gt;""</formula>
    </cfRule>
  </conditionalFormatting>
  <conditionalFormatting sqref="AM20">
    <cfRule type="expression" dxfId="2514" priority="231">
      <formula>AM20&lt;&gt;""</formula>
    </cfRule>
  </conditionalFormatting>
  <conditionalFormatting sqref="AN20">
    <cfRule type="expression" dxfId="2513" priority="230">
      <formula>AN20&lt;&gt;""</formula>
    </cfRule>
  </conditionalFormatting>
  <conditionalFormatting sqref="AO20">
    <cfRule type="expression" dxfId="2512" priority="229">
      <formula>AO20&lt;&gt;""</formula>
    </cfRule>
  </conditionalFormatting>
  <conditionalFormatting sqref="AP20">
    <cfRule type="expression" dxfId="2511" priority="228">
      <formula>AP20&lt;&gt;""</formula>
    </cfRule>
  </conditionalFormatting>
  <conditionalFormatting sqref="AQ20">
    <cfRule type="expression" dxfId="2510" priority="227">
      <formula>AQ20&lt;&gt;""</formula>
    </cfRule>
  </conditionalFormatting>
  <conditionalFormatting sqref="AR20">
    <cfRule type="expression" dxfId="2509" priority="226">
      <formula>AR20&lt;&gt;""</formula>
    </cfRule>
  </conditionalFormatting>
  <conditionalFormatting sqref="AS20">
    <cfRule type="expression" dxfId="2508" priority="225">
      <formula>AS20&lt;&gt;""</formula>
    </cfRule>
  </conditionalFormatting>
  <conditionalFormatting sqref="AT20">
    <cfRule type="expression" dxfId="2507" priority="224">
      <formula>AT20&lt;&gt;""</formula>
    </cfRule>
  </conditionalFormatting>
  <conditionalFormatting sqref="AU20">
    <cfRule type="expression" dxfId="2506" priority="223">
      <formula>AU20&lt;&gt;""</formula>
    </cfRule>
  </conditionalFormatting>
  <conditionalFormatting sqref="AV20">
    <cfRule type="expression" dxfId="2505" priority="222">
      <formula>AV20&lt;&gt;""</formula>
    </cfRule>
  </conditionalFormatting>
  <conditionalFormatting sqref="AW20">
    <cfRule type="expression" dxfId="2504" priority="221">
      <formula>AW20&lt;&gt;""</formula>
    </cfRule>
  </conditionalFormatting>
  <conditionalFormatting sqref="AX20">
    <cfRule type="expression" dxfId="2503" priority="220">
      <formula>AX20&lt;&gt;""</formula>
    </cfRule>
  </conditionalFormatting>
  <conditionalFormatting sqref="AY20">
    <cfRule type="expression" dxfId="2502" priority="219">
      <formula>AY20&lt;&gt;""</formula>
    </cfRule>
  </conditionalFormatting>
  <conditionalFormatting sqref="AZ20">
    <cfRule type="expression" dxfId="2501" priority="218">
      <formula>AZ20&lt;&gt;""</formula>
    </cfRule>
  </conditionalFormatting>
  <conditionalFormatting sqref="BA20">
    <cfRule type="expression" dxfId="2500" priority="217">
      <formula>BA20&lt;&gt;""</formula>
    </cfRule>
  </conditionalFormatting>
  <conditionalFormatting sqref="B21">
    <cfRule type="expression" dxfId="2499" priority="216">
      <formula>B21&lt;&gt;""</formula>
    </cfRule>
  </conditionalFormatting>
  <conditionalFormatting sqref="C21">
    <cfRule type="expression" dxfId="2498" priority="215">
      <formula>C21&lt;&gt;""</formula>
    </cfRule>
  </conditionalFormatting>
  <conditionalFormatting sqref="D21">
    <cfRule type="expression" dxfId="2497" priority="214">
      <formula>D21&lt;&gt;""</formula>
    </cfRule>
  </conditionalFormatting>
  <conditionalFormatting sqref="E21">
    <cfRule type="expression" dxfId="2496" priority="213">
      <formula>E21&lt;&gt;""</formula>
    </cfRule>
  </conditionalFormatting>
  <conditionalFormatting sqref="F21">
    <cfRule type="expression" dxfId="2495" priority="212">
      <formula>F21&lt;&gt;""</formula>
    </cfRule>
  </conditionalFormatting>
  <conditionalFormatting sqref="G21">
    <cfRule type="expression" dxfId="2494" priority="211">
      <formula>G21&lt;&gt;""</formula>
    </cfRule>
  </conditionalFormatting>
  <conditionalFormatting sqref="H21">
    <cfRule type="expression" dxfId="2493" priority="210">
      <formula>H21&lt;&gt;""</formula>
    </cfRule>
  </conditionalFormatting>
  <conditionalFormatting sqref="I21">
    <cfRule type="expression" dxfId="2492" priority="209">
      <formula>I21&lt;&gt;""</formula>
    </cfRule>
  </conditionalFormatting>
  <conditionalFormatting sqref="J21">
    <cfRule type="expression" dxfId="2491" priority="208">
      <formula>J21&lt;&gt;""</formula>
    </cfRule>
  </conditionalFormatting>
  <conditionalFormatting sqref="K21">
    <cfRule type="expression" dxfId="2490" priority="207">
      <formula>K21&lt;&gt;""</formula>
    </cfRule>
  </conditionalFormatting>
  <conditionalFormatting sqref="L21">
    <cfRule type="expression" dxfId="2489" priority="206">
      <formula>L21&lt;&gt;""</formula>
    </cfRule>
  </conditionalFormatting>
  <conditionalFormatting sqref="M21">
    <cfRule type="expression" dxfId="2488" priority="205">
      <formula>M21&lt;&gt;""</formula>
    </cfRule>
  </conditionalFormatting>
  <conditionalFormatting sqref="N21">
    <cfRule type="expression" dxfId="2487" priority="204">
      <formula>N21&lt;&gt;""</formula>
    </cfRule>
  </conditionalFormatting>
  <conditionalFormatting sqref="O21">
    <cfRule type="expression" dxfId="2486" priority="203">
      <formula>O21&lt;&gt;""</formula>
    </cfRule>
  </conditionalFormatting>
  <conditionalFormatting sqref="P21">
    <cfRule type="expression" dxfId="2485" priority="202">
      <formula>P21&lt;&gt;""</formula>
    </cfRule>
  </conditionalFormatting>
  <conditionalFormatting sqref="Q21">
    <cfRule type="expression" dxfId="2484" priority="201">
      <formula>Q21&lt;&gt;""</formula>
    </cfRule>
  </conditionalFormatting>
  <conditionalFormatting sqref="R21">
    <cfRule type="expression" dxfId="2483" priority="200">
      <formula>R21&lt;&gt;""</formula>
    </cfRule>
  </conditionalFormatting>
  <conditionalFormatting sqref="S21">
    <cfRule type="expression" dxfId="2482" priority="199">
      <formula>S21&lt;&gt;""</formula>
    </cfRule>
  </conditionalFormatting>
  <conditionalFormatting sqref="T21">
    <cfRule type="expression" dxfId="2481" priority="198">
      <formula>T21&lt;&gt;""</formula>
    </cfRule>
  </conditionalFormatting>
  <conditionalFormatting sqref="U21">
    <cfRule type="expression" dxfId="2480" priority="197">
      <formula>U21&lt;&gt;""</formula>
    </cfRule>
  </conditionalFormatting>
  <conditionalFormatting sqref="V21">
    <cfRule type="expression" dxfId="2479" priority="196">
      <formula>V21&lt;&gt;""</formula>
    </cfRule>
  </conditionalFormatting>
  <conditionalFormatting sqref="W21">
    <cfRule type="expression" dxfId="2478" priority="195">
      <formula>W21&lt;&gt;""</formula>
    </cfRule>
  </conditionalFormatting>
  <conditionalFormatting sqref="X21">
    <cfRule type="expression" dxfId="2477" priority="194">
      <formula>X21&lt;&gt;""</formula>
    </cfRule>
  </conditionalFormatting>
  <conditionalFormatting sqref="Y21">
    <cfRule type="expression" dxfId="2476" priority="193">
      <formula>Y21&lt;&gt;""</formula>
    </cfRule>
  </conditionalFormatting>
  <conditionalFormatting sqref="Z21">
    <cfRule type="expression" dxfId="2475" priority="192">
      <formula>Z21&lt;&gt;""</formula>
    </cfRule>
  </conditionalFormatting>
  <conditionalFormatting sqref="AA21">
    <cfRule type="expression" dxfId="2474" priority="191">
      <formula>AA21&lt;&gt;""</formula>
    </cfRule>
  </conditionalFormatting>
  <conditionalFormatting sqref="AB21">
    <cfRule type="expression" dxfId="2473" priority="190">
      <formula>AB21&lt;&gt;""</formula>
    </cfRule>
  </conditionalFormatting>
  <conditionalFormatting sqref="AC21">
    <cfRule type="expression" dxfId="2472" priority="189">
      <formula>AC21&lt;&gt;""</formula>
    </cfRule>
  </conditionalFormatting>
  <conditionalFormatting sqref="AD21">
    <cfRule type="expression" dxfId="2471" priority="188">
      <formula>AD21&lt;&gt;""</formula>
    </cfRule>
  </conditionalFormatting>
  <conditionalFormatting sqref="AE21">
    <cfRule type="expression" dxfId="2470" priority="187">
      <formula>AE21&lt;&gt;""</formula>
    </cfRule>
  </conditionalFormatting>
  <conditionalFormatting sqref="AF21">
    <cfRule type="expression" dxfId="2469" priority="186">
      <formula>AF21&lt;&gt;""</formula>
    </cfRule>
  </conditionalFormatting>
  <conditionalFormatting sqref="AG21">
    <cfRule type="expression" dxfId="2468" priority="185">
      <formula>AG21&lt;&gt;""</formula>
    </cfRule>
  </conditionalFormatting>
  <conditionalFormatting sqref="AH21">
    <cfRule type="expression" dxfId="2467" priority="184">
      <formula>AH21&lt;&gt;""</formula>
    </cfRule>
  </conditionalFormatting>
  <conditionalFormatting sqref="AI21">
    <cfRule type="expression" dxfId="2466" priority="183">
      <formula>AI21&lt;&gt;""</formula>
    </cfRule>
  </conditionalFormatting>
  <conditionalFormatting sqref="AJ21">
    <cfRule type="expression" dxfId="2465" priority="182">
      <formula>AJ21&lt;&gt;""</formula>
    </cfRule>
  </conditionalFormatting>
  <conditionalFormatting sqref="AK21">
    <cfRule type="expression" dxfId="2464" priority="181">
      <formula>AK21&lt;&gt;""</formula>
    </cfRule>
  </conditionalFormatting>
  <conditionalFormatting sqref="AL21">
    <cfRule type="expression" dxfId="2463" priority="180">
      <formula>AL21&lt;&gt;""</formula>
    </cfRule>
  </conditionalFormatting>
  <conditionalFormatting sqref="AM21">
    <cfRule type="expression" dxfId="2462" priority="179">
      <formula>AM21&lt;&gt;""</formula>
    </cfRule>
  </conditionalFormatting>
  <conditionalFormatting sqref="AN21">
    <cfRule type="expression" dxfId="2461" priority="178">
      <formula>AN21&lt;&gt;""</formula>
    </cfRule>
  </conditionalFormatting>
  <conditionalFormatting sqref="AO21">
    <cfRule type="expression" dxfId="2460" priority="177">
      <formula>AO21&lt;&gt;""</formula>
    </cfRule>
  </conditionalFormatting>
  <conditionalFormatting sqref="AP21">
    <cfRule type="expression" dxfId="2459" priority="176">
      <formula>AP21&lt;&gt;""</formula>
    </cfRule>
  </conditionalFormatting>
  <conditionalFormatting sqref="AQ21">
    <cfRule type="expression" dxfId="2458" priority="175">
      <formula>AQ21&lt;&gt;""</formula>
    </cfRule>
  </conditionalFormatting>
  <conditionalFormatting sqref="AR21">
    <cfRule type="expression" dxfId="2457" priority="174">
      <formula>AR21&lt;&gt;""</formula>
    </cfRule>
  </conditionalFormatting>
  <conditionalFormatting sqref="AS21">
    <cfRule type="expression" dxfId="2456" priority="173">
      <formula>AS21&lt;&gt;""</formula>
    </cfRule>
  </conditionalFormatting>
  <conditionalFormatting sqref="AT21">
    <cfRule type="expression" dxfId="2455" priority="172">
      <formula>AT21&lt;&gt;""</formula>
    </cfRule>
  </conditionalFormatting>
  <conditionalFormatting sqref="AU21">
    <cfRule type="expression" dxfId="2454" priority="171">
      <formula>AU21&lt;&gt;""</formula>
    </cfRule>
  </conditionalFormatting>
  <conditionalFormatting sqref="AV21">
    <cfRule type="expression" dxfId="2453" priority="170">
      <formula>AV21&lt;&gt;""</formula>
    </cfRule>
  </conditionalFormatting>
  <conditionalFormatting sqref="AW21">
    <cfRule type="expression" dxfId="2452" priority="169">
      <formula>AW21&lt;&gt;""</formula>
    </cfRule>
  </conditionalFormatting>
  <conditionalFormatting sqref="AX21">
    <cfRule type="expression" dxfId="2451" priority="168">
      <formula>AX21&lt;&gt;""</formula>
    </cfRule>
  </conditionalFormatting>
  <conditionalFormatting sqref="AY21">
    <cfRule type="expression" dxfId="2450" priority="167">
      <formula>AY21&lt;&gt;""</formula>
    </cfRule>
  </conditionalFormatting>
  <conditionalFormatting sqref="AZ21">
    <cfRule type="expression" dxfId="2449" priority="166">
      <formula>AZ21&lt;&gt;""</formula>
    </cfRule>
  </conditionalFormatting>
  <conditionalFormatting sqref="BA21">
    <cfRule type="expression" dxfId="2448" priority="165">
      <formula>BA21&lt;&gt;""</formula>
    </cfRule>
  </conditionalFormatting>
  <conditionalFormatting sqref="B22">
    <cfRule type="expression" dxfId="2447" priority="164">
      <formula>B22&lt;&gt;""</formula>
    </cfRule>
  </conditionalFormatting>
  <conditionalFormatting sqref="C22">
    <cfRule type="expression" dxfId="2446" priority="163">
      <formula>C22&lt;&gt;""</formula>
    </cfRule>
  </conditionalFormatting>
  <conditionalFormatting sqref="D22">
    <cfRule type="expression" dxfId="2445" priority="162">
      <formula>D22&lt;&gt;""</formula>
    </cfRule>
  </conditionalFormatting>
  <conditionalFormatting sqref="E22">
    <cfRule type="expression" dxfId="2444" priority="161">
      <formula>E22&lt;&gt;""</formula>
    </cfRule>
  </conditionalFormatting>
  <conditionalFormatting sqref="F22">
    <cfRule type="expression" dxfId="2443" priority="160">
      <formula>F22&lt;&gt;""</formula>
    </cfRule>
  </conditionalFormatting>
  <conditionalFormatting sqref="G22">
    <cfRule type="expression" dxfId="2442" priority="159">
      <formula>G22&lt;&gt;""</formula>
    </cfRule>
  </conditionalFormatting>
  <conditionalFormatting sqref="H22">
    <cfRule type="expression" dxfId="2441" priority="158">
      <formula>H22&lt;&gt;""</formula>
    </cfRule>
  </conditionalFormatting>
  <conditionalFormatting sqref="I22">
    <cfRule type="expression" dxfId="2440" priority="157">
      <formula>I22&lt;&gt;""</formula>
    </cfRule>
  </conditionalFormatting>
  <conditionalFormatting sqref="J22:S22">
    <cfRule type="expression" dxfId="2439" priority="156">
      <formula>J22&lt;&gt;""</formula>
    </cfRule>
  </conditionalFormatting>
  <conditionalFormatting sqref="K22">
    <cfRule type="expression" dxfId="2438" priority="155">
      <formula>K22&lt;&gt;""</formula>
    </cfRule>
  </conditionalFormatting>
  <conditionalFormatting sqref="L22">
    <cfRule type="expression" dxfId="2437" priority="154">
      <formula>L22&lt;&gt;""</formula>
    </cfRule>
  </conditionalFormatting>
  <conditionalFormatting sqref="N22">
    <cfRule type="expression" dxfId="2436" priority="153">
      <formula>N22&lt;&gt;""</formula>
    </cfRule>
  </conditionalFormatting>
  <conditionalFormatting sqref="M22">
    <cfRule type="expression" dxfId="2435" priority="152">
      <formula>M22&lt;&gt;""</formula>
    </cfRule>
  </conditionalFormatting>
  <conditionalFormatting sqref="O22">
    <cfRule type="expression" dxfId="2434" priority="151">
      <formula>O22&lt;&gt;""</formula>
    </cfRule>
  </conditionalFormatting>
  <conditionalFormatting sqref="P22">
    <cfRule type="expression" dxfId="2433" priority="150">
      <formula>P22&lt;&gt;""</formula>
    </cfRule>
  </conditionalFormatting>
  <conditionalFormatting sqref="Q22">
    <cfRule type="expression" dxfId="2432" priority="149">
      <formula>Q22&lt;&gt;""</formula>
    </cfRule>
  </conditionalFormatting>
  <conditionalFormatting sqref="R22">
    <cfRule type="expression" dxfId="2431" priority="148">
      <formula>R22&lt;&gt;""</formula>
    </cfRule>
  </conditionalFormatting>
  <conditionalFormatting sqref="S22">
    <cfRule type="expression" dxfId="2430" priority="147">
      <formula>S22&lt;&gt;""</formula>
    </cfRule>
  </conditionalFormatting>
  <conditionalFormatting sqref="T22">
    <cfRule type="expression" dxfId="2429" priority="146">
      <formula>T22&lt;&gt;""</formula>
    </cfRule>
  </conditionalFormatting>
  <conditionalFormatting sqref="U22">
    <cfRule type="expression" dxfId="2428" priority="145">
      <formula>U22&lt;&gt;""</formula>
    </cfRule>
  </conditionalFormatting>
  <conditionalFormatting sqref="V22">
    <cfRule type="expression" dxfId="2427" priority="144">
      <formula>V22&lt;&gt;""</formula>
    </cfRule>
  </conditionalFormatting>
  <conditionalFormatting sqref="W22">
    <cfRule type="expression" dxfId="2426" priority="143">
      <formula>W22&lt;&gt;""</formula>
    </cfRule>
  </conditionalFormatting>
  <conditionalFormatting sqref="X22">
    <cfRule type="expression" dxfId="2425" priority="142">
      <formula>X22&lt;&gt;""</formula>
    </cfRule>
  </conditionalFormatting>
  <conditionalFormatting sqref="Y22">
    <cfRule type="expression" dxfId="2424" priority="141">
      <formula>Y22&lt;&gt;""</formula>
    </cfRule>
  </conditionalFormatting>
  <conditionalFormatting sqref="Z22">
    <cfRule type="expression" dxfId="2423" priority="140">
      <formula>Z22&lt;&gt;""</formula>
    </cfRule>
  </conditionalFormatting>
  <conditionalFormatting sqref="AA22">
    <cfRule type="expression" dxfId="2422" priority="139">
      <formula>AA22&lt;&gt;""</formula>
    </cfRule>
  </conditionalFormatting>
  <conditionalFormatting sqref="AB22">
    <cfRule type="expression" dxfId="2421" priority="138">
      <formula>AB22&lt;&gt;""</formula>
    </cfRule>
  </conditionalFormatting>
  <conditionalFormatting sqref="AC22">
    <cfRule type="expression" dxfId="2420" priority="137">
      <formula>AC22&lt;&gt;""</formula>
    </cfRule>
  </conditionalFormatting>
  <conditionalFormatting sqref="AD22">
    <cfRule type="expression" dxfId="2419" priority="136">
      <formula>AD22&lt;&gt;""</formula>
    </cfRule>
  </conditionalFormatting>
  <conditionalFormatting sqref="AE22">
    <cfRule type="expression" dxfId="2418" priority="135">
      <formula>AE22&lt;&gt;""</formula>
    </cfRule>
  </conditionalFormatting>
  <conditionalFormatting sqref="AF22">
    <cfRule type="expression" dxfId="2417" priority="134">
      <formula>AF22&lt;&gt;""</formula>
    </cfRule>
  </conditionalFormatting>
  <conditionalFormatting sqref="AG22">
    <cfRule type="expression" dxfId="2416" priority="133">
      <formula>AG22&lt;&gt;""</formula>
    </cfRule>
  </conditionalFormatting>
  <conditionalFormatting sqref="AH22">
    <cfRule type="expression" dxfId="2415" priority="132">
      <formula>AH22&lt;&gt;""</formula>
    </cfRule>
  </conditionalFormatting>
  <conditionalFormatting sqref="AI22">
    <cfRule type="expression" dxfId="2414" priority="131">
      <formula>AI22&lt;&gt;""</formula>
    </cfRule>
  </conditionalFormatting>
  <conditionalFormatting sqref="AJ22">
    <cfRule type="expression" dxfId="2413" priority="130">
      <formula>AJ22&lt;&gt;""</formula>
    </cfRule>
  </conditionalFormatting>
  <conditionalFormatting sqref="AK22">
    <cfRule type="expression" dxfId="2412" priority="129">
      <formula>AK22&lt;&gt;""</formula>
    </cfRule>
  </conditionalFormatting>
  <conditionalFormatting sqref="AL22">
    <cfRule type="expression" dxfId="2411" priority="128">
      <formula>AL22&lt;&gt;""</formula>
    </cfRule>
  </conditionalFormatting>
  <conditionalFormatting sqref="AM22">
    <cfRule type="expression" dxfId="2410" priority="127">
      <formula>AM22&lt;&gt;""</formula>
    </cfRule>
  </conditionalFormatting>
  <conditionalFormatting sqref="AN22">
    <cfRule type="expression" dxfId="2409" priority="126">
      <formula>AN22&lt;&gt;""</formula>
    </cfRule>
  </conditionalFormatting>
  <conditionalFormatting sqref="AO22">
    <cfRule type="expression" dxfId="2408" priority="125">
      <formula>AO22&lt;&gt;""</formula>
    </cfRule>
  </conditionalFormatting>
  <conditionalFormatting sqref="AP22">
    <cfRule type="expression" dxfId="2407" priority="124">
      <formula>AP22&lt;&gt;""</formula>
    </cfRule>
  </conditionalFormatting>
  <conditionalFormatting sqref="AQ22">
    <cfRule type="expression" dxfId="2406" priority="123">
      <formula>AQ22&lt;&gt;""</formula>
    </cfRule>
  </conditionalFormatting>
  <conditionalFormatting sqref="AR22">
    <cfRule type="expression" dxfId="2405" priority="122">
      <formula>AR22&lt;&gt;""</formula>
    </cfRule>
  </conditionalFormatting>
  <conditionalFormatting sqref="AS22">
    <cfRule type="expression" dxfId="2404" priority="121">
      <formula>AS22&lt;&gt;""</formula>
    </cfRule>
  </conditionalFormatting>
  <conditionalFormatting sqref="AT22">
    <cfRule type="expression" dxfId="2403" priority="120">
      <formula>AT22&lt;&gt;""</formula>
    </cfRule>
  </conditionalFormatting>
  <conditionalFormatting sqref="AU22">
    <cfRule type="expression" dxfId="2402" priority="119">
      <formula>AU22&lt;&gt;""</formula>
    </cfRule>
  </conditionalFormatting>
  <conditionalFormatting sqref="AV22">
    <cfRule type="expression" dxfId="2401" priority="118">
      <formula>AV22&lt;&gt;""</formula>
    </cfRule>
  </conditionalFormatting>
  <conditionalFormatting sqref="AW22">
    <cfRule type="expression" dxfId="2400" priority="117">
      <formula>AW22&lt;&gt;""</formula>
    </cfRule>
  </conditionalFormatting>
  <conditionalFormatting sqref="AX22">
    <cfRule type="expression" dxfId="2399" priority="116">
      <formula>AX22&lt;&gt;""</formula>
    </cfRule>
  </conditionalFormatting>
  <conditionalFormatting sqref="AY22">
    <cfRule type="expression" dxfId="2398" priority="115">
      <formula>AY22&lt;&gt;""</formula>
    </cfRule>
  </conditionalFormatting>
  <conditionalFormatting sqref="AZ22">
    <cfRule type="expression" dxfId="2397" priority="114">
      <formula>AZ22&lt;&gt;""</formula>
    </cfRule>
  </conditionalFormatting>
  <conditionalFormatting sqref="BA22">
    <cfRule type="expression" dxfId="2396" priority="113">
      <formula>BA22&lt;&gt;""</formula>
    </cfRule>
  </conditionalFormatting>
  <conditionalFormatting sqref="B23">
    <cfRule type="expression" dxfId="2395" priority="112">
      <formula>B23&lt;&gt;""</formula>
    </cfRule>
  </conditionalFormatting>
  <conditionalFormatting sqref="C23">
    <cfRule type="expression" dxfId="2394" priority="111">
      <formula>C23&lt;&gt;""</formula>
    </cfRule>
  </conditionalFormatting>
  <conditionalFormatting sqref="D23">
    <cfRule type="expression" dxfId="2393" priority="110">
      <formula>D23&lt;&gt;""</formula>
    </cfRule>
  </conditionalFormatting>
  <conditionalFormatting sqref="E23">
    <cfRule type="expression" dxfId="2392" priority="109">
      <formula>E23&lt;&gt;""</formula>
    </cfRule>
  </conditionalFormatting>
  <conditionalFormatting sqref="F23">
    <cfRule type="expression" dxfId="2391" priority="108">
      <formula>F23&lt;&gt;""</formula>
    </cfRule>
  </conditionalFormatting>
  <conditionalFormatting sqref="G23">
    <cfRule type="expression" dxfId="2390" priority="107">
      <formula>G23&lt;&gt;""</formula>
    </cfRule>
  </conditionalFormatting>
  <conditionalFormatting sqref="H23">
    <cfRule type="expression" dxfId="2389" priority="106">
      <formula>H23&lt;&gt;""</formula>
    </cfRule>
  </conditionalFormatting>
  <conditionalFormatting sqref="I23">
    <cfRule type="expression" dxfId="2388" priority="105">
      <formula>I23&lt;&gt;""</formula>
    </cfRule>
  </conditionalFormatting>
  <conditionalFormatting sqref="J23">
    <cfRule type="expression" dxfId="2387" priority="104">
      <formula>J23&lt;&gt;""</formula>
    </cfRule>
  </conditionalFormatting>
  <conditionalFormatting sqref="K23">
    <cfRule type="expression" dxfId="2386" priority="103">
      <formula>K23&lt;&gt;""</formula>
    </cfRule>
  </conditionalFormatting>
  <conditionalFormatting sqref="L23">
    <cfRule type="expression" dxfId="2385" priority="102">
      <formula>L23&lt;&gt;""</formula>
    </cfRule>
  </conditionalFormatting>
  <conditionalFormatting sqref="M23">
    <cfRule type="expression" dxfId="2384" priority="101">
      <formula>M23&lt;&gt;""</formula>
    </cfRule>
  </conditionalFormatting>
  <conditionalFormatting sqref="N23">
    <cfRule type="expression" dxfId="2383" priority="100">
      <formula>N23&lt;&gt;""</formula>
    </cfRule>
  </conditionalFormatting>
  <conditionalFormatting sqref="O23">
    <cfRule type="expression" dxfId="2382" priority="99">
      <formula>O23&lt;&gt;""</formula>
    </cfRule>
  </conditionalFormatting>
  <conditionalFormatting sqref="P23">
    <cfRule type="expression" dxfId="2381" priority="98">
      <formula>P23&lt;&gt;""</formula>
    </cfRule>
  </conditionalFormatting>
  <conditionalFormatting sqref="Q23">
    <cfRule type="expression" dxfId="2380" priority="97">
      <formula>Q23&lt;&gt;""</formula>
    </cfRule>
  </conditionalFormatting>
  <conditionalFormatting sqref="R23">
    <cfRule type="expression" dxfId="2379" priority="96">
      <formula>R23&lt;&gt;""</formula>
    </cfRule>
  </conditionalFormatting>
  <conditionalFormatting sqref="S23">
    <cfRule type="expression" dxfId="2378" priority="95">
      <formula>S23&lt;&gt;""</formula>
    </cfRule>
  </conditionalFormatting>
  <conditionalFormatting sqref="T23">
    <cfRule type="expression" dxfId="2377" priority="94">
      <formula>T23&lt;&gt;""</formula>
    </cfRule>
  </conditionalFormatting>
  <conditionalFormatting sqref="U23">
    <cfRule type="expression" dxfId="2376" priority="93">
      <formula>U23&lt;&gt;""</formula>
    </cfRule>
  </conditionalFormatting>
  <conditionalFormatting sqref="V23">
    <cfRule type="expression" dxfId="2375" priority="92">
      <formula>V23&lt;&gt;""</formula>
    </cfRule>
  </conditionalFormatting>
  <conditionalFormatting sqref="W23">
    <cfRule type="expression" dxfId="2374" priority="91">
      <formula>W23&lt;&gt;""</formula>
    </cfRule>
  </conditionalFormatting>
  <conditionalFormatting sqref="X23">
    <cfRule type="expression" dxfId="2373" priority="90">
      <formula>X23&lt;&gt;""</formula>
    </cfRule>
  </conditionalFormatting>
  <conditionalFormatting sqref="Y23">
    <cfRule type="expression" dxfId="2372" priority="89">
      <formula>Y23&lt;&gt;""</formula>
    </cfRule>
  </conditionalFormatting>
  <conditionalFormatting sqref="Z23">
    <cfRule type="expression" dxfId="2371" priority="88">
      <formula>Z23&lt;&gt;""</formula>
    </cfRule>
  </conditionalFormatting>
  <conditionalFormatting sqref="AA23">
    <cfRule type="expression" dxfId="2370" priority="87">
      <formula>AA23&lt;&gt;""</formula>
    </cfRule>
  </conditionalFormatting>
  <conditionalFormatting sqref="AB23">
    <cfRule type="expression" dxfId="2369" priority="86">
      <formula>AB23&lt;&gt;""</formula>
    </cfRule>
  </conditionalFormatting>
  <conditionalFormatting sqref="AC23">
    <cfRule type="expression" dxfId="2368" priority="85">
      <formula>AC23&lt;&gt;""</formula>
    </cfRule>
  </conditionalFormatting>
  <conditionalFormatting sqref="AD23">
    <cfRule type="expression" dxfId="2367" priority="84">
      <formula>AD23&lt;&gt;""</formula>
    </cfRule>
  </conditionalFormatting>
  <conditionalFormatting sqref="AE23">
    <cfRule type="expression" dxfId="2366" priority="83">
      <formula>AE23&lt;&gt;""</formula>
    </cfRule>
  </conditionalFormatting>
  <conditionalFormatting sqref="AF23">
    <cfRule type="expression" dxfId="2365" priority="82">
      <formula>AF23&lt;&gt;""</formula>
    </cfRule>
  </conditionalFormatting>
  <conditionalFormatting sqref="AG23">
    <cfRule type="expression" dxfId="2364" priority="81">
      <formula>AG23&lt;&gt;""</formula>
    </cfRule>
  </conditionalFormatting>
  <conditionalFormatting sqref="AH23">
    <cfRule type="expression" dxfId="2363" priority="80">
      <formula>AH23&lt;&gt;""</formula>
    </cfRule>
  </conditionalFormatting>
  <conditionalFormatting sqref="AI23">
    <cfRule type="expression" dxfId="2362" priority="79">
      <formula>AI23&lt;&gt;""</formula>
    </cfRule>
  </conditionalFormatting>
  <conditionalFormatting sqref="AJ23">
    <cfRule type="expression" dxfId="2361" priority="78">
      <formula>AJ23&lt;&gt;""</formula>
    </cfRule>
  </conditionalFormatting>
  <conditionalFormatting sqref="AK23">
    <cfRule type="expression" dxfId="2360" priority="77">
      <formula>AK23&lt;&gt;""</formula>
    </cfRule>
  </conditionalFormatting>
  <conditionalFormatting sqref="AL23">
    <cfRule type="expression" dxfId="2359" priority="76">
      <formula>AL23&lt;&gt;""</formula>
    </cfRule>
  </conditionalFormatting>
  <conditionalFormatting sqref="AM23">
    <cfRule type="expression" dxfId="2358" priority="75">
      <formula>AM23&lt;&gt;""</formula>
    </cfRule>
  </conditionalFormatting>
  <conditionalFormatting sqref="AN23">
    <cfRule type="expression" dxfId="2357" priority="74">
      <formula>AN23&lt;&gt;""</formula>
    </cfRule>
  </conditionalFormatting>
  <conditionalFormatting sqref="AO23">
    <cfRule type="expression" dxfId="2356" priority="73">
      <formula>AO23&lt;&gt;""</formula>
    </cfRule>
  </conditionalFormatting>
  <conditionalFormatting sqref="AP23">
    <cfRule type="expression" dxfId="2355" priority="72">
      <formula>AP23&lt;&gt;""</formula>
    </cfRule>
  </conditionalFormatting>
  <conditionalFormatting sqref="AQ23">
    <cfRule type="expression" dxfId="2354" priority="71">
      <formula>AQ23&lt;&gt;""</formula>
    </cfRule>
  </conditionalFormatting>
  <conditionalFormatting sqref="AC24">
    <cfRule type="expression" dxfId="2353" priority="33">
      <formula>AC24&lt;&gt;""</formula>
    </cfRule>
  </conditionalFormatting>
  <conditionalFormatting sqref="AD24">
    <cfRule type="expression" dxfId="2352" priority="32">
      <formula>AD24&lt;&gt;""</formula>
    </cfRule>
  </conditionalFormatting>
  <conditionalFormatting sqref="AE24">
    <cfRule type="expression" dxfId="2351" priority="31">
      <formula>AE24&lt;&gt;""</formula>
    </cfRule>
  </conditionalFormatting>
  <conditionalFormatting sqref="AF24">
    <cfRule type="expression" dxfId="2350" priority="30">
      <formula>AF24&lt;&gt;""</formula>
    </cfRule>
  </conditionalFormatting>
  <conditionalFormatting sqref="AG24">
    <cfRule type="expression" dxfId="2349" priority="29">
      <formula>AG24&lt;&gt;""</formula>
    </cfRule>
  </conditionalFormatting>
  <conditionalFormatting sqref="AH24">
    <cfRule type="expression" dxfId="2348" priority="28">
      <formula>AH24&lt;&gt;""</formula>
    </cfRule>
  </conditionalFormatting>
  <conditionalFormatting sqref="AI24">
    <cfRule type="expression" dxfId="2347" priority="27">
      <formula>AI24&lt;&gt;""</formula>
    </cfRule>
  </conditionalFormatting>
  <conditionalFormatting sqref="AJ24">
    <cfRule type="expression" dxfId="2346" priority="26">
      <formula>AJ24&lt;&gt;""</formula>
    </cfRule>
  </conditionalFormatting>
  <conditionalFormatting sqref="AK24">
    <cfRule type="expression" dxfId="2345" priority="25">
      <formula>AK24&lt;&gt;""</formula>
    </cfRule>
  </conditionalFormatting>
  <conditionalFormatting sqref="AL24">
    <cfRule type="expression" dxfId="2344" priority="24">
      <formula>AL24&lt;&gt;""</formula>
    </cfRule>
  </conditionalFormatting>
  <conditionalFormatting sqref="AM24">
    <cfRule type="expression" dxfId="2343" priority="23">
      <formula>AM24&lt;&gt;""</formula>
    </cfRule>
  </conditionalFormatting>
  <conditionalFormatting sqref="AN24">
    <cfRule type="expression" dxfId="2342" priority="22">
      <formula>AN24&lt;&gt;""</formula>
    </cfRule>
  </conditionalFormatting>
  <conditionalFormatting sqref="AO24">
    <cfRule type="expression" dxfId="2341" priority="21">
      <formula>AO24&lt;&gt;""</formula>
    </cfRule>
  </conditionalFormatting>
  <conditionalFormatting sqref="AP24">
    <cfRule type="expression" dxfId="2340" priority="20">
      <formula>AP24&lt;&gt;""</formula>
    </cfRule>
  </conditionalFormatting>
  <conditionalFormatting sqref="AZ24">
    <cfRule type="expression" dxfId="2339" priority="9">
      <formula>AZ24&lt;&gt;""</formula>
    </cfRule>
  </conditionalFormatting>
  <conditionalFormatting sqref="AQ24">
    <cfRule type="expression" dxfId="2338" priority="18">
      <formula>AQ24&lt;&gt;""</formula>
    </cfRule>
  </conditionalFormatting>
  <conditionalFormatting sqref="AR24">
    <cfRule type="expression" dxfId="2337" priority="17">
      <formula>AR24&lt;&gt;""</formula>
    </cfRule>
  </conditionalFormatting>
  <conditionalFormatting sqref="AS24">
    <cfRule type="expression" dxfId="2336" priority="16">
      <formula>AS24&lt;&gt;""</formula>
    </cfRule>
  </conditionalFormatting>
  <conditionalFormatting sqref="AT24">
    <cfRule type="expression" dxfId="2335" priority="15">
      <formula>AT24&lt;&gt;""</formula>
    </cfRule>
  </conditionalFormatting>
  <conditionalFormatting sqref="AU24">
    <cfRule type="expression" dxfId="2334" priority="14">
      <formula>AU24&lt;&gt;""</formula>
    </cfRule>
  </conditionalFormatting>
  <conditionalFormatting sqref="AV24">
    <cfRule type="expression" dxfId="2333" priority="13">
      <formula>AV24&lt;&gt;""</formula>
    </cfRule>
  </conditionalFormatting>
  <conditionalFormatting sqref="AW24">
    <cfRule type="expression" dxfId="2332" priority="12">
      <formula>AW24&lt;&gt;""</formula>
    </cfRule>
  </conditionalFormatting>
  <conditionalFormatting sqref="AX24">
    <cfRule type="expression" dxfId="2331" priority="11">
      <formula>AX24&lt;&gt;""</formula>
    </cfRule>
  </conditionalFormatting>
  <conditionalFormatting sqref="AY24">
    <cfRule type="expression" dxfId="2330" priority="10">
      <formula>AY24&lt;&gt;""</formula>
    </cfRule>
  </conditionalFormatting>
  <conditionalFormatting sqref="BA24">
    <cfRule type="expression" dxfId="2329" priority="8">
      <formula>BA24&lt;&gt;""</formula>
    </cfRule>
  </conditionalFormatting>
  <conditionalFormatting sqref="A28">
    <cfRule type="cellIs" dxfId="2328" priority="7" operator="equal">
      <formula>""</formula>
    </cfRule>
  </conditionalFormatting>
  <conditionalFormatting sqref="B20:AQ22">
    <cfRule type="expression" dxfId="2327" priority="6">
      <formula>B20&lt;&gt;""</formula>
    </cfRule>
  </conditionalFormatting>
  <conditionalFormatting sqref="B23:AQ23">
    <cfRule type="expression" dxfId="2326" priority="5">
      <formula>B23&lt;&gt;""</formula>
    </cfRule>
  </conditionalFormatting>
  <conditionalFormatting sqref="B24:AB24">
    <cfRule type="expression" dxfId="2325" priority="3">
      <formula>B24&lt;&gt;""</formula>
    </cfRule>
  </conditionalFormatting>
  <conditionalFormatting sqref="AR23:BA23">
    <cfRule type="expression" dxfId="2324" priority="2">
      <formula>AR23&lt;&gt;""</formula>
    </cfRule>
  </conditionalFormatting>
  <conditionalFormatting sqref="AB25">
    <cfRule type="expression" dxfId="2323" priority="1">
      <formula>AB25&lt;&gt;""</formula>
    </cfRule>
  </conditionalFormatting>
  <pageMargins left="0.27559055118110237" right="0.27559055118110237" top="0.62992125984251968" bottom="0.27559055118110237" header="0" footer="0"/>
  <pageSetup paperSize="9" scale="54" orientation="landscape" r:id="rId1"/>
  <headerFooter>
    <oddFooter>&amp;L&amp;F; &amp;D&amp;C&amp;A&amp;R&amp;P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272"/>
  <sheetViews>
    <sheetView zoomScale="110" zoomScaleNormal="110" workbookViewId="0">
      <pane xSplit="2" ySplit="4" topLeftCell="AD8" activePane="bottomRight" state="frozen"/>
      <selection pane="topRight" activeCell="C1" sqref="C1"/>
      <selection pane="bottomLeft" activeCell="A5" sqref="A5"/>
      <selection pane="bottomRight" activeCell="BG9" sqref="BG9"/>
    </sheetView>
  </sheetViews>
  <sheetFormatPr defaultRowHeight="15" outlineLevelCol="1" x14ac:dyDescent="0.25"/>
  <cols>
    <col min="1" max="1" width="8" style="295" customWidth="1"/>
    <col min="2" max="2" width="27.28515625" style="295" customWidth="1"/>
    <col min="3" max="3" width="3.28515625" style="295" hidden="1" customWidth="1"/>
    <col min="4" max="5" width="3" style="295" hidden="1" customWidth="1"/>
    <col min="6" max="6" width="3.5703125" style="295" hidden="1" customWidth="1"/>
    <col min="7" max="7" width="3" style="295" hidden="1" customWidth="1"/>
    <col min="8" max="8" width="3.28515625" style="295" customWidth="1"/>
    <col min="9" max="10" width="3" style="295" customWidth="1"/>
    <col min="11" max="11" width="4" style="295" customWidth="1"/>
    <col min="12" max="12" width="3" style="295" customWidth="1"/>
    <col min="13" max="13" width="3.28515625" style="295" customWidth="1"/>
    <col min="14" max="15" width="3" style="295" customWidth="1"/>
    <col min="16" max="16" width="4" style="295" customWidth="1"/>
    <col min="17" max="17" width="3" style="295" customWidth="1"/>
    <col min="18" max="18" width="4.28515625" style="295" customWidth="1"/>
    <col min="19" max="20" width="3" style="295" customWidth="1"/>
    <col min="21" max="21" width="3.85546875" style="295" customWidth="1"/>
    <col min="22" max="22" width="3" style="295" customWidth="1"/>
    <col min="23" max="23" width="4.140625" style="295" customWidth="1"/>
    <col min="24" max="25" width="3" style="295" customWidth="1"/>
    <col min="26" max="26" width="3.7109375" style="295" customWidth="1"/>
    <col min="27" max="27" width="3" style="295" customWidth="1"/>
    <col min="28" max="28" width="4.42578125" style="295" customWidth="1"/>
    <col min="29" max="30" width="3" style="295" customWidth="1"/>
    <col min="31" max="31" width="3.7109375" style="295" customWidth="1"/>
    <col min="32" max="32" width="3" style="295" customWidth="1"/>
    <col min="33" max="33" width="3.28515625" style="295" customWidth="1"/>
    <col min="34" max="35" width="3" style="295" customWidth="1"/>
    <col min="36" max="36" width="3.85546875" style="295" customWidth="1"/>
    <col min="37" max="37" width="3" style="295" customWidth="1"/>
    <col min="38" max="38" width="3.28515625" style="295" customWidth="1"/>
    <col min="39" max="40" width="3" style="295" customWidth="1"/>
    <col min="41" max="41" width="4.28515625" style="295" customWidth="1"/>
    <col min="42" max="42" width="3" style="295" customWidth="1"/>
    <col min="43" max="43" width="3.28515625" style="295" customWidth="1"/>
    <col min="44" max="46" width="3" style="295" customWidth="1"/>
    <col min="47" max="47" width="2.7109375" style="295" customWidth="1"/>
    <col min="48" max="48" width="3.28515625" style="295" customWidth="1"/>
    <col min="49" max="52" width="3" style="295" customWidth="1"/>
    <col min="53" max="53" width="3.28515625" style="295" customWidth="1"/>
    <col min="54" max="57" width="3" style="295" customWidth="1"/>
    <col min="58" max="58" width="1.85546875" style="295" customWidth="1"/>
    <col min="59" max="62" width="6.140625" style="36" customWidth="1"/>
    <col min="63" max="63" width="6.42578125" style="293" bestFit="1" customWidth="1"/>
    <col min="64" max="64" width="6.28515625" style="293" customWidth="1"/>
    <col min="65" max="65" width="3.5703125" style="293" customWidth="1"/>
    <col min="66" max="67" width="2.140625" style="295" customWidth="1"/>
    <col min="68" max="68" width="2.7109375" style="295" hidden="1" customWidth="1" outlineLevel="1"/>
    <col min="69" max="78" width="3" style="295" hidden="1" customWidth="1" outlineLevel="1"/>
    <col min="79" max="80" width="4.28515625" style="295" hidden="1" customWidth="1" outlineLevel="1"/>
    <col min="81" max="90" width="3" style="295" hidden="1" customWidth="1" outlineLevel="1"/>
    <col min="91" max="91" width="4.28515625" style="295" hidden="1" customWidth="1" outlineLevel="1"/>
    <col min="92" max="92" width="4" style="295" hidden="1" customWidth="1" outlineLevel="1"/>
    <col min="93" max="93" width="4.42578125" style="295" hidden="1" customWidth="1" outlineLevel="1"/>
    <col min="94" max="94" width="4.7109375" style="295" customWidth="1" collapsed="1"/>
    <col min="95" max="95" width="3.7109375" style="295" customWidth="1"/>
    <col min="96" max="96" width="3.7109375" style="295" hidden="1" customWidth="1" outlineLevel="1"/>
    <col min="97" max="106" width="3" style="295" hidden="1" customWidth="1" outlineLevel="1"/>
    <col min="107" max="108" width="4.85546875" style="295" hidden="1" customWidth="1" outlineLevel="1"/>
    <col min="109" max="121" width="3" style="295" hidden="1" customWidth="1" outlineLevel="1"/>
    <col min="122" max="122" width="4.42578125" style="295" customWidth="1" collapsed="1"/>
    <col min="123" max="123" width="3.7109375" style="295" customWidth="1"/>
    <col min="124" max="136" width="3" style="295" hidden="1" customWidth="1" outlineLevel="1"/>
    <col min="137" max="137" width="3" style="295" customWidth="1" collapsed="1"/>
    <col min="138" max="138" width="3" style="295" customWidth="1"/>
    <col min="139" max="151" width="3" style="295" hidden="1" customWidth="1" outlineLevel="1"/>
    <col min="152" max="152" width="3" style="295" customWidth="1" collapsed="1"/>
    <col min="153" max="153" width="3" style="295" customWidth="1"/>
    <col min="154" max="166" width="3" style="295" hidden="1" customWidth="1" outlineLevel="1"/>
    <col min="167" max="167" width="3" style="295" customWidth="1" collapsed="1"/>
    <col min="168" max="168" width="3" style="226" customWidth="1"/>
    <col min="169" max="173" width="3" style="226" hidden="1" customWidth="1" outlineLevel="1"/>
    <col min="174" max="174" width="3" style="226" customWidth="1" collapsed="1"/>
    <col min="175" max="175" width="3" style="295" customWidth="1"/>
    <col min="176" max="176" width="3" style="226" hidden="1" customWidth="1" outlineLevel="1"/>
    <col min="177" max="177" width="3.28515625" style="226" hidden="1" customWidth="1" outlineLevel="1"/>
    <col min="178" max="178" width="3.42578125" style="226" hidden="1" customWidth="1" outlineLevel="1"/>
    <col min="179" max="179" width="4" style="295" hidden="1" customWidth="1" outlineLevel="1"/>
    <col min="180" max="181" width="3.140625" style="226" hidden="1" customWidth="1" outlineLevel="1"/>
    <col min="182" max="182" width="3.42578125" style="226" hidden="1" customWidth="1" outlineLevel="1"/>
    <col min="183" max="183" width="4.140625" style="295" customWidth="1" collapsed="1"/>
    <col min="184" max="16384" width="9.140625" style="295"/>
  </cols>
  <sheetData>
    <row r="1" spans="1:183" ht="23.25" customHeight="1" x14ac:dyDescent="0.25">
      <c r="A1" s="383" t="s">
        <v>95</v>
      </c>
      <c r="B1" s="399" t="s">
        <v>94</v>
      </c>
      <c r="C1" s="402" t="s">
        <v>526</v>
      </c>
      <c r="D1" s="403"/>
      <c r="E1" s="403"/>
      <c r="F1" s="403"/>
      <c r="G1" s="404"/>
      <c r="H1" s="378" t="s">
        <v>90</v>
      </c>
      <c r="I1" s="379"/>
      <c r="J1" s="379"/>
      <c r="K1" s="379"/>
      <c r="L1" s="379"/>
      <c r="M1" s="379"/>
      <c r="N1" s="379"/>
      <c r="O1" s="379"/>
      <c r="P1" s="379"/>
      <c r="Q1" s="380"/>
      <c r="R1" s="378" t="s">
        <v>90</v>
      </c>
      <c r="S1" s="379"/>
      <c r="T1" s="379"/>
      <c r="U1" s="379"/>
      <c r="V1" s="379"/>
      <c r="W1" s="379"/>
      <c r="X1" s="379"/>
      <c r="Y1" s="379"/>
      <c r="Z1" s="379"/>
      <c r="AA1" s="380"/>
      <c r="AB1" s="378" t="s">
        <v>90</v>
      </c>
      <c r="AC1" s="379"/>
      <c r="AD1" s="379"/>
      <c r="AE1" s="379"/>
      <c r="AF1" s="379"/>
      <c r="AG1" s="379"/>
      <c r="AH1" s="379"/>
      <c r="AI1" s="379"/>
      <c r="AJ1" s="379"/>
      <c r="AK1" s="380"/>
      <c r="AL1" s="386" t="s">
        <v>90</v>
      </c>
      <c r="AM1" s="387"/>
      <c r="AN1" s="387"/>
      <c r="AO1" s="387"/>
      <c r="AP1" s="387"/>
      <c r="AQ1" s="387"/>
      <c r="AR1" s="387"/>
      <c r="AS1" s="387"/>
      <c r="AT1" s="387"/>
      <c r="AU1" s="388"/>
      <c r="AV1" s="386" t="s">
        <v>90</v>
      </c>
      <c r="AW1" s="387"/>
      <c r="AX1" s="387"/>
      <c r="AY1" s="387"/>
      <c r="AZ1" s="387"/>
      <c r="BA1" s="387"/>
      <c r="BB1" s="387"/>
      <c r="BC1" s="387"/>
      <c r="BD1" s="387"/>
      <c r="BE1" s="388"/>
      <c r="BF1" s="286"/>
      <c r="BG1" s="41"/>
      <c r="BH1" s="400" t="s">
        <v>505</v>
      </c>
      <c r="BI1" s="400" t="s">
        <v>506</v>
      </c>
      <c r="BJ1" s="400" t="s">
        <v>507</v>
      </c>
      <c r="BL1" s="396" t="s">
        <v>89</v>
      </c>
      <c r="BM1" s="396"/>
      <c r="BN1" s="226"/>
      <c r="BO1" s="226"/>
      <c r="BP1" s="226"/>
      <c r="BQ1" s="369" t="s">
        <v>254</v>
      </c>
      <c r="BR1" s="369"/>
      <c r="BS1" s="369"/>
      <c r="BT1" s="369"/>
      <c r="BU1" s="369"/>
      <c r="BV1" s="369"/>
      <c r="BW1" s="369"/>
      <c r="BX1" s="369"/>
      <c r="BY1" s="369"/>
      <c r="BZ1" s="369"/>
      <c r="CA1" s="226"/>
      <c r="CB1" s="226">
        <v>0</v>
      </c>
      <c r="CC1" s="226">
        <v>1</v>
      </c>
      <c r="CD1" s="226">
        <v>2</v>
      </c>
      <c r="CE1" s="226">
        <v>3</v>
      </c>
      <c r="CF1" s="226">
        <v>4</v>
      </c>
      <c r="CG1" s="226">
        <v>5</v>
      </c>
      <c r="CH1" s="226">
        <v>6</v>
      </c>
      <c r="CI1" s="226">
        <v>7</v>
      </c>
      <c r="CJ1" s="226">
        <v>8</v>
      </c>
      <c r="CK1" s="226">
        <v>9</v>
      </c>
      <c r="CL1" s="226">
        <v>10</v>
      </c>
      <c r="CM1" s="226" t="s">
        <v>9</v>
      </c>
      <c r="CN1" s="226"/>
      <c r="CO1" s="226"/>
      <c r="CP1" s="397" t="s">
        <v>256</v>
      </c>
      <c r="CQ1" s="226"/>
      <c r="CR1" s="226"/>
      <c r="CS1" s="369" t="s">
        <v>259</v>
      </c>
      <c r="CT1" s="369"/>
      <c r="CU1" s="369"/>
      <c r="CV1" s="369"/>
      <c r="CW1" s="369"/>
      <c r="CX1" s="369"/>
      <c r="CY1" s="369"/>
      <c r="CZ1" s="369"/>
      <c r="DA1" s="369"/>
      <c r="DB1" s="369"/>
      <c r="DC1" s="294" t="s">
        <v>12</v>
      </c>
      <c r="DD1" s="226">
        <v>0</v>
      </c>
      <c r="DE1" s="226">
        <v>1</v>
      </c>
      <c r="DF1" s="226">
        <v>2</v>
      </c>
      <c r="DG1" s="226">
        <v>3</v>
      </c>
      <c r="DH1" s="226">
        <v>4</v>
      </c>
      <c r="DI1" s="226">
        <v>5</v>
      </c>
      <c r="DJ1" s="226">
        <v>6</v>
      </c>
      <c r="DK1" s="226">
        <v>7</v>
      </c>
      <c r="DL1" s="226">
        <v>8</v>
      </c>
      <c r="DM1" s="226">
        <v>9</v>
      </c>
      <c r="DN1" s="226">
        <v>10</v>
      </c>
      <c r="DO1" s="226" t="s">
        <v>261</v>
      </c>
      <c r="DP1" s="226"/>
      <c r="DQ1" s="226"/>
      <c r="DR1" s="397" t="s">
        <v>255</v>
      </c>
      <c r="DS1" s="226"/>
      <c r="DT1" s="369" t="s">
        <v>260</v>
      </c>
      <c r="DU1" s="369"/>
      <c r="DV1" s="369"/>
      <c r="DW1" s="369"/>
      <c r="DX1" s="369"/>
      <c r="DY1" s="369"/>
      <c r="DZ1" s="369"/>
      <c r="EA1" s="369"/>
      <c r="EB1" s="369"/>
      <c r="EC1" s="369"/>
      <c r="ED1" s="226"/>
      <c r="EE1" s="226">
        <v>31.9</v>
      </c>
      <c r="EF1" s="226"/>
      <c r="EG1" s="397" t="s">
        <v>257</v>
      </c>
      <c r="EH1" s="226"/>
      <c r="EI1" s="369" t="s">
        <v>263</v>
      </c>
      <c r="EJ1" s="369"/>
      <c r="EK1" s="369"/>
      <c r="EL1" s="369"/>
      <c r="EM1" s="369"/>
      <c r="EN1" s="369"/>
      <c r="EO1" s="369"/>
      <c r="EP1" s="369"/>
      <c r="EQ1" s="369"/>
      <c r="ER1" s="369"/>
      <c r="ES1" s="226" t="s">
        <v>264</v>
      </c>
      <c r="ET1" s="226"/>
      <c r="EU1" s="226"/>
      <c r="EV1" s="397" t="s">
        <v>262</v>
      </c>
      <c r="FH1" s="295" t="s">
        <v>12</v>
      </c>
      <c r="FK1" s="397" t="s">
        <v>340</v>
      </c>
      <c r="FR1" s="397" t="s">
        <v>508</v>
      </c>
      <c r="FT1" s="369" t="s">
        <v>537</v>
      </c>
      <c r="FU1" s="369"/>
      <c r="FV1" s="369"/>
      <c r="FX1" s="369" t="s">
        <v>537</v>
      </c>
      <c r="FY1" s="369"/>
      <c r="FZ1" s="369"/>
      <c r="GA1" s="370" t="s">
        <v>540</v>
      </c>
    </row>
    <row r="2" spans="1:183" ht="15" customHeight="1" x14ac:dyDescent="0.25">
      <c r="A2" s="383"/>
      <c r="B2" s="399"/>
      <c r="C2" s="389"/>
      <c r="D2" s="390"/>
      <c r="E2" s="390"/>
      <c r="F2" s="390"/>
      <c r="G2" s="391"/>
      <c r="H2" s="378" t="s">
        <v>6</v>
      </c>
      <c r="I2" s="379"/>
      <c r="J2" s="379"/>
      <c r="K2" s="379"/>
      <c r="L2" s="379"/>
      <c r="M2" s="379"/>
      <c r="N2" s="379"/>
      <c r="O2" s="379"/>
      <c r="P2" s="379"/>
      <c r="Q2" s="380"/>
      <c r="R2" s="378" t="s">
        <v>5</v>
      </c>
      <c r="S2" s="379"/>
      <c r="T2" s="379"/>
      <c r="U2" s="379"/>
      <c r="V2" s="379"/>
      <c r="W2" s="379"/>
      <c r="X2" s="379"/>
      <c r="Y2" s="379"/>
      <c r="Z2" s="379"/>
      <c r="AA2" s="380"/>
      <c r="AB2" s="378" t="s">
        <v>4</v>
      </c>
      <c r="AC2" s="379"/>
      <c r="AD2" s="379"/>
      <c r="AE2" s="379"/>
      <c r="AF2" s="379"/>
      <c r="AG2" s="379"/>
      <c r="AH2" s="379"/>
      <c r="AI2" s="379"/>
      <c r="AJ2" s="379"/>
      <c r="AK2" s="380"/>
      <c r="AL2" s="389" t="s">
        <v>3</v>
      </c>
      <c r="AM2" s="390"/>
      <c r="AN2" s="390"/>
      <c r="AO2" s="390"/>
      <c r="AP2" s="390"/>
      <c r="AQ2" s="390"/>
      <c r="AR2" s="390"/>
      <c r="AS2" s="390"/>
      <c r="AT2" s="390"/>
      <c r="AU2" s="391"/>
      <c r="AV2" s="389" t="s">
        <v>197</v>
      </c>
      <c r="AW2" s="390"/>
      <c r="AX2" s="390"/>
      <c r="AY2" s="390"/>
      <c r="AZ2" s="390"/>
      <c r="BA2" s="390"/>
      <c r="BB2" s="390"/>
      <c r="BC2" s="390"/>
      <c r="BD2" s="390"/>
      <c r="BE2" s="391"/>
      <c r="BF2" s="286"/>
      <c r="BG2" s="41"/>
      <c r="BH2" s="401"/>
      <c r="BI2" s="401"/>
      <c r="BJ2" s="401"/>
      <c r="BK2" s="296"/>
      <c r="BL2" s="297">
        <f>1/3</f>
        <v>0.33333333333333331</v>
      </c>
      <c r="BM2" s="298" t="s">
        <v>85</v>
      </c>
      <c r="BN2" s="226"/>
      <c r="BO2" s="226"/>
      <c r="BP2" s="226">
        <v>1</v>
      </c>
      <c r="BQ2" s="226">
        <v>1</v>
      </c>
      <c r="BR2" s="226">
        <v>2</v>
      </c>
      <c r="BS2" s="226">
        <v>3</v>
      </c>
      <c r="BT2" s="226">
        <v>4</v>
      </c>
      <c r="BU2" s="226">
        <v>5</v>
      </c>
      <c r="BV2" s="226">
        <v>6</v>
      </c>
      <c r="BW2" s="226">
        <v>7</v>
      </c>
      <c r="BX2" s="226">
        <v>8</v>
      </c>
      <c r="BY2" s="226">
        <v>9</v>
      </c>
      <c r="BZ2" s="226">
        <v>10</v>
      </c>
      <c r="CA2" s="226" t="s">
        <v>9</v>
      </c>
      <c r="CB2" s="226">
        <f t="shared" ref="CB2:CL2" ca="1" si="0">COUNTIF(CB$7:CB$181,BP$2&amp;$CM1)</f>
        <v>0</v>
      </c>
      <c r="CC2" s="226">
        <f t="shared" ca="1" si="0"/>
        <v>0</v>
      </c>
      <c r="CD2" s="226">
        <f t="shared" ca="1" si="0"/>
        <v>0</v>
      </c>
      <c r="CE2" s="226">
        <f t="shared" ca="1" si="0"/>
        <v>0</v>
      </c>
      <c r="CF2" s="226">
        <f t="shared" ca="1" si="0"/>
        <v>0</v>
      </c>
      <c r="CG2" s="226">
        <f t="shared" ca="1" si="0"/>
        <v>0</v>
      </c>
      <c r="CH2" s="226">
        <f t="shared" ca="1" si="0"/>
        <v>0</v>
      </c>
      <c r="CI2" s="226">
        <f t="shared" ca="1" si="0"/>
        <v>0</v>
      </c>
      <c r="CJ2" s="226">
        <f t="shared" ca="1" si="0"/>
        <v>0</v>
      </c>
      <c r="CK2" s="226">
        <f t="shared" ca="1" si="0"/>
        <v>0</v>
      </c>
      <c r="CL2" s="226">
        <f t="shared" ca="1" si="0"/>
        <v>0</v>
      </c>
      <c r="CM2" s="226"/>
      <c r="CN2" s="226"/>
      <c r="CO2" s="226"/>
      <c r="CP2" s="397"/>
      <c r="CQ2" s="226"/>
      <c r="CR2" s="226">
        <v>1</v>
      </c>
      <c r="CS2" s="226">
        <v>1</v>
      </c>
      <c r="CT2" s="226">
        <v>2</v>
      </c>
      <c r="CU2" s="226">
        <v>3</v>
      </c>
      <c r="CV2" s="226">
        <v>4</v>
      </c>
      <c r="CW2" s="226">
        <v>5</v>
      </c>
      <c r="CX2" s="226">
        <v>6</v>
      </c>
      <c r="CY2" s="226">
        <v>7</v>
      </c>
      <c r="CZ2" s="226">
        <v>8</v>
      </c>
      <c r="DA2" s="226">
        <v>9</v>
      </c>
      <c r="DB2" s="226">
        <v>10</v>
      </c>
      <c r="DC2" s="226" t="s">
        <v>270</v>
      </c>
      <c r="DD2" s="226">
        <f t="shared" ref="DD2:DN2" ca="1" si="1">COUNTIF(DD$7:DD$181,CR$2&amp;$DO1)+EH4</f>
        <v>0</v>
      </c>
      <c r="DE2" s="226">
        <f t="shared" ca="1" si="1"/>
        <v>0</v>
      </c>
      <c r="DF2" s="226">
        <f t="shared" ca="1" si="1"/>
        <v>1</v>
      </c>
      <c r="DG2" s="226">
        <f t="shared" ca="1" si="1"/>
        <v>0</v>
      </c>
      <c r="DH2" s="226">
        <f t="shared" ca="1" si="1"/>
        <v>0</v>
      </c>
      <c r="DI2" s="226">
        <f t="shared" ca="1" si="1"/>
        <v>0</v>
      </c>
      <c r="DJ2" s="226">
        <f t="shared" ca="1" si="1"/>
        <v>0</v>
      </c>
      <c r="DK2" s="226">
        <f t="shared" ca="1" si="1"/>
        <v>0</v>
      </c>
      <c r="DL2" s="226">
        <f t="shared" ca="1" si="1"/>
        <v>0</v>
      </c>
      <c r="DM2" s="226">
        <f t="shared" ca="1" si="1"/>
        <v>0</v>
      </c>
      <c r="DN2" s="226">
        <f t="shared" ca="1" si="1"/>
        <v>0</v>
      </c>
      <c r="DO2" s="226"/>
      <c r="DP2" s="226"/>
      <c r="DQ2" s="226"/>
      <c r="DR2" s="397"/>
      <c r="DS2" s="226"/>
      <c r="DT2" s="226">
        <v>1</v>
      </c>
      <c r="DU2" s="226">
        <v>2</v>
      </c>
      <c r="DV2" s="226">
        <v>3</v>
      </c>
      <c r="DW2" s="226">
        <v>4</v>
      </c>
      <c r="DX2" s="226">
        <v>5</v>
      </c>
      <c r="DY2" s="226">
        <v>6</v>
      </c>
      <c r="DZ2" s="226">
        <v>7</v>
      </c>
      <c r="EA2" s="226">
        <v>8</v>
      </c>
      <c r="EB2" s="226">
        <v>9</v>
      </c>
      <c r="EC2" s="226">
        <v>10</v>
      </c>
      <c r="ED2" s="226"/>
      <c r="EE2" s="226">
        <v>1.9</v>
      </c>
      <c r="EF2" s="226"/>
      <c r="EG2" s="397"/>
      <c r="EH2" s="226"/>
      <c r="EI2" s="226">
        <v>1</v>
      </c>
      <c r="EJ2" s="226">
        <v>2</v>
      </c>
      <c r="EK2" s="226">
        <v>3</v>
      </c>
      <c r="EL2" s="226">
        <v>4</v>
      </c>
      <c r="EM2" s="226">
        <v>5</v>
      </c>
      <c r="EN2" s="226">
        <v>6</v>
      </c>
      <c r="EO2" s="226">
        <v>7</v>
      </c>
      <c r="EP2" s="226">
        <v>8</v>
      </c>
      <c r="EQ2" s="226">
        <v>9</v>
      </c>
      <c r="ER2" s="226">
        <v>10</v>
      </c>
      <c r="ES2" s="226"/>
      <c r="ET2" s="226"/>
      <c r="EU2" s="226"/>
      <c r="EV2" s="397"/>
      <c r="EX2" s="226">
        <v>1</v>
      </c>
      <c r="EY2" s="226">
        <v>2</v>
      </c>
      <c r="EZ2" s="226">
        <v>3</v>
      </c>
      <c r="FA2" s="226">
        <v>4</v>
      </c>
      <c r="FB2" s="226">
        <v>5</v>
      </c>
      <c r="FC2" s="226">
        <v>6</v>
      </c>
      <c r="FD2" s="226">
        <v>7</v>
      </c>
      <c r="FE2" s="226">
        <v>8</v>
      </c>
      <c r="FF2" s="226">
        <v>9</v>
      </c>
      <c r="FG2" s="226">
        <v>10</v>
      </c>
      <c r="FK2" s="397"/>
      <c r="FR2" s="397"/>
      <c r="FT2" s="369" t="s">
        <v>538</v>
      </c>
      <c r="FU2" s="369"/>
      <c r="FV2" s="369"/>
      <c r="FX2" s="369" t="s">
        <v>539</v>
      </c>
      <c r="FY2" s="369"/>
      <c r="FZ2" s="369"/>
      <c r="GA2" s="370"/>
    </row>
    <row r="3" spans="1:183" ht="32.25" customHeight="1" x14ac:dyDescent="0.25">
      <c r="A3" s="383"/>
      <c r="B3" s="399"/>
      <c r="C3" s="283">
        <v>1</v>
      </c>
      <c r="D3" s="378" t="s">
        <v>196</v>
      </c>
      <c r="E3" s="379"/>
      <c r="F3" s="380"/>
      <c r="G3" s="283">
        <f>COUNTIF(ТитулОО!B20:S20,ТитулОО!A28)</f>
        <v>0</v>
      </c>
      <c r="H3" s="283">
        <v>1</v>
      </c>
      <c r="I3" s="378" t="s">
        <v>196</v>
      </c>
      <c r="J3" s="379"/>
      <c r="K3" s="380"/>
      <c r="L3" s="283">
        <f>COUNTIF(ТитулОО!B20:S20,ТитулОО!F25)</f>
        <v>18</v>
      </c>
      <c r="M3" s="284">
        <f>H3+1</f>
        <v>2</v>
      </c>
      <c r="N3" s="378" t="s">
        <v>196</v>
      </c>
      <c r="O3" s="379"/>
      <c r="P3" s="380"/>
      <c r="Q3" s="283">
        <f>COUNTIF(ТитулОО!B20:AQ20,ТитулОО!F25)-L3</f>
        <v>16</v>
      </c>
      <c r="R3" s="284">
        <f>M3+1</f>
        <v>3</v>
      </c>
      <c r="S3" s="378" t="s">
        <v>196</v>
      </c>
      <c r="T3" s="379"/>
      <c r="U3" s="380"/>
      <c r="V3" s="283">
        <f>COUNTIF(ТитулОО!B21:S21,ТитулОО!F25)</f>
        <v>18</v>
      </c>
      <c r="W3" s="284">
        <f>R3+1</f>
        <v>4</v>
      </c>
      <c r="X3" s="378" t="s">
        <v>196</v>
      </c>
      <c r="Y3" s="379"/>
      <c r="Z3" s="380"/>
      <c r="AA3" s="283">
        <f>COUNTIF(ТитулОО!B21:AQ21,ТитулОО!F25)-V3</f>
        <v>17</v>
      </c>
      <c r="AB3" s="284">
        <f>W3+1</f>
        <v>5</v>
      </c>
      <c r="AC3" s="378" t="s">
        <v>196</v>
      </c>
      <c r="AD3" s="379"/>
      <c r="AE3" s="380"/>
      <c r="AF3" s="283">
        <f>COUNTIF(ТитулОО!B22:S22,ТитулОО!F25)</f>
        <v>18</v>
      </c>
      <c r="AG3" s="284">
        <f>AB3+1</f>
        <v>6</v>
      </c>
      <c r="AH3" s="378" t="s">
        <v>196</v>
      </c>
      <c r="AI3" s="379"/>
      <c r="AJ3" s="380"/>
      <c r="AK3" s="283">
        <f>COUNTIF(ТитулОО!B22:AQ22,ТитулОО!F25)-AF3</f>
        <v>17</v>
      </c>
      <c r="AL3" s="284">
        <f>AG3+1</f>
        <v>7</v>
      </c>
      <c r="AM3" s="378" t="s">
        <v>196</v>
      </c>
      <c r="AN3" s="379"/>
      <c r="AO3" s="380"/>
      <c r="AP3" s="283">
        <f>COUNTIF(ТитулОО!B23:S23,ТитулОО!F25)+ТитулОО!AF47</f>
        <v>16</v>
      </c>
      <c r="AQ3" s="284">
        <f>AL3+1</f>
        <v>8</v>
      </c>
      <c r="AR3" s="378" t="s">
        <v>196</v>
      </c>
      <c r="AS3" s="379"/>
      <c r="AT3" s="380"/>
      <c r="AU3" s="283">
        <f>COUNTIF(ТитулОО!B23:AQ23,ТитулОО!F25)-AP3+ТитулОО!AF47</f>
        <v>16</v>
      </c>
      <c r="AV3" s="284">
        <f>AQ3+1</f>
        <v>9</v>
      </c>
      <c r="AW3" s="378" t="s">
        <v>196</v>
      </c>
      <c r="AX3" s="379"/>
      <c r="AY3" s="380"/>
      <c r="AZ3" s="283">
        <f>COUNTIF(ТитулОО!B24:S24,ТитулОО!F25)</f>
        <v>0</v>
      </c>
      <c r="BA3" s="284">
        <f>AV3+1</f>
        <v>10</v>
      </c>
      <c r="BB3" s="378" t="s">
        <v>196</v>
      </c>
      <c r="BC3" s="379"/>
      <c r="BD3" s="380"/>
      <c r="BE3" s="283">
        <f>COUNTIF(ТитулОО!B24:AQ24,ТитулОО!F25)-AZ3</f>
        <v>0</v>
      </c>
      <c r="BF3" s="285"/>
      <c r="BG3" s="41"/>
      <c r="BH3" s="401"/>
      <c r="BI3" s="401"/>
      <c r="BJ3" s="401"/>
      <c r="BK3" s="296"/>
      <c r="BL3" s="297">
        <f>2/3</f>
        <v>0.66666666666666663</v>
      </c>
      <c r="BM3" s="299" t="s">
        <v>320</v>
      </c>
      <c r="BN3" s="226"/>
      <c r="BO3" s="226"/>
      <c r="BP3" s="226"/>
      <c r="BQ3" s="369" t="s">
        <v>258</v>
      </c>
      <c r="BR3" s="369"/>
      <c r="BS3" s="369"/>
      <c r="BT3" s="369"/>
      <c r="BU3" s="369"/>
      <c r="BV3" s="369"/>
      <c r="BW3" s="369"/>
      <c r="BX3" s="369"/>
      <c r="BY3" s="369"/>
      <c r="BZ3" s="369"/>
      <c r="CA3" s="226" t="s">
        <v>11</v>
      </c>
      <c r="CB3" s="226">
        <f t="shared" ref="CB3:CL3" ca="1" si="2">COUNTIF(CB$7:CB$181,BP$2)</f>
        <v>0</v>
      </c>
      <c r="CC3" s="226">
        <f t="shared" ca="1" si="2"/>
        <v>0</v>
      </c>
      <c r="CD3" s="226">
        <f t="shared" ca="1" si="2"/>
        <v>0</v>
      </c>
      <c r="CE3" s="226">
        <f t="shared" ca="1" si="2"/>
        <v>0</v>
      </c>
      <c r="CF3" s="226">
        <f t="shared" ca="1" si="2"/>
        <v>0</v>
      </c>
      <c r="CG3" s="226">
        <f t="shared" ca="1" si="2"/>
        <v>0</v>
      </c>
      <c r="CH3" s="226">
        <f t="shared" ca="1" si="2"/>
        <v>0</v>
      </c>
      <c r="CI3" s="226">
        <f t="shared" ca="1" si="2"/>
        <v>0</v>
      </c>
      <c r="CJ3" s="226">
        <f t="shared" ca="1" si="2"/>
        <v>0</v>
      </c>
      <c r="CK3" s="226">
        <f t="shared" ca="1" si="2"/>
        <v>0</v>
      </c>
      <c r="CL3" s="226">
        <f t="shared" ca="1" si="2"/>
        <v>0</v>
      </c>
      <c r="CM3" s="398" t="e">
        <f ca="1">IF(SUM(CC2:CL2)/SUM(CC4:CL4)&gt;0.3,"Письменных больше 30%","")</f>
        <v>#DIV/0!</v>
      </c>
      <c r="CN3" s="398"/>
      <c r="CO3" s="398"/>
      <c r="CP3" s="397"/>
      <c r="CQ3" s="226"/>
      <c r="CR3" s="226"/>
      <c r="CS3" s="369" t="s">
        <v>258</v>
      </c>
      <c r="CT3" s="369"/>
      <c r="CU3" s="369"/>
      <c r="CV3" s="369"/>
      <c r="CW3" s="369"/>
      <c r="CX3" s="369"/>
      <c r="CY3" s="369"/>
      <c r="CZ3" s="369"/>
      <c r="DA3" s="369"/>
      <c r="DB3" s="369"/>
      <c r="DC3" s="226" t="s">
        <v>13</v>
      </c>
      <c r="DD3" s="226">
        <f t="shared" ref="DD3:DN3" ca="1" si="3">COUNTIF(DD$7:DD$181,CR$2)</f>
        <v>0</v>
      </c>
      <c r="DE3" s="226">
        <f t="shared" ca="1" si="3"/>
        <v>0</v>
      </c>
      <c r="DF3" s="226">
        <f t="shared" ca="1" si="3"/>
        <v>0</v>
      </c>
      <c r="DG3" s="226">
        <f t="shared" ca="1" si="3"/>
        <v>0</v>
      </c>
      <c r="DH3" s="226">
        <f t="shared" ca="1" si="3"/>
        <v>0</v>
      </c>
      <c r="DI3" s="226">
        <f t="shared" ca="1" si="3"/>
        <v>0</v>
      </c>
      <c r="DJ3" s="226">
        <f t="shared" ca="1" si="3"/>
        <v>0</v>
      </c>
      <c r="DK3" s="226">
        <f t="shared" ca="1" si="3"/>
        <v>0</v>
      </c>
      <c r="DL3" s="226">
        <f t="shared" ca="1" si="3"/>
        <v>0</v>
      </c>
      <c r="DM3" s="226">
        <f t="shared" ca="1" si="3"/>
        <v>0</v>
      </c>
      <c r="DN3" s="226">
        <f t="shared" ca="1" si="3"/>
        <v>0</v>
      </c>
      <c r="DO3" s="226"/>
      <c r="DP3" s="226"/>
      <c r="DQ3" s="226"/>
      <c r="DR3" s="397"/>
      <c r="DS3" s="226"/>
      <c r="DT3" s="369" t="s">
        <v>258</v>
      </c>
      <c r="DU3" s="369"/>
      <c r="DV3" s="369"/>
      <c r="DW3" s="369"/>
      <c r="DX3" s="369"/>
      <c r="DY3" s="369"/>
      <c r="DZ3" s="369"/>
      <c r="EA3" s="369"/>
      <c r="EB3" s="369"/>
      <c r="EC3" s="369"/>
      <c r="ED3" s="226"/>
      <c r="EE3" s="226"/>
      <c r="EF3" s="226"/>
      <c r="EG3" s="397"/>
      <c r="EH3" s="226"/>
      <c r="EI3" s="369" t="s">
        <v>258</v>
      </c>
      <c r="EJ3" s="369"/>
      <c r="EK3" s="369"/>
      <c r="EL3" s="369"/>
      <c r="EM3" s="369"/>
      <c r="EN3" s="369"/>
      <c r="EO3" s="369"/>
      <c r="EP3" s="369"/>
      <c r="EQ3" s="369"/>
      <c r="ER3" s="369"/>
      <c r="ES3" s="226"/>
      <c r="ET3" s="226"/>
      <c r="EU3" s="226"/>
      <c r="EV3" s="397"/>
      <c r="FK3" s="397"/>
      <c r="FR3" s="397"/>
      <c r="GA3" s="370"/>
    </row>
    <row r="4" spans="1:183" ht="64.5" customHeight="1" x14ac:dyDescent="0.25">
      <c r="A4" s="383"/>
      <c r="B4" s="399"/>
      <c r="C4" s="288" t="s">
        <v>195</v>
      </c>
      <c r="D4" s="288" t="s">
        <v>79</v>
      </c>
      <c r="E4" s="288" t="s">
        <v>78</v>
      </c>
      <c r="F4" s="288" t="s">
        <v>77</v>
      </c>
      <c r="G4" s="288" t="s">
        <v>265</v>
      </c>
      <c r="H4" s="329" t="s">
        <v>195</v>
      </c>
      <c r="I4" s="329" t="s">
        <v>79</v>
      </c>
      <c r="J4" s="329" t="s">
        <v>78</v>
      </c>
      <c r="K4" s="329" t="s">
        <v>77</v>
      </c>
      <c r="L4" s="329" t="s">
        <v>265</v>
      </c>
      <c r="M4" s="329" t="str">
        <f t="shared" ref="M4:BE4" si="4">H4</f>
        <v>ЗЕ</v>
      </c>
      <c r="N4" s="329" t="str">
        <f t="shared" si="4"/>
        <v>Лекции</v>
      </c>
      <c r="O4" s="329" t="str">
        <f t="shared" si="4"/>
        <v>Практические</v>
      </c>
      <c r="P4" s="329" t="str">
        <f t="shared" si="4"/>
        <v>Лабораторные</v>
      </c>
      <c r="Q4" s="329" t="str">
        <f t="shared" si="4"/>
        <v>Контр: п/у;д/н;к</v>
      </c>
      <c r="R4" s="329" t="str">
        <f t="shared" si="4"/>
        <v>ЗЕ</v>
      </c>
      <c r="S4" s="329" t="str">
        <f t="shared" si="4"/>
        <v>Лекции</v>
      </c>
      <c r="T4" s="329" t="str">
        <f t="shared" si="4"/>
        <v>Практические</v>
      </c>
      <c r="U4" s="329" t="str">
        <f t="shared" si="4"/>
        <v>Лабораторные</v>
      </c>
      <c r="V4" s="329" t="str">
        <f t="shared" si="4"/>
        <v>Контр: п/у;д/н;к</v>
      </c>
      <c r="W4" s="329" t="str">
        <f t="shared" si="4"/>
        <v>ЗЕ</v>
      </c>
      <c r="X4" s="329" t="str">
        <f t="shared" si="4"/>
        <v>Лекции</v>
      </c>
      <c r="Y4" s="329" t="str">
        <f t="shared" si="4"/>
        <v>Практические</v>
      </c>
      <c r="Z4" s="329" t="str">
        <f t="shared" si="4"/>
        <v>Лабораторные</v>
      </c>
      <c r="AA4" s="329" t="str">
        <f t="shared" si="4"/>
        <v>Контр: п/у;д/н;к</v>
      </c>
      <c r="AB4" s="329" t="str">
        <f t="shared" si="4"/>
        <v>ЗЕ</v>
      </c>
      <c r="AC4" s="329" t="str">
        <f t="shared" si="4"/>
        <v>Лекции</v>
      </c>
      <c r="AD4" s="329" t="str">
        <f t="shared" si="4"/>
        <v>Практические</v>
      </c>
      <c r="AE4" s="329" t="str">
        <f t="shared" si="4"/>
        <v>Лабораторные</v>
      </c>
      <c r="AF4" s="329" t="str">
        <f t="shared" si="4"/>
        <v>Контр: п/у;д/н;к</v>
      </c>
      <c r="AG4" s="329" t="str">
        <f t="shared" si="4"/>
        <v>ЗЕ</v>
      </c>
      <c r="AH4" s="329" t="str">
        <f t="shared" si="4"/>
        <v>Лекции</v>
      </c>
      <c r="AI4" s="329" t="str">
        <f t="shared" si="4"/>
        <v>Практические</v>
      </c>
      <c r="AJ4" s="329" t="str">
        <f t="shared" si="4"/>
        <v>Лабораторные</v>
      </c>
      <c r="AK4" s="329" t="str">
        <f t="shared" si="4"/>
        <v>Контр: п/у;д/н;к</v>
      </c>
      <c r="AL4" s="329" t="str">
        <f t="shared" si="4"/>
        <v>ЗЕ</v>
      </c>
      <c r="AM4" s="329" t="str">
        <f t="shared" si="4"/>
        <v>Лекции</v>
      </c>
      <c r="AN4" s="329" t="str">
        <f t="shared" si="4"/>
        <v>Практические</v>
      </c>
      <c r="AO4" s="329" t="str">
        <f t="shared" si="4"/>
        <v>Лабораторные</v>
      </c>
      <c r="AP4" s="329" t="str">
        <f t="shared" si="4"/>
        <v>Контр: п/у;д/н;к</v>
      </c>
      <c r="AQ4" s="329" t="str">
        <f t="shared" si="4"/>
        <v>ЗЕ</v>
      </c>
      <c r="AR4" s="329" t="str">
        <f t="shared" si="4"/>
        <v>Лекции</v>
      </c>
      <c r="AS4" s="329" t="str">
        <f t="shared" si="4"/>
        <v>Практические</v>
      </c>
      <c r="AT4" s="329" t="str">
        <f t="shared" si="4"/>
        <v>Лабораторные</v>
      </c>
      <c r="AU4" s="329" t="str">
        <f t="shared" si="4"/>
        <v>Контр: п/у;д/н;к</v>
      </c>
      <c r="AV4" s="329" t="str">
        <f t="shared" si="4"/>
        <v>ЗЕ</v>
      </c>
      <c r="AW4" s="329" t="str">
        <f t="shared" si="4"/>
        <v>Лекции</v>
      </c>
      <c r="AX4" s="329" t="str">
        <f t="shared" si="4"/>
        <v>Практические</v>
      </c>
      <c r="AY4" s="329" t="str">
        <f t="shared" si="4"/>
        <v>Лабораторные</v>
      </c>
      <c r="AZ4" s="329" t="str">
        <f t="shared" si="4"/>
        <v>Контр: п/у;д/н;к</v>
      </c>
      <c r="BA4" s="329" t="str">
        <f t="shared" si="4"/>
        <v>ЗЕ</v>
      </c>
      <c r="BB4" s="329" t="str">
        <f t="shared" si="4"/>
        <v>Лекции</v>
      </c>
      <c r="BC4" s="329" t="str">
        <f t="shared" si="4"/>
        <v>Практические</v>
      </c>
      <c r="BD4" s="329" t="str">
        <f t="shared" si="4"/>
        <v>Лабораторные</v>
      </c>
      <c r="BE4" s="329" t="str">
        <f t="shared" si="4"/>
        <v>Контр: п/у;д/н;к</v>
      </c>
      <c r="BF4" s="289"/>
      <c r="BG4" s="300" t="s">
        <v>111</v>
      </c>
      <c r="BH4" s="401"/>
      <c r="BI4" s="401"/>
      <c r="BJ4" s="401"/>
      <c r="BK4" s="297"/>
      <c r="BL4" s="297" t="s">
        <v>119</v>
      </c>
      <c r="BM4" s="298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/>
      <c r="BZ4" s="226"/>
      <c r="CA4" s="226" t="s">
        <v>268</v>
      </c>
      <c r="CB4" s="301">
        <f ca="1">SUM(CB2:CB3)</f>
        <v>0</v>
      </c>
      <c r="CC4" s="301">
        <f ca="1">SUM(CC2:CC3)</f>
        <v>0</v>
      </c>
      <c r="CD4" s="301">
        <f t="shared" ref="CD4:CL4" ca="1" si="5">SUM(CD2:CD3)</f>
        <v>0</v>
      </c>
      <c r="CE4" s="301">
        <f t="shared" ca="1" si="5"/>
        <v>0</v>
      </c>
      <c r="CF4" s="301">
        <f t="shared" ca="1" si="5"/>
        <v>0</v>
      </c>
      <c r="CG4" s="301">
        <f t="shared" ca="1" si="5"/>
        <v>0</v>
      </c>
      <c r="CH4" s="301">
        <f t="shared" ca="1" si="5"/>
        <v>0</v>
      </c>
      <c r="CI4" s="301">
        <f t="shared" ca="1" si="5"/>
        <v>0</v>
      </c>
      <c r="CJ4" s="301">
        <f t="shared" ca="1" si="5"/>
        <v>0</v>
      </c>
      <c r="CK4" s="301">
        <f t="shared" ca="1" si="5"/>
        <v>0</v>
      </c>
      <c r="CL4" s="301">
        <f t="shared" ca="1" si="5"/>
        <v>0</v>
      </c>
      <c r="CM4" s="398"/>
      <c r="CN4" s="398"/>
      <c r="CO4" s="398"/>
      <c r="CP4" s="397"/>
      <c r="CQ4" s="226"/>
      <c r="CR4" s="226"/>
      <c r="CS4" s="226"/>
      <c r="CT4" s="226"/>
      <c r="CU4" s="226"/>
      <c r="CV4" s="226"/>
      <c r="CW4" s="226"/>
      <c r="CX4" s="226"/>
      <c r="CY4" s="226"/>
      <c r="CZ4" s="226"/>
      <c r="DA4" s="226"/>
      <c r="DB4" s="226"/>
      <c r="DC4" s="302" t="s">
        <v>269</v>
      </c>
      <c r="DD4" s="301">
        <f ca="1">SUM(DD2:DD3)</f>
        <v>0</v>
      </c>
      <c r="DE4" s="301">
        <f ca="1">SUM(DE2:DE3)</f>
        <v>0</v>
      </c>
      <c r="DF4" s="301">
        <f t="shared" ref="DF4:DN4" ca="1" si="6">SUM(DF2:DF3)</f>
        <v>1</v>
      </c>
      <c r="DG4" s="301">
        <f t="shared" ca="1" si="6"/>
        <v>0</v>
      </c>
      <c r="DH4" s="301">
        <f t="shared" ca="1" si="6"/>
        <v>0</v>
      </c>
      <c r="DI4" s="301">
        <f t="shared" ca="1" si="6"/>
        <v>0</v>
      </c>
      <c r="DJ4" s="301">
        <f t="shared" ca="1" si="6"/>
        <v>0</v>
      </c>
      <c r="DK4" s="301">
        <f t="shared" ca="1" si="6"/>
        <v>0</v>
      </c>
      <c r="DL4" s="301">
        <f t="shared" ca="1" si="6"/>
        <v>0</v>
      </c>
      <c r="DM4" s="301">
        <f t="shared" ca="1" si="6"/>
        <v>0</v>
      </c>
      <c r="DN4" s="301">
        <f t="shared" ca="1" si="6"/>
        <v>0</v>
      </c>
      <c r="DO4" s="226"/>
      <c r="DP4" s="226"/>
      <c r="DQ4" s="226"/>
      <c r="DR4" s="397"/>
      <c r="DS4" s="226"/>
      <c r="DT4" s="301">
        <f t="shared" ref="DT4:EC4" ca="1" si="7">COUNT(DT$7:DT$181)</f>
        <v>5</v>
      </c>
      <c r="DU4" s="301">
        <f t="shared" ca="1" si="7"/>
        <v>0</v>
      </c>
      <c r="DV4" s="301">
        <f t="shared" ca="1" si="7"/>
        <v>0</v>
      </c>
      <c r="DW4" s="301">
        <f t="shared" ca="1" si="7"/>
        <v>0</v>
      </c>
      <c r="DX4" s="301">
        <f t="shared" ca="1" si="7"/>
        <v>0</v>
      </c>
      <c r="DY4" s="301">
        <f t="shared" ca="1" si="7"/>
        <v>0</v>
      </c>
      <c r="DZ4" s="301">
        <f t="shared" ca="1" si="7"/>
        <v>0</v>
      </c>
      <c r="EA4" s="301">
        <f t="shared" ca="1" si="7"/>
        <v>0</v>
      </c>
      <c r="EB4" s="301">
        <f t="shared" ca="1" si="7"/>
        <v>0</v>
      </c>
      <c r="EC4" s="301">
        <f t="shared" ca="1" si="7"/>
        <v>0</v>
      </c>
      <c r="ED4" s="226"/>
      <c r="EE4" s="226"/>
      <c r="EF4" s="226"/>
      <c r="EG4" s="397"/>
      <c r="EH4" s="226"/>
      <c r="EI4" s="301">
        <f t="shared" ref="EI4:ER4" ca="1" si="8">COUNT(EI$7:EI$181)</f>
        <v>0</v>
      </c>
      <c r="EJ4" s="301">
        <f t="shared" ca="1" si="8"/>
        <v>0</v>
      </c>
      <c r="EK4" s="301">
        <f t="shared" ca="1" si="8"/>
        <v>0</v>
      </c>
      <c r="EL4" s="301">
        <f t="shared" ca="1" si="8"/>
        <v>0</v>
      </c>
      <c r="EM4" s="301">
        <f t="shared" ca="1" si="8"/>
        <v>0</v>
      </c>
      <c r="EN4" s="301">
        <f t="shared" ca="1" si="8"/>
        <v>0</v>
      </c>
      <c r="EO4" s="301">
        <f t="shared" ca="1" si="8"/>
        <v>0</v>
      </c>
      <c r="EP4" s="301">
        <f t="shared" ca="1" si="8"/>
        <v>0</v>
      </c>
      <c r="EQ4" s="301">
        <f t="shared" ca="1" si="8"/>
        <v>0</v>
      </c>
      <c r="ER4" s="301">
        <f t="shared" ca="1" si="8"/>
        <v>0</v>
      </c>
      <c r="ES4" s="226"/>
      <c r="ET4" s="226"/>
      <c r="EU4" s="226"/>
      <c r="EV4" s="397"/>
      <c r="FK4" s="397"/>
      <c r="FR4" s="397"/>
      <c r="FT4" s="289" t="s">
        <v>84</v>
      </c>
      <c r="FU4" s="289" t="s">
        <v>83</v>
      </c>
      <c r="FV4" s="289" t="s">
        <v>82</v>
      </c>
      <c r="FX4" s="289" t="s">
        <v>84</v>
      </c>
      <c r="FY4" s="289" t="s">
        <v>83</v>
      </c>
      <c r="FZ4" s="289" t="s">
        <v>82</v>
      </c>
      <c r="GA4" s="370"/>
    </row>
    <row r="5" spans="1:183" ht="15" customHeight="1" x14ac:dyDescent="0.25">
      <c r="A5" s="373" t="s">
        <v>512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4"/>
      <c r="AB5" s="112"/>
      <c r="AC5" s="289"/>
      <c r="AD5" s="289"/>
      <c r="AE5" s="289"/>
      <c r="AF5" s="111"/>
      <c r="AG5" s="112"/>
      <c r="AH5" s="289"/>
      <c r="AI5" s="289"/>
      <c r="AJ5" s="289"/>
      <c r="AK5" s="111"/>
      <c r="AL5" s="112"/>
      <c r="AM5" s="289"/>
      <c r="AN5" s="289"/>
      <c r="AO5" s="289"/>
      <c r="AP5" s="111"/>
      <c r="AQ5" s="112"/>
      <c r="AR5" s="289"/>
      <c r="AS5" s="289"/>
      <c r="AT5" s="289"/>
      <c r="AU5" s="111"/>
      <c r="AV5" s="112"/>
      <c r="AW5" s="289"/>
      <c r="AX5" s="289"/>
      <c r="AY5" s="289"/>
      <c r="AZ5" s="111"/>
      <c r="BA5" s="112"/>
      <c r="BB5" s="289"/>
      <c r="BC5" s="289"/>
      <c r="BD5" s="289"/>
      <c r="BE5" s="111"/>
      <c r="BF5" s="289"/>
      <c r="BG5" s="300"/>
      <c r="BH5" s="300"/>
      <c r="BI5" s="300"/>
      <c r="BJ5" s="300"/>
      <c r="BK5" s="297"/>
      <c r="BL5" s="297"/>
      <c r="BM5" s="298"/>
      <c r="BN5" s="226"/>
      <c r="BO5" s="226"/>
      <c r="BP5" s="226"/>
      <c r="BQ5" s="226"/>
      <c r="BR5" s="226"/>
      <c r="BS5" s="226"/>
      <c r="BT5" s="226"/>
      <c r="BU5" s="226"/>
      <c r="BV5" s="226"/>
      <c r="BW5" s="226"/>
      <c r="BX5" s="226"/>
      <c r="BY5" s="226"/>
      <c r="BZ5" s="226"/>
      <c r="CA5" s="226"/>
      <c r="CB5" s="226"/>
      <c r="CC5" s="301"/>
      <c r="CD5" s="301"/>
      <c r="CE5" s="301"/>
      <c r="CF5" s="301"/>
      <c r="CG5" s="301"/>
      <c r="CH5" s="301"/>
      <c r="CI5" s="301"/>
      <c r="CJ5" s="301"/>
      <c r="CK5" s="301"/>
      <c r="CL5" s="301"/>
      <c r="CM5" s="303"/>
      <c r="CN5" s="303"/>
      <c r="CO5" s="303"/>
      <c r="CP5" s="304"/>
      <c r="CQ5" s="226"/>
      <c r="CR5" s="226"/>
      <c r="CS5" s="226"/>
      <c r="CT5" s="226"/>
      <c r="CU5" s="226"/>
      <c r="CV5" s="226"/>
      <c r="CW5" s="226"/>
      <c r="CX5" s="226"/>
      <c r="CY5" s="226"/>
      <c r="CZ5" s="226"/>
      <c r="DA5" s="226"/>
      <c r="DB5" s="226"/>
      <c r="DC5" s="302"/>
      <c r="DD5" s="302"/>
      <c r="DE5" s="301"/>
      <c r="DF5" s="301"/>
      <c r="DG5" s="301"/>
      <c r="DH5" s="301"/>
      <c r="DI5" s="301"/>
      <c r="DJ5" s="301"/>
      <c r="DK5" s="301"/>
      <c r="DL5" s="301"/>
      <c r="DM5" s="301"/>
      <c r="DN5" s="301"/>
      <c r="DO5" s="226"/>
      <c r="DP5" s="226"/>
      <c r="DQ5" s="226"/>
      <c r="DR5" s="304"/>
      <c r="DS5" s="226"/>
      <c r="DT5" s="301"/>
      <c r="DU5" s="301"/>
      <c r="DV5" s="301"/>
      <c r="DW5" s="301"/>
      <c r="DX5" s="301"/>
      <c r="DY5" s="301"/>
      <c r="DZ5" s="301"/>
      <c r="EA5" s="301"/>
      <c r="EB5" s="301"/>
      <c r="EC5" s="301"/>
      <c r="ED5" s="226"/>
      <c r="EE5" s="226"/>
      <c r="EF5" s="226"/>
      <c r="EG5" s="304"/>
      <c r="EH5" s="226"/>
      <c r="EI5" s="301"/>
      <c r="EJ5" s="301"/>
      <c r="EK5" s="301"/>
      <c r="EL5" s="301"/>
      <c r="EM5" s="301"/>
      <c r="EN5" s="301"/>
      <c r="EO5" s="301"/>
      <c r="EP5" s="301"/>
      <c r="EQ5" s="301"/>
      <c r="ER5" s="301"/>
      <c r="ES5" s="226"/>
      <c r="ET5" s="226"/>
      <c r="EU5" s="226"/>
      <c r="EV5" s="304"/>
    </row>
    <row r="6" spans="1:183" x14ac:dyDescent="0.25">
      <c r="A6" s="373" t="s">
        <v>97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4"/>
      <c r="AB6" s="39"/>
      <c r="AC6" s="38"/>
      <c r="AD6" s="38"/>
      <c r="AE6" s="38"/>
      <c r="AF6" s="43"/>
      <c r="AG6" s="39"/>
      <c r="AH6" s="38"/>
      <c r="AI6" s="38"/>
      <c r="AJ6" s="38"/>
      <c r="AK6" s="43"/>
      <c r="AL6" s="39"/>
      <c r="AM6" s="38"/>
      <c r="AN6" s="38"/>
      <c r="AO6" s="38"/>
      <c r="AP6" s="43"/>
      <c r="AQ6" s="39"/>
      <c r="AR6" s="38"/>
      <c r="AS6" s="38"/>
      <c r="AT6" s="38"/>
      <c r="AU6" s="43"/>
      <c r="AV6" s="39"/>
      <c r="AW6" s="38"/>
      <c r="AX6" s="38"/>
      <c r="AY6" s="38"/>
      <c r="AZ6" s="43"/>
      <c r="BA6" s="39"/>
      <c r="BB6" s="38"/>
      <c r="BC6" s="38"/>
      <c r="BD6" s="38"/>
      <c r="BE6" s="43"/>
      <c r="BF6" s="38"/>
      <c r="BG6" s="291"/>
      <c r="BH6" s="291"/>
      <c r="BI6" s="291"/>
      <c r="BJ6" s="291"/>
      <c r="BK6" s="297"/>
      <c r="BL6" s="297"/>
      <c r="BM6" s="298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26"/>
      <c r="BY6" s="226"/>
      <c r="BZ6" s="226"/>
      <c r="CA6" s="226"/>
      <c r="CB6" s="226"/>
      <c r="CC6" s="226"/>
      <c r="CD6" s="226"/>
      <c r="CE6" s="226"/>
      <c r="CF6" s="226"/>
      <c r="CG6" s="226"/>
      <c r="CH6" s="226"/>
      <c r="CI6" s="226"/>
      <c r="CJ6" s="226"/>
      <c r="CK6" s="226"/>
      <c r="CL6" s="226"/>
      <c r="CM6" s="226"/>
      <c r="CN6" s="226"/>
      <c r="CO6" s="226"/>
      <c r="CP6" s="226"/>
      <c r="CQ6" s="226"/>
      <c r="CR6" s="226"/>
      <c r="CS6" s="226"/>
      <c r="CT6" s="226"/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26"/>
      <c r="DF6" s="226"/>
      <c r="DG6" s="226"/>
      <c r="DH6" s="226"/>
      <c r="DI6" s="226"/>
      <c r="DJ6" s="226"/>
      <c r="DK6" s="226"/>
      <c r="DL6" s="226"/>
      <c r="DM6" s="226"/>
      <c r="DN6" s="226"/>
      <c r="DO6" s="226"/>
      <c r="DP6" s="226"/>
      <c r="DQ6" s="226"/>
      <c r="DR6" s="226"/>
      <c r="DS6" s="226"/>
      <c r="DT6" s="226"/>
      <c r="DU6" s="226"/>
      <c r="DV6" s="226"/>
      <c r="DW6" s="226"/>
      <c r="DX6" s="226"/>
      <c r="DY6" s="226"/>
      <c r="DZ6" s="226"/>
      <c r="EA6" s="226"/>
      <c r="EB6" s="226"/>
      <c r="EC6" s="226"/>
      <c r="ED6" s="226"/>
      <c r="EE6" s="226"/>
      <c r="EF6" s="226"/>
      <c r="EG6" s="226"/>
      <c r="EH6" s="226"/>
      <c r="EI6" s="226"/>
      <c r="EJ6" s="226"/>
      <c r="EK6" s="226"/>
      <c r="EL6" s="226"/>
      <c r="EM6" s="226"/>
      <c r="EN6" s="226"/>
      <c r="EO6" s="226"/>
      <c r="EP6" s="226"/>
      <c r="EQ6" s="226"/>
      <c r="ER6" s="226"/>
      <c r="ES6" s="226"/>
      <c r="ET6" s="226"/>
      <c r="EU6" s="226"/>
      <c r="EV6" s="226"/>
    </row>
    <row r="7" spans="1:183" x14ac:dyDescent="0.25">
      <c r="A7" s="384" t="s">
        <v>76</v>
      </c>
      <c r="B7" s="385"/>
      <c r="C7" s="39"/>
      <c r="D7" s="38"/>
      <c r="E7" s="38"/>
      <c r="F7" s="38"/>
      <c r="G7" s="43"/>
      <c r="H7" s="39"/>
      <c r="I7" s="38"/>
      <c r="J7" s="38"/>
      <c r="K7" s="38"/>
      <c r="L7" s="43"/>
      <c r="M7" s="39"/>
      <c r="N7" s="38"/>
      <c r="O7" s="38"/>
      <c r="P7" s="38"/>
      <c r="Q7" s="43"/>
      <c r="R7" s="39"/>
      <c r="S7" s="38"/>
      <c r="T7" s="38"/>
      <c r="U7" s="38"/>
      <c r="V7" s="43"/>
      <c r="W7" s="39"/>
      <c r="X7" s="38"/>
      <c r="Y7" s="38"/>
      <c r="Z7" s="38"/>
      <c r="AA7" s="43"/>
      <c r="AB7" s="39"/>
      <c r="AC7" s="38"/>
      <c r="AD7" s="38"/>
      <c r="AE7" s="38"/>
      <c r="AF7" s="43"/>
      <c r="AG7" s="39"/>
      <c r="AH7" s="38"/>
      <c r="AI7" s="38"/>
      <c r="AJ7" s="38"/>
      <c r="AK7" s="43"/>
      <c r="AL7" s="39"/>
      <c r="AM7" s="38"/>
      <c r="AN7" s="38"/>
      <c r="AO7" s="38"/>
      <c r="AP7" s="43"/>
      <c r="AQ7" s="39"/>
      <c r="AR7" s="38"/>
      <c r="AS7" s="38"/>
      <c r="AT7" s="38"/>
      <c r="AU7" s="43"/>
      <c r="AV7" s="39"/>
      <c r="AW7" s="38"/>
      <c r="AX7" s="38"/>
      <c r="AY7" s="38"/>
      <c r="AZ7" s="43"/>
      <c r="BA7" s="39"/>
      <c r="BB7" s="38"/>
      <c r="BC7" s="38"/>
      <c r="BD7" s="38"/>
      <c r="BE7" s="43"/>
      <c r="BF7" s="38"/>
      <c r="BG7" s="291"/>
      <c r="BH7" s="291"/>
      <c r="BI7" s="291"/>
      <c r="BJ7" s="291"/>
      <c r="BK7" s="297"/>
      <c r="BL7" s="297"/>
      <c r="BM7" s="298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6"/>
      <c r="CX7" s="226"/>
      <c r="CY7" s="226"/>
      <c r="CZ7" s="226"/>
      <c r="DA7" s="226"/>
      <c r="DB7" s="226"/>
      <c r="DC7" s="226"/>
      <c r="DD7" s="226"/>
      <c r="DE7" s="226"/>
      <c r="DF7" s="226"/>
      <c r="DG7" s="226"/>
      <c r="DH7" s="226"/>
      <c r="DI7" s="226"/>
      <c r="DJ7" s="226"/>
      <c r="DK7" s="226"/>
      <c r="DL7" s="226"/>
      <c r="DM7" s="226"/>
      <c r="DN7" s="226"/>
      <c r="DO7" s="226"/>
      <c r="DP7" s="226"/>
      <c r="DQ7" s="226"/>
      <c r="DR7" s="226"/>
      <c r="DS7" s="226"/>
      <c r="DT7" s="226"/>
      <c r="DU7" s="226"/>
      <c r="DV7" s="226"/>
      <c r="DW7" s="226"/>
      <c r="DX7" s="226"/>
      <c r="DY7" s="226"/>
      <c r="DZ7" s="226"/>
      <c r="EA7" s="226"/>
      <c r="EB7" s="226"/>
      <c r="EC7" s="226"/>
      <c r="ED7" s="226"/>
      <c r="EE7" s="226"/>
      <c r="EF7" s="226"/>
      <c r="EG7" s="226"/>
      <c r="EH7" s="226"/>
      <c r="EI7" s="226"/>
      <c r="EJ7" s="226"/>
      <c r="EK7" s="226"/>
      <c r="EL7" s="226"/>
      <c r="EM7" s="226"/>
      <c r="EN7" s="226"/>
      <c r="EO7" s="226"/>
      <c r="EP7" s="226"/>
      <c r="EQ7" s="226"/>
      <c r="ER7" s="226"/>
      <c r="ES7" s="226"/>
      <c r="ET7" s="226"/>
      <c r="EU7" s="226"/>
      <c r="EV7" s="226"/>
    </row>
    <row r="8" spans="1:183" x14ac:dyDescent="0.25">
      <c r="A8" s="5" t="s">
        <v>75</v>
      </c>
      <c r="B8" s="93" t="s">
        <v>560</v>
      </c>
      <c r="C8" s="88"/>
      <c r="D8" s="89"/>
      <c r="E8" s="89"/>
      <c r="F8" s="89"/>
      <c r="G8" s="90"/>
      <c r="H8" s="88">
        <v>3</v>
      </c>
      <c r="I8" s="89">
        <v>2</v>
      </c>
      <c r="J8" s="89">
        <v>1</v>
      </c>
      <c r="K8" s="89"/>
      <c r="L8" s="90" t="s">
        <v>558</v>
      </c>
      <c r="M8" s="88"/>
      <c r="N8" s="89"/>
      <c r="O8" s="89"/>
      <c r="P8" s="89"/>
      <c r="Q8" s="90"/>
      <c r="R8" s="88"/>
      <c r="S8" s="89"/>
      <c r="T8" s="89"/>
      <c r="U8" s="89"/>
      <c r="V8" s="90"/>
      <c r="W8" s="88"/>
      <c r="X8" s="89"/>
      <c r="Y8" s="89"/>
      <c r="Z8" s="89"/>
      <c r="AA8" s="90"/>
      <c r="AB8" s="88"/>
      <c r="AC8" s="89"/>
      <c r="AD8" s="89"/>
      <c r="AE8" s="89"/>
      <c r="AF8" s="90"/>
      <c r="AG8" s="88"/>
      <c r="AH8" s="89"/>
      <c r="AI8" s="89"/>
      <c r="AJ8" s="89"/>
      <c r="AK8" s="90"/>
      <c r="AL8" s="88"/>
      <c r="AM8" s="89"/>
      <c r="AN8" s="89"/>
      <c r="AO8" s="89"/>
      <c r="AP8" s="90"/>
      <c r="AQ8" s="88"/>
      <c r="AR8" s="89"/>
      <c r="AS8" s="89"/>
      <c r="AT8" s="89"/>
      <c r="AU8" s="90"/>
      <c r="AV8" s="88"/>
      <c r="AW8" s="89"/>
      <c r="AX8" s="89"/>
      <c r="AY8" s="89"/>
      <c r="AZ8" s="90"/>
      <c r="BA8" s="88"/>
      <c r="BB8" s="89"/>
      <c r="BC8" s="89"/>
      <c r="BD8" s="89"/>
      <c r="BE8" s="90"/>
      <c r="BF8" s="89"/>
      <c r="BG8" s="214">
        <v>0</v>
      </c>
      <c r="BH8" s="214">
        <v>0</v>
      </c>
      <c r="BI8" s="214">
        <v>0</v>
      </c>
      <c r="BJ8" s="214">
        <v>0</v>
      </c>
      <c r="BK8" s="305"/>
      <c r="BL8" s="305">
        <f>IF(ПланОО!H8&gt;0,ПланОО!I8/ПланОО!H8,"-")</f>
        <v>0.5</v>
      </c>
      <c r="BM8" s="306"/>
      <c r="BN8" s="226"/>
      <c r="BO8" s="226"/>
      <c r="BP8" s="226">
        <f ca="1">IF(OFFSET($L8,0,(BP$2-2)*5,1,1)=$CA$2,-1*BP$2,IF(OFFSET($L8,0,(BP$2-2)*5,1,1)=$CA$3,BP$2,))</f>
        <v>0</v>
      </c>
      <c r="BQ8" s="226">
        <f ca="1">IF(OFFSET($L8,0,(BQ$2-1)*5,1,1)=$CA$2,-1*BQ$2,IF(OFFSET($L8,0,(BQ$2-1)*5,1,1)=$CA$3,BQ$2,))</f>
        <v>0</v>
      </c>
      <c r="BR8" s="226">
        <f t="shared" ref="BR8:BZ8" ca="1" si="9">IF(OFFSET($L8,0,(BR$2-1)*5,1,1)=$CA$2,-1*BR$2,IF(OFFSET($L8,0,(BR$2-1)*5,1,1)=$CA$3,BR$2,0))</f>
        <v>0</v>
      </c>
      <c r="BS8" s="226">
        <f t="shared" ca="1" si="9"/>
        <v>0</v>
      </c>
      <c r="BT8" s="226">
        <f t="shared" ca="1" si="9"/>
        <v>0</v>
      </c>
      <c r="BU8" s="226">
        <f t="shared" ca="1" si="9"/>
        <v>0</v>
      </c>
      <c r="BV8" s="226">
        <f t="shared" ca="1" si="9"/>
        <v>0</v>
      </c>
      <c r="BW8" s="226">
        <f t="shared" ca="1" si="9"/>
        <v>0</v>
      </c>
      <c r="BX8" s="226">
        <f t="shared" ca="1" si="9"/>
        <v>0</v>
      </c>
      <c r="BY8" s="226">
        <f t="shared" ca="1" si="9"/>
        <v>0</v>
      </c>
      <c r="BZ8" s="226">
        <f t="shared" ca="1" si="9"/>
        <v>0</v>
      </c>
      <c r="CA8" s="226"/>
      <c r="CB8" s="226" t="str">
        <f t="shared" ref="CB8:CL8" ca="1" si="10">IF(BP8&lt;0,-1*BP8&amp;$CM$1,IF(BP8&gt;0,BP8,""))</f>
        <v/>
      </c>
      <c r="CC8" s="226" t="str">
        <f t="shared" ca="1" si="10"/>
        <v/>
      </c>
      <c r="CD8" s="226" t="str">
        <f t="shared" ca="1" si="10"/>
        <v/>
      </c>
      <c r="CE8" s="226" t="str">
        <f t="shared" ca="1" si="10"/>
        <v/>
      </c>
      <c r="CF8" s="226" t="str">
        <f t="shared" ca="1" si="10"/>
        <v/>
      </c>
      <c r="CG8" s="226" t="str">
        <f t="shared" ca="1" si="10"/>
        <v/>
      </c>
      <c r="CH8" s="226" t="str">
        <f t="shared" ca="1" si="10"/>
        <v/>
      </c>
      <c r="CI8" s="226" t="str">
        <f t="shared" ca="1" si="10"/>
        <v/>
      </c>
      <c r="CJ8" s="226" t="str">
        <f t="shared" ca="1" si="10"/>
        <v/>
      </c>
      <c r="CK8" s="226" t="str">
        <f t="shared" ca="1" si="10"/>
        <v/>
      </c>
      <c r="CL8" s="226" t="str">
        <f t="shared" ca="1" si="10"/>
        <v/>
      </c>
      <c r="CM8" s="226"/>
      <c r="CN8" s="226" t="str">
        <f ca="1">CB8&amp;" "&amp;CC8&amp;" "&amp;CD8&amp;" "&amp;CE8&amp;" "&amp;CF8&amp;" "&amp;CG8&amp;" "&amp;CH8&amp;" "&amp;CI8&amp;" "&amp;CJ8&amp;" "&amp;CK8&amp;" "&amp;CL8</f>
        <v xml:space="preserve">          </v>
      </c>
      <c r="CO8" s="226" t="str">
        <f ca="1">TRIM(CN8)</f>
        <v/>
      </c>
      <c r="CP8" s="226" t="str">
        <f ca="1">SUBSTITUTE(CO8," ",",")</f>
        <v/>
      </c>
      <c r="CQ8" s="226"/>
      <c r="CR8" s="226">
        <f ca="1">IF(OFFSET($L8,0,(CR$2-2)*5,1,1)=$DC$1,-1*CR$2,IF(OFFSET($L8,0,(CR$2-2)*5,1,1)=$DC$3,CR$2,0))</f>
        <v>0</v>
      </c>
      <c r="CS8" s="226">
        <f t="shared" ref="CS8:DB8" ca="1" si="11">IF(OFFSET($L8,0,(CS$2-1)*5,1,1)=$DC$1,-1*CS$2,IF(OFFSET($L8,0,(CS$2-1)*5,1,1)=$DC$3,CS$2,0))</f>
        <v>0</v>
      </c>
      <c r="CT8" s="226">
        <f t="shared" ca="1" si="11"/>
        <v>0</v>
      </c>
      <c r="CU8" s="226">
        <f t="shared" ca="1" si="11"/>
        <v>0</v>
      </c>
      <c r="CV8" s="226">
        <f t="shared" ca="1" si="11"/>
        <v>0</v>
      </c>
      <c r="CW8" s="226">
        <f t="shared" ca="1" si="11"/>
        <v>0</v>
      </c>
      <c r="CX8" s="226">
        <f t="shared" ca="1" si="11"/>
        <v>0</v>
      </c>
      <c r="CY8" s="226">
        <f t="shared" ca="1" si="11"/>
        <v>0</v>
      </c>
      <c r="CZ8" s="226">
        <f t="shared" ca="1" si="11"/>
        <v>0</v>
      </c>
      <c r="DA8" s="226">
        <f t="shared" ca="1" si="11"/>
        <v>0</v>
      </c>
      <c r="DB8" s="226">
        <f t="shared" ca="1" si="11"/>
        <v>0</v>
      </c>
      <c r="DC8" s="226"/>
      <c r="DD8" s="226" t="str">
        <f t="shared" ref="DD8:DN8" ca="1" si="12">IF(CR8&lt;0,-1*CR8&amp;$DO$1,IF(CR8&gt;0,CR8,""))</f>
        <v/>
      </c>
      <c r="DE8" s="226" t="str">
        <f t="shared" ca="1" si="12"/>
        <v/>
      </c>
      <c r="DF8" s="226" t="str">
        <f t="shared" ca="1" si="12"/>
        <v/>
      </c>
      <c r="DG8" s="226" t="str">
        <f t="shared" ca="1" si="12"/>
        <v/>
      </c>
      <c r="DH8" s="226" t="str">
        <f t="shared" ca="1" si="12"/>
        <v/>
      </c>
      <c r="DI8" s="226" t="str">
        <f t="shared" ca="1" si="12"/>
        <v/>
      </c>
      <c r="DJ8" s="226" t="str">
        <f t="shared" ca="1" si="12"/>
        <v/>
      </c>
      <c r="DK8" s="226" t="str">
        <f t="shared" ca="1" si="12"/>
        <v/>
      </c>
      <c r="DL8" s="226" t="str">
        <f t="shared" ca="1" si="12"/>
        <v/>
      </c>
      <c r="DM8" s="226" t="str">
        <f t="shared" ca="1" si="12"/>
        <v/>
      </c>
      <c r="DN8" s="226" t="str">
        <f t="shared" ca="1" si="12"/>
        <v/>
      </c>
      <c r="DO8" s="226"/>
      <c r="DP8" s="226" t="str">
        <f ca="1">DD8&amp;" "&amp;DE8&amp;" "&amp;DF8&amp;" "&amp;DG8&amp;" "&amp;DH8&amp;" "&amp;DI8&amp;" "&amp;DJ8&amp;" "&amp;DK8&amp;" "&amp;DL8&amp;" "&amp;DM8&amp;" "&amp;DN8</f>
        <v xml:space="preserve">          </v>
      </c>
      <c r="DQ8" s="226" t="str">
        <f ca="1">TRIM(DP8)</f>
        <v/>
      </c>
      <c r="DR8" s="226" t="str">
        <f ca="1">SUBSTITUTE(DQ8," ",",")</f>
        <v/>
      </c>
      <c r="DS8" s="226"/>
      <c r="DT8" s="226">
        <f ca="1">IF(OR(SUM(OFFSET($I8,0,(DT$2-1)*5,1,3))&gt;$EE$2,SUM(OFFSET($I8,0,(DT$2-2)*5,1,3))&gt;$EE$1),DT$2,"")</f>
        <v>1</v>
      </c>
      <c r="DU8" s="226" t="str">
        <f t="shared" ref="DU8:EC8" ca="1" si="13">IF(SUM(OFFSET($I8,0,(DU$2-1)*5,1,3))&gt;$EE$2,DU$2,"")</f>
        <v/>
      </c>
      <c r="DV8" s="226" t="str">
        <f t="shared" ca="1" si="13"/>
        <v/>
      </c>
      <c r="DW8" s="226" t="str">
        <f t="shared" ca="1" si="13"/>
        <v/>
      </c>
      <c r="DX8" s="226" t="str">
        <f t="shared" ca="1" si="13"/>
        <v/>
      </c>
      <c r="DY8" s="226" t="str">
        <f t="shared" ca="1" si="13"/>
        <v/>
      </c>
      <c r="DZ8" s="226" t="str">
        <f t="shared" ca="1" si="13"/>
        <v/>
      </c>
      <c r="EA8" s="226" t="str">
        <f t="shared" ca="1" si="13"/>
        <v/>
      </c>
      <c r="EB8" s="226" t="str">
        <f t="shared" ca="1" si="13"/>
        <v/>
      </c>
      <c r="EC8" s="226" t="str">
        <f t="shared" ca="1" si="13"/>
        <v/>
      </c>
      <c r="ED8" s="226"/>
      <c r="EE8" s="226" t="str">
        <f ca="1">DT8&amp;" "&amp;DU8&amp;" "&amp;DV8&amp;" "&amp;DW8&amp;" "&amp;DX8&amp;" "&amp;DY8&amp;" "&amp;DZ8&amp;" "&amp;EA8&amp;" "&amp;EB8&amp;" "&amp;EC8</f>
        <v xml:space="preserve">1         </v>
      </c>
      <c r="EF8" s="226" t="str">
        <f ca="1">TRIM(EE8)</f>
        <v>1</v>
      </c>
      <c r="EG8" s="226" t="str">
        <f ca="1">SUBSTITUTE(EF8," ",",")</f>
        <v>1</v>
      </c>
      <c r="EH8" s="226"/>
      <c r="EI8" s="226" t="str">
        <f t="shared" ref="EI8:ER17" ca="1" si="14">IF(OFFSET($L8,0,(EI$2-1)*5,1,1)=$ES$1,EI$2,"")</f>
        <v/>
      </c>
      <c r="EJ8" s="226" t="str">
        <f t="shared" ca="1" si="14"/>
        <v/>
      </c>
      <c r="EK8" s="226" t="str">
        <f t="shared" ca="1" si="14"/>
        <v/>
      </c>
      <c r="EL8" s="226" t="str">
        <f t="shared" ca="1" si="14"/>
        <v/>
      </c>
      <c r="EM8" s="226" t="str">
        <f t="shared" ca="1" si="14"/>
        <v/>
      </c>
      <c r="EN8" s="226" t="str">
        <f t="shared" ca="1" si="14"/>
        <v/>
      </c>
      <c r="EO8" s="226" t="str">
        <f t="shared" ca="1" si="14"/>
        <v/>
      </c>
      <c r="EP8" s="226" t="str">
        <f t="shared" ca="1" si="14"/>
        <v/>
      </c>
      <c r="EQ8" s="226" t="str">
        <f t="shared" ca="1" si="14"/>
        <v/>
      </c>
      <c r="ER8" s="226" t="str">
        <f t="shared" ca="1" si="14"/>
        <v/>
      </c>
      <c r="ES8" s="226"/>
      <c r="ET8" s="226" t="str">
        <f ca="1">EI8&amp;" "&amp;EJ8&amp;" "&amp;EK8&amp;" "&amp;EL8&amp;" "&amp;EM8&amp;" "&amp;EN8&amp;" "&amp;EO8&amp;" "&amp;EP8&amp;" "&amp;EQ8&amp;" "&amp;ER8</f>
        <v xml:space="preserve">         </v>
      </c>
      <c r="EU8" s="226" t="str">
        <f ca="1">TRIM(ET8)</f>
        <v/>
      </c>
      <c r="EV8" s="226" t="str">
        <f ca="1">SUBSTITUTE(EU8," ",",")</f>
        <v/>
      </c>
      <c r="FM8" s="226" t="str">
        <f t="shared" ref="FM8:FM39" si="15">IF(BG8=0,"",BG8&amp;" ")</f>
        <v/>
      </c>
      <c r="FN8" s="226" t="str">
        <f t="shared" ref="FN8:FN39" si="16">IF(BH8=0,"",BH8&amp;" ")</f>
        <v/>
      </c>
      <c r="FO8" s="226" t="str">
        <f t="shared" ref="FO8:FO39" si="17">IF(BI8=0,"",BI8&amp;" ")</f>
        <v/>
      </c>
      <c r="FP8" s="226" t="str">
        <f t="shared" ref="FP8:FP39" si="18">IF(BJ8=0,"",BJ8&amp;" ")</f>
        <v/>
      </c>
      <c r="FQ8" s="226" t="str">
        <f>FM8&amp;FN8&amp;FO8&amp;FP8</f>
        <v/>
      </c>
      <c r="FR8" s="226" t="str">
        <f>SUBSTITUTE(TRIM(FQ8)," "," / ")</f>
        <v/>
      </c>
      <c r="FT8" s="226">
        <f>LEN(ПланОЗО!C8)-LEN(SUBSTITUTE(ПланОЗО!C8,",",""))+COUNTA(ПланОЗО!C8)</f>
        <v>0</v>
      </c>
      <c r="FU8" s="226">
        <f>LEN(ПланОЗО!D8)-LEN(SUBSTITUTE(ПланОЗО!D8,",",""))+COUNTA(ПланОЗО!D8)</f>
        <v>0</v>
      </c>
      <c r="FV8" s="226">
        <f>LEN(ПланОЗО!E8)-LEN(SUBSTITUTE(ПланОЗО!E8,",",""))+COUNTA(ПланОЗО!E8)</f>
        <v>0</v>
      </c>
      <c r="FX8" s="226">
        <f>LEN(ПланЗО!C8)-LEN(SUBSTITUTE(ПланЗО!C8,",",""))+COUNTA(ПланЗО!C8)</f>
        <v>0</v>
      </c>
      <c r="FY8" s="226">
        <f>LEN(ПланЗО!D8)-LEN(SUBSTITUTE(ПланЗО!D8,",",""))+COUNTA(ПланЗО!D8)</f>
        <v>0</v>
      </c>
      <c r="FZ8" s="226">
        <f>LEN(ПланЗО!E8)-LEN(SUBSTITUTE(ПланЗО!E8,",",""))+COUNTA(ПланЗО!E8)</f>
        <v>0</v>
      </c>
    </row>
    <row r="9" spans="1:183" x14ac:dyDescent="0.25">
      <c r="A9" s="5" t="s">
        <v>74</v>
      </c>
      <c r="B9" s="93"/>
      <c r="C9" s="88"/>
      <c r="D9" s="89"/>
      <c r="E9" s="89"/>
      <c r="F9" s="89"/>
      <c r="G9" s="90"/>
      <c r="H9" s="88"/>
      <c r="I9" s="89"/>
      <c r="J9" s="89"/>
      <c r="K9" s="89"/>
      <c r="L9" s="90"/>
      <c r="M9" s="88"/>
      <c r="N9" s="89"/>
      <c r="O9" s="89"/>
      <c r="P9" s="89"/>
      <c r="Q9" s="90"/>
      <c r="R9" s="88"/>
      <c r="S9" s="89"/>
      <c r="T9" s="89"/>
      <c r="U9" s="89"/>
      <c r="V9" s="90"/>
      <c r="W9" s="88"/>
      <c r="X9" s="89"/>
      <c r="Y9" s="89"/>
      <c r="Z9" s="89"/>
      <c r="AA9" s="90"/>
      <c r="AB9" s="88"/>
      <c r="AC9" s="89"/>
      <c r="AD9" s="89"/>
      <c r="AE9" s="89"/>
      <c r="AF9" s="90"/>
      <c r="AG9" s="88"/>
      <c r="AH9" s="89"/>
      <c r="AI9" s="89"/>
      <c r="AJ9" s="89"/>
      <c r="AK9" s="90"/>
      <c r="AL9" s="88"/>
      <c r="AM9" s="89"/>
      <c r="AN9" s="89"/>
      <c r="AO9" s="89"/>
      <c r="AP9" s="90"/>
      <c r="AQ9" s="88"/>
      <c r="AR9" s="89"/>
      <c r="AS9" s="89"/>
      <c r="AT9" s="89"/>
      <c r="AU9" s="90"/>
      <c r="AV9" s="88"/>
      <c r="AW9" s="89"/>
      <c r="AX9" s="89"/>
      <c r="AY9" s="89"/>
      <c r="AZ9" s="90"/>
      <c r="BA9" s="88"/>
      <c r="BB9" s="89"/>
      <c r="BC9" s="89"/>
      <c r="BD9" s="89"/>
      <c r="BE9" s="90"/>
      <c r="BF9" s="89"/>
      <c r="BG9" s="214">
        <v>0</v>
      </c>
      <c r="BH9" s="214">
        <v>0</v>
      </c>
      <c r="BI9" s="214">
        <v>0</v>
      </c>
      <c r="BJ9" s="214">
        <v>0</v>
      </c>
      <c r="BK9" s="305"/>
      <c r="BL9" s="305" t="str">
        <f>IF(ПланОО!H9&gt;0,ПланОО!I9/ПланОО!H9,"-")</f>
        <v>-</v>
      </c>
      <c r="BM9" s="298"/>
      <c r="BN9" s="226"/>
      <c r="BO9" s="226"/>
      <c r="BP9" s="226">
        <f t="shared" ref="BP9:BP72" ca="1" si="19">IF(OFFSET($L9,0,(BP$2-2)*5,1,1)=$CA$2,-1*BP$2,IF(OFFSET($L9,0,(BP$2-2)*5,1,1)=$CA$3,BP$2,))</f>
        <v>0</v>
      </c>
      <c r="BQ9" s="226">
        <f t="shared" ref="BQ9:BQ72" ca="1" si="20">IF(OFFSET($L9,0,(BQ$2-1)*5,1,1)=$CA$2,-1*BQ$2,IF(OFFSET($L9,0,(BQ$2-1)*5,1,1)=$CA$3,BQ$2,))</f>
        <v>0</v>
      </c>
      <c r="BR9" s="226">
        <f t="shared" ref="BR9:BZ37" ca="1" si="21">IF(OFFSET($L9,0,(BR$2-1)*5,1,1)=$CA$2,-1*BR$2,IF(OFFSET($L9,0,(BR$2-1)*5,1,1)=$CA$3,BR$2,0))</f>
        <v>0</v>
      </c>
      <c r="BS9" s="226">
        <f t="shared" ca="1" si="21"/>
        <v>0</v>
      </c>
      <c r="BT9" s="226">
        <f t="shared" ca="1" si="21"/>
        <v>0</v>
      </c>
      <c r="BU9" s="226">
        <f t="shared" ca="1" si="21"/>
        <v>0</v>
      </c>
      <c r="BV9" s="226">
        <f t="shared" ca="1" si="21"/>
        <v>0</v>
      </c>
      <c r="BW9" s="226">
        <f t="shared" ca="1" si="21"/>
        <v>0</v>
      </c>
      <c r="BX9" s="226">
        <f t="shared" ca="1" si="21"/>
        <v>0</v>
      </c>
      <c r="BY9" s="226">
        <f t="shared" ca="1" si="21"/>
        <v>0</v>
      </c>
      <c r="BZ9" s="226">
        <f t="shared" ca="1" si="21"/>
        <v>0</v>
      </c>
      <c r="CA9" s="226"/>
      <c r="CB9" s="226" t="str">
        <f t="shared" ref="CB9:CB72" ca="1" si="22">IF(BP9&lt;0,-1*BP9&amp;$CM$1,IF(BP9&gt;0,BP9,""))</f>
        <v/>
      </c>
      <c r="CC9" s="226" t="str">
        <f t="shared" ref="CC9:CC72" ca="1" si="23">IF(BQ9&lt;0,-1*BQ9&amp;$CM$1,IF(BQ9&gt;0,BQ9,""))</f>
        <v/>
      </c>
      <c r="CD9" s="226" t="str">
        <f t="shared" ref="CD9:CD72" ca="1" si="24">IF(BR9&lt;0,-1*BR9&amp;$CM$1,IF(BR9&gt;0,BR9,""))</f>
        <v/>
      </c>
      <c r="CE9" s="226" t="str">
        <f t="shared" ref="CE9:CE72" ca="1" si="25">IF(BS9&lt;0,-1*BS9&amp;$CM$1,IF(BS9&gt;0,BS9,""))</f>
        <v/>
      </c>
      <c r="CF9" s="226" t="str">
        <f t="shared" ref="CF9:CF72" ca="1" si="26">IF(BT9&lt;0,-1*BT9&amp;$CM$1,IF(BT9&gt;0,BT9,""))</f>
        <v/>
      </c>
      <c r="CG9" s="226" t="str">
        <f t="shared" ref="CG9:CG72" ca="1" si="27">IF(BU9&lt;0,-1*BU9&amp;$CM$1,IF(BU9&gt;0,BU9,""))</f>
        <v/>
      </c>
      <c r="CH9" s="226" t="str">
        <f t="shared" ref="CH9:CH72" ca="1" si="28">IF(BV9&lt;0,-1*BV9&amp;$CM$1,IF(BV9&gt;0,BV9,""))</f>
        <v/>
      </c>
      <c r="CI9" s="226" t="str">
        <f t="shared" ref="CI9:CI72" ca="1" si="29">IF(BW9&lt;0,-1*BW9&amp;$CM$1,IF(BW9&gt;0,BW9,""))</f>
        <v/>
      </c>
      <c r="CJ9" s="226" t="str">
        <f t="shared" ref="CJ9:CJ72" ca="1" si="30">IF(BX9&lt;0,-1*BX9&amp;$CM$1,IF(BX9&gt;0,BX9,""))</f>
        <v/>
      </c>
      <c r="CK9" s="226" t="str">
        <f t="shared" ref="CK9:CK72" ca="1" si="31">IF(BY9&lt;0,-1*BY9&amp;$CM$1,IF(BY9&gt;0,BY9,""))</f>
        <v/>
      </c>
      <c r="CL9" s="226" t="str">
        <f t="shared" ref="CL9:CL72" ca="1" si="32">IF(BZ9&lt;0,-1*BZ9&amp;$CM$1,IF(BZ9&gt;0,BZ9,""))</f>
        <v/>
      </c>
      <c r="CM9" s="226"/>
      <c r="CN9" s="226" t="str">
        <f t="shared" ref="CN9:CN72" ca="1" si="33">CB9&amp;" "&amp;CC9&amp;" "&amp;CD9&amp;" "&amp;CE9&amp;" "&amp;CF9&amp;" "&amp;CG9&amp;" "&amp;CH9&amp;" "&amp;CI9&amp;" "&amp;CJ9&amp;" "&amp;CK9&amp;" "&amp;CL9</f>
        <v xml:space="preserve">          </v>
      </c>
      <c r="CO9" s="226" t="str">
        <f t="shared" ref="CO9:CO72" ca="1" si="34">TRIM(CN9)</f>
        <v/>
      </c>
      <c r="CP9" s="226" t="str">
        <f t="shared" ref="CP9:CP72" ca="1" si="35">SUBSTITUTE(CO9," ",",")</f>
        <v/>
      </c>
      <c r="CQ9" s="226"/>
      <c r="CR9" s="226">
        <f t="shared" ref="CR9:CR72" ca="1" si="36">IF(OFFSET($L9,0,(CR$2-2)*5,1,1)=$DC$1,-1*CR$2,IF(OFFSET($L9,0,(CR$2-2)*5,1,1)=$DC$3,CR$2,0))</f>
        <v>0</v>
      </c>
      <c r="CS9" s="226">
        <f t="shared" ref="CS9:DB34" ca="1" si="37">IF(OFFSET($L9,0,(CS$2-1)*5,1,1)=$DC$1,-1*CS$2,IF(OFFSET($L9,0,(CS$2-1)*5,1,1)=$DC$3,CS$2,0))</f>
        <v>0</v>
      </c>
      <c r="CT9" s="226">
        <f t="shared" ca="1" si="37"/>
        <v>0</v>
      </c>
      <c r="CU9" s="226">
        <f t="shared" ca="1" si="37"/>
        <v>0</v>
      </c>
      <c r="CV9" s="226">
        <f t="shared" ca="1" si="37"/>
        <v>0</v>
      </c>
      <c r="CW9" s="226">
        <f t="shared" ca="1" si="37"/>
        <v>0</v>
      </c>
      <c r="CX9" s="226">
        <f t="shared" ca="1" si="37"/>
        <v>0</v>
      </c>
      <c r="CY9" s="226">
        <f t="shared" ca="1" si="37"/>
        <v>0</v>
      </c>
      <c r="CZ9" s="226">
        <f t="shared" ca="1" si="37"/>
        <v>0</v>
      </c>
      <c r="DA9" s="226">
        <f t="shared" ca="1" si="37"/>
        <v>0</v>
      </c>
      <c r="DB9" s="226">
        <f t="shared" ca="1" si="37"/>
        <v>0</v>
      </c>
      <c r="DC9" s="226"/>
      <c r="DD9" s="226" t="str">
        <f t="shared" ref="DD9:DD72" ca="1" si="38">IF(CR9&lt;0,-1*CR9&amp;$DO$1,IF(CR9&gt;0,CR9,""))</f>
        <v/>
      </c>
      <c r="DE9" s="226" t="str">
        <f t="shared" ref="DE9:DE72" ca="1" si="39">IF(CS9&lt;0,-1*CS9&amp;$DO$1,IF(CS9&gt;0,CS9,""))</f>
        <v/>
      </c>
      <c r="DF9" s="226" t="str">
        <f t="shared" ref="DF9:DF72" ca="1" si="40">IF(CT9&lt;0,-1*CT9&amp;$DO$1,IF(CT9&gt;0,CT9,""))</f>
        <v/>
      </c>
      <c r="DG9" s="226" t="str">
        <f t="shared" ref="DG9:DG72" ca="1" si="41">IF(CU9&lt;0,-1*CU9&amp;$DO$1,IF(CU9&gt;0,CU9,""))</f>
        <v/>
      </c>
      <c r="DH9" s="226" t="str">
        <f t="shared" ref="DH9:DH72" ca="1" si="42">IF(CV9&lt;0,-1*CV9&amp;$DO$1,IF(CV9&gt;0,CV9,""))</f>
        <v/>
      </c>
      <c r="DI9" s="226" t="str">
        <f t="shared" ref="DI9:DI72" ca="1" si="43">IF(CW9&lt;0,-1*CW9&amp;$DO$1,IF(CW9&gt;0,CW9,""))</f>
        <v/>
      </c>
      <c r="DJ9" s="226" t="str">
        <f t="shared" ref="DJ9:DJ72" ca="1" si="44">IF(CX9&lt;0,-1*CX9&amp;$DO$1,IF(CX9&gt;0,CX9,""))</f>
        <v/>
      </c>
      <c r="DK9" s="226" t="str">
        <f t="shared" ref="DK9:DK72" ca="1" si="45">IF(CY9&lt;0,-1*CY9&amp;$DO$1,IF(CY9&gt;0,CY9,""))</f>
        <v/>
      </c>
      <c r="DL9" s="226" t="str">
        <f t="shared" ref="DL9:DL72" ca="1" si="46">IF(CZ9&lt;0,-1*CZ9&amp;$DO$1,IF(CZ9&gt;0,CZ9,""))</f>
        <v/>
      </c>
      <c r="DM9" s="226" t="str">
        <f t="shared" ref="DM9:DM72" ca="1" si="47">IF(DA9&lt;0,-1*DA9&amp;$DO$1,IF(DA9&gt;0,DA9,""))</f>
        <v/>
      </c>
      <c r="DN9" s="226" t="str">
        <f t="shared" ref="DN9:DN72" ca="1" si="48">IF(DB9&lt;0,-1*DB9&amp;$DO$1,IF(DB9&gt;0,DB9,""))</f>
        <v/>
      </c>
      <c r="DO9" s="226"/>
      <c r="DP9" s="226" t="str">
        <f t="shared" ref="DP9:DP72" ca="1" si="49">DD9&amp;" "&amp;DE9&amp;" "&amp;DF9&amp;" "&amp;DG9&amp;" "&amp;DH9&amp;" "&amp;DI9&amp;" "&amp;DJ9&amp;" "&amp;DK9&amp;" "&amp;DL9&amp;" "&amp;DM9&amp;" "&amp;DN9</f>
        <v xml:space="preserve">          </v>
      </c>
      <c r="DQ9" s="226" t="str">
        <f t="shared" ref="DQ9:DQ72" ca="1" si="50">TRIM(DP9)</f>
        <v/>
      </c>
      <c r="DR9" s="226" t="str">
        <f t="shared" ref="DR9:DR72" ca="1" si="51">SUBSTITUTE(DQ9," ",",")</f>
        <v/>
      </c>
      <c r="DS9" s="226"/>
      <c r="DT9" s="226" t="str">
        <f t="shared" ref="DT9:DT72" ca="1" si="52">IF(OR(SUM(OFFSET($I9,0,(DT$2-1)*5,1,3))&gt;$EE$2,SUM(OFFSET($I9,0,(DT$2-2)*5,1,3))&gt;$EE$1),DT$2,"")</f>
        <v/>
      </c>
      <c r="DU9" s="226" t="str">
        <f t="shared" ref="DU9:EC37" ca="1" si="53">IF(SUM(OFFSET($I9,0,(DU$2-1)*5,1,3))&gt;$EE$2,DU$2,"")</f>
        <v/>
      </c>
      <c r="DV9" s="226" t="str">
        <f t="shared" ca="1" si="53"/>
        <v/>
      </c>
      <c r="DW9" s="226" t="str">
        <f t="shared" ca="1" si="53"/>
        <v/>
      </c>
      <c r="DX9" s="226" t="str">
        <f t="shared" ca="1" si="53"/>
        <v/>
      </c>
      <c r="DY9" s="226" t="str">
        <f t="shared" ca="1" si="53"/>
        <v/>
      </c>
      <c r="DZ9" s="226" t="str">
        <f t="shared" ca="1" si="53"/>
        <v/>
      </c>
      <c r="EA9" s="226" t="str">
        <f t="shared" ca="1" si="53"/>
        <v/>
      </c>
      <c r="EB9" s="226" t="str">
        <f t="shared" ca="1" si="53"/>
        <v/>
      </c>
      <c r="EC9" s="226" t="str">
        <f t="shared" ca="1" si="53"/>
        <v/>
      </c>
      <c r="ED9" s="226"/>
      <c r="EE9" s="226" t="str">
        <f t="shared" ref="EE9:EE72" ca="1" si="54">DT9&amp;" "&amp;DU9&amp;" "&amp;DV9&amp;" "&amp;DW9&amp;" "&amp;DX9&amp;" "&amp;DY9&amp;" "&amp;DZ9&amp;" "&amp;EA9&amp;" "&amp;EB9&amp;" "&amp;EC9</f>
        <v xml:space="preserve">         </v>
      </c>
      <c r="EF9" s="226" t="str">
        <f t="shared" ref="EF9:EF72" ca="1" si="55">TRIM(EE9)</f>
        <v/>
      </c>
      <c r="EG9" s="226" t="str">
        <f t="shared" ref="EG9:EG72" ca="1" si="56">SUBSTITUTE(EF9," ",",")</f>
        <v/>
      </c>
      <c r="EH9" s="226"/>
      <c r="EI9" s="226" t="str">
        <f t="shared" ca="1" si="14"/>
        <v/>
      </c>
      <c r="EJ9" s="226" t="str">
        <f t="shared" ca="1" si="14"/>
        <v/>
      </c>
      <c r="EK9" s="226" t="str">
        <f t="shared" ca="1" si="14"/>
        <v/>
      </c>
      <c r="EL9" s="226" t="str">
        <f t="shared" ca="1" si="14"/>
        <v/>
      </c>
      <c r="EM9" s="226" t="str">
        <f t="shared" ca="1" si="14"/>
        <v/>
      </c>
      <c r="EN9" s="226" t="str">
        <f t="shared" ca="1" si="14"/>
        <v/>
      </c>
      <c r="EO9" s="226" t="str">
        <f t="shared" ca="1" si="14"/>
        <v/>
      </c>
      <c r="EP9" s="226" t="str">
        <f t="shared" ca="1" si="14"/>
        <v/>
      </c>
      <c r="EQ9" s="226" t="str">
        <f t="shared" ca="1" si="14"/>
        <v/>
      </c>
      <c r="ER9" s="226" t="str">
        <f t="shared" ca="1" si="14"/>
        <v/>
      </c>
      <c r="ES9" s="226"/>
      <c r="ET9" s="226" t="str">
        <f t="shared" ref="ET9:ET83" ca="1" si="57">EI9&amp;" "&amp;EJ9&amp;" "&amp;EK9&amp;" "&amp;EL9&amp;" "&amp;EM9&amp;" "&amp;EN9&amp;" "&amp;EO9&amp;" "&amp;EP9&amp;" "&amp;EQ9&amp;" "&amp;ER9</f>
        <v xml:space="preserve">         </v>
      </c>
      <c r="EU9" s="226" t="str">
        <f t="shared" ref="EU9:EU83" ca="1" si="58">TRIM(ET9)</f>
        <v/>
      </c>
      <c r="EV9" s="226" t="str">
        <f t="shared" ref="EV9:EV83" ca="1" si="59">SUBSTITUTE(EU9," ",",")</f>
        <v/>
      </c>
      <c r="FM9" s="226" t="str">
        <f t="shared" si="15"/>
        <v/>
      </c>
      <c r="FN9" s="226" t="str">
        <f t="shared" si="16"/>
        <v/>
      </c>
      <c r="FO9" s="226" t="str">
        <f t="shared" si="17"/>
        <v/>
      </c>
      <c r="FP9" s="226" t="str">
        <f t="shared" si="18"/>
        <v/>
      </c>
      <c r="FQ9" s="226" t="str">
        <f t="shared" ref="FQ9:FQ79" si="60">FM9&amp;FN9&amp;FO9&amp;FP9</f>
        <v/>
      </c>
      <c r="FR9" s="226" t="str">
        <f t="shared" ref="FR9:FR79" si="61">SUBSTITUTE(TRIM(FQ9)," "," / ")</f>
        <v/>
      </c>
      <c r="FT9" s="226">
        <f>LEN(ПланОЗО!C9)-LEN(SUBSTITUTE(ПланОЗО!C9,",",""))+COUNTA(ПланОЗО!C9)</f>
        <v>0</v>
      </c>
      <c r="FU9" s="226">
        <f>LEN(ПланОЗО!D9)-LEN(SUBSTITUTE(ПланОЗО!D9,",",""))+COUNTA(ПланОЗО!D9)</f>
        <v>0</v>
      </c>
      <c r="FV9" s="226">
        <f>LEN(ПланОЗО!E9)-LEN(SUBSTITUTE(ПланОЗО!E9,",",""))+COUNTA(ПланОЗО!E9)</f>
        <v>0</v>
      </c>
      <c r="FX9" s="226">
        <f>LEN(ПланЗО!C9)-LEN(SUBSTITUTE(ПланЗО!C9,",",""))+COUNTA(ПланЗО!C9)</f>
        <v>0</v>
      </c>
      <c r="FY9" s="226">
        <f>LEN(ПланЗО!D9)-LEN(SUBSTITUTE(ПланЗО!D9,",",""))+COUNTA(ПланЗО!D9)</f>
        <v>0</v>
      </c>
      <c r="FZ9" s="226">
        <f>LEN(ПланЗО!E9)-LEN(SUBSTITUTE(ПланЗО!E9,",",""))+COUNTA(ПланЗО!E9)</f>
        <v>0</v>
      </c>
    </row>
    <row r="10" spans="1:183" x14ac:dyDescent="0.25">
      <c r="A10" s="5" t="s">
        <v>73</v>
      </c>
      <c r="B10" s="92"/>
      <c r="C10" s="88"/>
      <c r="D10" s="89"/>
      <c r="E10" s="89"/>
      <c r="F10" s="89"/>
      <c r="G10" s="90"/>
      <c r="H10" s="88"/>
      <c r="I10" s="89"/>
      <c r="J10" s="89"/>
      <c r="K10" s="89"/>
      <c r="L10" s="90"/>
      <c r="M10" s="88"/>
      <c r="N10" s="89"/>
      <c r="O10" s="89"/>
      <c r="P10" s="89"/>
      <c r="Q10" s="90"/>
      <c r="R10" s="88"/>
      <c r="S10" s="89"/>
      <c r="T10" s="89"/>
      <c r="U10" s="89"/>
      <c r="V10" s="90"/>
      <c r="W10" s="88"/>
      <c r="X10" s="89"/>
      <c r="Y10" s="89"/>
      <c r="Z10" s="89"/>
      <c r="AA10" s="90"/>
      <c r="AB10" s="88"/>
      <c r="AC10" s="89"/>
      <c r="AD10" s="89"/>
      <c r="AE10" s="89"/>
      <c r="AF10" s="90"/>
      <c r="AG10" s="88"/>
      <c r="AH10" s="89"/>
      <c r="AI10" s="89"/>
      <c r="AJ10" s="89"/>
      <c r="AK10" s="90"/>
      <c r="AL10" s="88"/>
      <c r="AM10" s="89"/>
      <c r="AN10" s="89"/>
      <c r="AO10" s="89"/>
      <c r="AP10" s="90"/>
      <c r="AQ10" s="88"/>
      <c r="AR10" s="89"/>
      <c r="AS10" s="89"/>
      <c r="AT10" s="89"/>
      <c r="AU10" s="90"/>
      <c r="AV10" s="88"/>
      <c r="AW10" s="89"/>
      <c r="AX10" s="89"/>
      <c r="AY10" s="89"/>
      <c r="AZ10" s="90"/>
      <c r="BA10" s="88"/>
      <c r="BB10" s="89"/>
      <c r="BC10" s="89"/>
      <c r="BD10" s="89"/>
      <c r="BE10" s="90"/>
      <c r="BF10" s="89"/>
      <c r="BG10" s="214">
        <v>0</v>
      </c>
      <c r="BH10" s="214">
        <v>0</v>
      </c>
      <c r="BI10" s="214">
        <v>0</v>
      </c>
      <c r="BJ10" s="214">
        <v>0</v>
      </c>
      <c r="BK10" s="305"/>
      <c r="BL10" s="305" t="str">
        <f>IF(ПланОО!H10&gt;0,ПланОО!I10/ПланОО!H10,"-")</f>
        <v>-</v>
      </c>
      <c r="BM10" s="298"/>
      <c r="BN10" s="226"/>
      <c r="BO10" s="226"/>
      <c r="BP10" s="226">
        <f t="shared" ca="1" si="19"/>
        <v>0</v>
      </c>
      <c r="BQ10" s="226">
        <f t="shared" ca="1" si="20"/>
        <v>0</v>
      </c>
      <c r="BR10" s="226">
        <f t="shared" ca="1" si="21"/>
        <v>0</v>
      </c>
      <c r="BS10" s="226">
        <f t="shared" ca="1" si="21"/>
        <v>0</v>
      </c>
      <c r="BT10" s="226">
        <f t="shared" ca="1" si="21"/>
        <v>0</v>
      </c>
      <c r="BU10" s="226">
        <f t="shared" ca="1" si="21"/>
        <v>0</v>
      </c>
      <c r="BV10" s="226">
        <f t="shared" ca="1" si="21"/>
        <v>0</v>
      </c>
      <c r="BW10" s="226">
        <f t="shared" ca="1" si="21"/>
        <v>0</v>
      </c>
      <c r="BX10" s="226">
        <f t="shared" ca="1" si="21"/>
        <v>0</v>
      </c>
      <c r="BY10" s="226">
        <f t="shared" ca="1" si="21"/>
        <v>0</v>
      </c>
      <c r="BZ10" s="226">
        <f t="shared" ca="1" si="21"/>
        <v>0</v>
      </c>
      <c r="CA10" s="226"/>
      <c r="CB10" s="226" t="str">
        <f t="shared" ca="1" si="22"/>
        <v/>
      </c>
      <c r="CC10" s="226" t="str">
        <f t="shared" ca="1" si="23"/>
        <v/>
      </c>
      <c r="CD10" s="226" t="str">
        <f t="shared" ca="1" si="24"/>
        <v/>
      </c>
      <c r="CE10" s="226" t="str">
        <f t="shared" ca="1" si="25"/>
        <v/>
      </c>
      <c r="CF10" s="226" t="str">
        <f t="shared" ca="1" si="26"/>
        <v/>
      </c>
      <c r="CG10" s="226" t="str">
        <f t="shared" ca="1" si="27"/>
        <v/>
      </c>
      <c r="CH10" s="226" t="str">
        <f t="shared" ca="1" si="28"/>
        <v/>
      </c>
      <c r="CI10" s="226" t="str">
        <f t="shared" ca="1" si="29"/>
        <v/>
      </c>
      <c r="CJ10" s="226" t="str">
        <f t="shared" ca="1" si="30"/>
        <v/>
      </c>
      <c r="CK10" s="226" t="str">
        <f t="shared" ca="1" si="31"/>
        <v/>
      </c>
      <c r="CL10" s="226" t="str">
        <f t="shared" ca="1" si="32"/>
        <v/>
      </c>
      <c r="CM10" s="226"/>
      <c r="CN10" s="226" t="str">
        <f t="shared" ca="1" si="33"/>
        <v xml:space="preserve">          </v>
      </c>
      <c r="CO10" s="226" t="str">
        <f t="shared" ca="1" si="34"/>
        <v/>
      </c>
      <c r="CP10" s="226" t="str">
        <f t="shared" ca="1" si="35"/>
        <v/>
      </c>
      <c r="CQ10" s="226"/>
      <c r="CR10" s="226">
        <f t="shared" ca="1" si="36"/>
        <v>0</v>
      </c>
      <c r="CS10" s="226">
        <f t="shared" ca="1" si="37"/>
        <v>0</v>
      </c>
      <c r="CT10" s="226">
        <f t="shared" ca="1" si="37"/>
        <v>0</v>
      </c>
      <c r="CU10" s="226">
        <f t="shared" ca="1" si="37"/>
        <v>0</v>
      </c>
      <c r="CV10" s="226">
        <f t="shared" ca="1" si="37"/>
        <v>0</v>
      </c>
      <c r="CW10" s="226">
        <f t="shared" ca="1" si="37"/>
        <v>0</v>
      </c>
      <c r="CX10" s="226">
        <f t="shared" ca="1" si="37"/>
        <v>0</v>
      </c>
      <c r="CY10" s="226">
        <f t="shared" ca="1" si="37"/>
        <v>0</v>
      </c>
      <c r="CZ10" s="226">
        <f t="shared" ca="1" si="37"/>
        <v>0</v>
      </c>
      <c r="DA10" s="226">
        <f t="shared" ca="1" si="37"/>
        <v>0</v>
      </c>
      <c r="DB10" s="226">
        <f t="shared" ca="1" si="37"/>
        <v>0</v>
      </c>
      <c r="DC10" s="226"/>
      <c r="DD10" s="226" t="str">
        <f t="shared" ca="1" si="38"/>
        <v/>
      </c>
      <c r="DE10" s="226" t="str">
        <f t="shared" ca="1" si="39"/>
        <v/>
      </c>
      <c r="DF10" s="226" t="str">
        <f t="shared" ca="1" si="40"/>
        <v/>
      </c>
      <c r="DG10" s="226" t="str">
        <f t="shared" ca="1" si="41"/>
        <v/>
      </c>
      <c r="DH10" s="226" t="str">
        <f t="shared" ca="1" si="42"/>
        <v/>
      </c>
      <c r="DI10" s="226" t="str">
        <f t="shared" ca="1" si="43"/>
        <v/>
      </c>
      <c r="DJ10" s="226" t="str">
        <f t="shared" ca="1" si="44"/>
        <v/>
      </c>
      <c r="DK10" s="226" t="str">
        <f t="shared" ca="1" si="45"/>
        <v/>
      </c>
      <c r="DL10" s="226" t="str">
        <f t="shared" ca="1" si="46"/>
        <v/>
      </c>
      <c r="DM10" s="226" t="str">
        <f t="shared" ca="1" si="47"/>
        <v/>
      </c>
      <c r="DN10" s="226" t="str">
        <f t="shared" ca="1" si="48"/>
        <v/>
      </c>
      <c r="DO10" s="226"/>
      <c r="DP10" s="226" t="str">
        <f t="shared" ca="1" si="49"/>
        <v xml:space="preserve">          </v>
      </c>
      <c r="DQ10" s="226" t="str">
        <f t="shared" ca="1" si="50"/>
        <v/>
      </c>
      <c r="DR10" s="226" t="str">
        <f t="shared" ca="1" si="51"/>
        <v/>
      </c>
      <c r="DS10" s="226"/>
      <c r="DT10" s="226" t="str">
        <f t="shared" ca="1" si="52"/>
        <v/>
      </c>
      <c r="DU10" s="226" t="str">
        <f t="shared" ca="1" si="53"/>
        <v/>
      </c>
      <c r="DV10" s="226" t="str">
        <f t="shared" ca="1" si="53"/>
        <v/>
      </c>
      <c r="DW10" s="226" t="str">
        <f t="shared" ca="1" si="53"/>
        <v/>
      </c>
      <c r="DX10" s="226" t="str">
        <f t="shared" ca="1" si="53"/>
        <v/>
      </c>
      <c r="DY10" s="226" t="str">
        <f t="shared" ca="1" si="53"/>
        <v/>
      </c>
      <c r="DZ10" s="226" t="str">
        <f t="shared" ca="1" si="53"/>
        <v/>
      </c>
      <c r="EA10" s="226" t="str">
        <f t="shared" ca="1" si="53"/>
        <v/>
      </c>
      <c r="EB10" s="226" t="str">
        <f t="shared" ca="1" si="53"/>
        <v/>
      </c>
      <c r="EC10" s="226" t="str">
        <f t="shared" ca="1" si="53"/>
        <v/>
      </c>
      <c r="ED10" s="226"/>
      <c r="EE10" s="226" t="str">
        <f t="shared" ca="1" si="54"/>
        <v xml:space="preserve">         </v>
      </c>
      <c r="EF10" s="226" t="str">
        <f t="shared" ca="1" si="55"/>
        <v/>
      </c>
      <c r="EG10" s="226" t="str">
        <f t="shared" ca="1" si="56"/>
        <v/>
      </c>
      <c r="EH10" s="226"/>
      <c r="EI10" s="226" t="str">
        <f t="shared" ca="1" si="14"/>
        <v/>
      </c>
      <c r="EJ10" s="226" t="str">
        <f t="shared" ca="1" si="14"/>
        <v/>
      </c>
      <c r="EK10" s="226" t="str">
        <f t="shared" ca="1" si="14"/>
        <v/>
      </c>
      <c r="EL10" s="226" t="str">
        <f t="shared" ca="1" si="14"/>
        <v/>
      </c>
      <c r="EM10" s="226" t="str">
        <f t="shared" ca="1" si="14"/>
        <v/>
      </c>
      <c r="EN10" s="226" t="str">
        <f t="shared" ca="1" si="14"/>
        <v/>
      </c>
      <c r="EO10" s="226" t="str">
        <f t="shared" ca="1" si="14"/>
        <v/>
      </c>
      <c r="EP10" s="226" t="str">
        <f t="shared" ca="1" si="14"/>
        <v/>
      </c>
      <c r="EQ10" s="226" t="str">
        <f t="shared" ca="1" si="14"/>
        <v/>
      </c>
      <c r="ER10" s="226" t="str">
        <f t="shared" ca="1" si="14"/>
        <v/>
      </c>
      <c r="ES10" s="226"/>
      <c r="ET10" s="226" t="str">
        <f t="shared" ca="1" si="57"/>
        <v xml:space="preserve">         </v>
      </c>
      <c r="EU10" s="226" t="str">
        <f t="shared" ca="1" si="58"/>
        <v/>
      </c>
      <c r="EV10" s="226" t="str">
        <f t="shared" ca="1" si="59"/>
        <v/>
      </c>
      <c r="FM10" s="226" t="str">
        <f t="shared" si="15"/>
        <v/>
      </c>
      <c r="FN10" s="226" t="str">
        <f t="shared" si="16"/>
        <v/>
      </c>
      <c r="FO10" s="226" t="str">
        <f t="shared" si="17"/>
        <v/>
      </c>
      <c r="FP10" s="226" t="str">
        <f t="shared" si="18"/>
        <v/>
      </c>
      <c r="FQ10" s="226" t="str">
        <f t="shared" si="60"/>
        <v/>
      </c>
      <c r="FR10" s="226" t="str">
        <f t="shared" si="61"/>
        <v/>
      </c>
      <c r="FT10" s="226">
        <f>LEN(ПланОЗО!C10)-LEN(SUBSTITUTE(ПланОЗО!C10,",",""))+COUNTA(ПланОЗО!C10)</f>
        <v>0</v>
      </c>
      <c r="FU10" s="226">
        <f>LEN(ПланОЗО!D10)-LEN(SUBSTITUTE(ПланОЗО!D10,",",""))+COUNTA(ПланОЗО!D10)</f>
        <v>0</v>
      </c>
      <c r="FV10" s="226">
        <f>LEN(ПланОЗО!E10)-LEN(SUBSTITUTE(ПланОЗО!E10,",",""))+COUNTA(ПланОЗО!E10)</f>
        <v>0</v>
      </c>
      <c r="FX10" s="226">
        <f>LEN(ПланЗО!C10)-LEN(SUBSTITUTE(ПланЗО!C10,",",""))+COUNTA(ПланЗО!C10)</f>
        <v>0</v>
      </c>
      <c r="FY10" s="226">
        <f>LEN(ПланЗО!D10)-LEN(SUBSTITUTE(ПланЗО!D10,",",""))+COUNTA(ПланЗО!D10)</f>
        <v>0</v>
      </c>
      <c r="FZ10" s="226">
        <f>LEN(ПланЗО!E10)-LEN(SUBSTITUTE(ПланЗО!E10,",",""))+COUNTA(ПланЗО!E10)</f>
        <v>0</v>
      </c>
    </row>
    <row r="11" spans="1:183" x14ac:dyDescent="0.25">
      <c r="A11" s="5" t="s">
        <v>98</v>
      </c>
      <c r="B11" s="92"/>
      <c r="C11" s="88"/>
      <c r="D11" s="89"/>
      <c r="E11" s="89"/>
      <c r="F11" s="89"/>
      <c r="G11" s="90"/>
      <c r="H11" s="88"/>
      <c r="I11" s="89"/>
      <c r="J11" s="89"/>
      <c r="K11" s="89"/>
      <c r="L11" s="90"/>
      <c r="M11" s="88"/>
      <c r="N11" s="89"/>
      <c r="O11" s="89"/>
      <c r="P11" s="89"/>
      <c r="Q11" s="90"/>
      <c r="R11" s="88"/>
      <c r="S11" s="89"/>
      <c r="T11" s="89"/>
      <c r="U11" s="89"/>
      <c r="V11" s="90"/>
      <c r="W11" s="88"/>
      <c r="X11" s="89"/>
      <c r="Y11" s="89"/>
      <c r="Z11" s="89"/>
      <c r="AA11" s="90"/>
      <c r="AB11" s="88"/>
      <c r="AC11" s="89"/>
      <c r="AD11" s="89"/>
      <c r="AE11" s="89"/>
      <c r="AF11" s="90"/>
      <c r="AG11" s="88"/>
      <c r="AH11" s="89"/>
      <c r="AI11" s="89"/>
      <c r="AJ11" s="89"/>
      <c r="AK11" s="90"/>
      <c r="AL11" s="88"/>
      <c r="AM11" s="89"/>
      <c r="AN11" s="89"/>
      <c r="AO11" s="89"/>
      <c r="AP11" s="90"/>
      <c r="AQ11" s="88"/>
      <c r="AR11" s="89"/>
      <c r="AS11" s="89"/>
      <c r="AT11" s="89"/>
      <c r="AU11" s="90"/>
      <c r="AV11" s="88"/>
      <c r="AW11" s="89"/>
      <c r="AX11" s="89"/>
      <c r="AY11" s="89"/>
      <c r="AZ11" s="90"/>
      <c r="BA11" s="88"/>
      <c r="BB11" s="89"/>
      <c r="BC11" s="89"/>
      <c r="BD11" s="89"/>
      <c r="BE11" s="90"/>
      <c r="BF11" s="89"/>
      <c r="BG11" s="214">
        <v>0</v>
      </c>
      <c r="BH11" s="214">
        <v>0</v>
      </c>
      <c r="BI11" s="214">
        <v>0</v>
      </c>
      <c r="BJ11" s="214">
        <v>0</v>
      </c>
      <c r="BK11" s="305"/>
      <c r="BL11" s="305" t="str">
        <f>IF(ПланОО!H11&gt;0,ПланОО!I11/ПланОО!H11,"-")</f>
        <v>-</v>
      </c>
      <c r="BM11" s="298"/>
      <c r="BN11" s="226"/>
      <c r="BO11" s="226"/>
      <c r="BP11" s="226">
        <f t="shared" ca="1" si="19"/>
        <v>0</v>
      </c>
      <c r="BQ11" s="226">
        <f t="shared" ca="1" si="20"/>
        <v>0</v>
      </c>
      <c r="BR11" s="226">
        <f t="shared" ca="1" si="21"/>
        <v>0</v>
      </c>
      <c r="BS11" s="226">
        <f t="shared" ca="1" si="21"/>
        <v>0</v>
      </c>
      <c r="BT11" s="226">
        <f t="shared" ca="1" si="21"/>
        <v>0</v>
      </c>
      <c r="BU11" s="226">
        <f t="shared" ca="1" si="21"/>
        <v>0</v>
      </c>
      <c r="BV11" s="226">
        <f t="shared" ca="1" si="21"/>
        <v>0</v>
      </c>
      <c r="BW11" s="226">
        <f t="shared" ca="1" si="21"/>
        <v>0</v>
      </c>
      <c r="BX11" s="226">
        <f t="shared" ca="1" si="21"/>
        <v>0</v>
      </c>
      <c r="BY11" s="226">
        <f t="shared" ca="1" si="21"/>
        <v>0</v>
      </c>
      <c r="BZ11" s="226">
        <f t="shared" ca="1" si="21"/>
        <v>0</v>
      </c>
      <c r="CA11" s="226"/>
      <c r="CB11" s="226" t="str">
        <f t="shared" ca="1" si="22"/>
        <v/>
      </c>
      <c r="CC11" s="226" t="str">
        <f t="shared" ca="1" si="23"/>
        <v/>
      </c>
      <c r="CD11" s="226" t="str">
        <f t="shared" ca="1" si="24"/>
        <v/>
      </c>
      <c r="CE11" s="226" t="str">
        <f t="shared" ca="1" si="25"/>
        <v/>
      </c>
      <c r="CF11" s="226" t="str">
        <f t="shared" ca="1" si="26"/>
        <v/>
      </c>
      <c r="CG11" s="226" t="str">
        <f t="shared" ca="1" si="27"/>
        <v/>
      </c>
      <c r="CH11" s="226" t="str">
        <f t="shared" ca="1" si="28"/>
        <v/>
      </c>
      <c r="CI11" s="226" t="str">
        <f t="shared" ca="1" si="29"/>
        <v/>
      </c>
      <c r="CJ11" s="226" t="str">
        <f t="shared" ca="1" si="30"/>
        <v/>
      </c>
      <c r="CK11" s="226" t="str">
        <f t="shared" ca="1" si="31"/>
        <v/>
      </c>
      <c r="CL11" s="226" t="str">
        <f t="shared" ca="1" si="32"/>
        <v/>
      </c>
      <c r="CM11" s="226"/>
      <c r="CN11" s="226" t="str">
        <f t="shared" ca="1" si="33"/>
        <v xml:space="preserve">          </v>
      </c>
      <c r="CO11" s="226" t="str">
        <f t="shared" ca="1" si="34"/>
        <v/>
      </c>
      <c r="CP11" s="226" t="str">
        <f t="shared" ca="1" si="35"/>
        <v/>
      </c>
      <c r="CQ11" s="226"/>
      <c r="CR11" s="226">
        <f t="shared" ca="1" si="36"/>
        <v>0</v>
      </c>
      <c r="CS11" s="226">
        <f t="shared" ca="1" si="37"/>
        <v>0</v>
      </c>
      <c r="CT11" s="226">
        <f t="shared" ca="1" si="37"/>
        <v>0</v>
      </c>
      <c r="CU11" s="226">
        <f t="shared" ca="1" si="37"/>
        <v>0</v>
      </c>
      <c r="CV11" s="226">
        <f t="shared" ca="1" si="37"/>
        <v>0</v>
      </c>
      <c r="CW11" s="226">
        <f t="shared" ca="1" si="37"/>
        <v>0</v>
      </c>
      <c r="CX11" s="226">
        <f t="shared" ca="1" si="37"/>
        <v>0</v>
      </c>
      <c r="CY11" s="226">
        <f t="shared" ca="1" si="37"/>
        <v>0</v>
      </c>
      <c r="CZ11" s="226">
        <f t="shared" ca="1" si="37"/>
        <v>0</v>
      </c>
      <c r="DA11" s="226">
        <f t="shared" ca="1" si="37"/>
        <v>0</v>
      </c>
      <c r="DB11" s="226">
        <f t="shared" ca="1" si="37"/>
        <v>0</v>
      </c>
      <c r="DC11" s="226"/>
      <c r="DD11" s="226" t="str">
        <f t="shared" ca="1" si="38"/>
        <v/>
      </c>
      <c r="DE11" s="226" t="str">
        <f t="shared" ca="1" si="39"/>
        <v/>
      </c>
      <c r="DF11" s="226" t="str">
        <f t="shared" ca="1" si="40"/>
        <v/>
      </c>
      <c r="DG11" s="226" t="str">
        <f t="shared" ca="1" si="41"/>
        <v/>
      </c>
      <c r="DH11" s="226" t="str">
        <f t="shared" ca="1" si="42"/>
        <v/>
      </c>
      <c r="DI11" s="226" t="str">
        <f t="shared" ca="1" si="43"/>
        <v/>
      </c>
      <c r="DJ11" s="226" t="str">
        <f t="shared" ca="1" si="44"/>
        <v/>
      </c>
      <c r="DK11" s="226" t="str">
        <f t="shared" ca="1" si="45"/>
        <v/>
      </c>
      <c r="DL11" s="226" t="str">
        <f t="shared" ca="1" si="46"/>
        <v/>
      </c>
      <c r="DM11" s="226" t="str">
        <f t="shared" ca="1" si="47"/>
        <v/>
      </c>
      <c r="DN11" s="226" t="str">
        <f t="shared" ca="1" si="48"/>
        <v/>
      </c>
      <c r="DO11" s="226"/>
      <c r="DP11" s="226" t="str">
        <f t="shared" ca="1" si="49"/>
        <v xml:space="preserve">          </v>
      </c>
      <c r="DQ11" s="226" t="str">
        <f t="shared" ca="1" si="50"/>
        <v/>
      </c>
      <c r="DR11" s="226" t="str">
        <f t="shared" ca="1" si="51"/>
        <v/>
      </c>
      <c r="DS11" s="226"/>
      <c r="DT11" s="226" t="str">
        <f t="shared" ca="1" si="52"/>
        <v/>
      </c>
      <c r="DU11" s="226" t="str">
        <f t="shared" ca="1" si="53"/>
        <v/>
      </c>
      <c r="DV11" s="226" t="str">
        <f t="shared" ca="1" si="53"/>
        <v/>
      </c>
      <c r="DW11" s="226" t="str">
        <f t="shared" ca="1" si="53"/>
        <v/>
      </c>
      <c r="DX11" s="226" t="str">
        <f t="shared" ca="1" si="53"/>
        <v/>
      </c>
      <c r="DY11" s="226" t="str">
        <f t="shared" ca="1" si="53"/>
        <v/>
      </c>
      <c r="DZ11" s="226" t="str">
        <f t="shared" ca="1" si="53"/>
        <v/>
      </c>
      <c r="EA11" s="226" t="str">
        <f t="shared" ca="1" si="53"/>
        <v/>
      </c>
      <c r="EB11" s="226" t="str">
        <f t="shared" ca="1" si="53"/>
        <v/>
      </c>
      <c r="EC11" s="226" t="str">
        <f t="shared" ca="1" si="53"/>
        <v/>
      </c>
      <c r="ED11" s="226"/>
      <c r="EE11" s="226" t="str">
        <f t="shared" ca="1" si="54"/>
        <v xml:space="preserve">         </v>
      </c>
      <c r="EF11" s="226" t="str">
        <f t="shared" ca="1" si="55"/>
        <v/>
      </c>
      <c r="EG11" s="226" t="str">
        <f t="shared" ca="1" si="56"/>
        <v/>
      </c>
      <c r="EH11" s="226"/>
      <c r="EI11" s="226" t="str">
        <f t="shared" ca="1" si="14"/>
        <v/>
      </c>
      <c r="EJ11" s="226" t="str">
        <f t="shared" ca="1" si="14"/>
        <v/>
      </c>
      <c r="EK11" s="226" t="str">
        <f t="shared" ca="1" si="14"/>
        <v/>
      </c>
      <c r="EL11" s="226" t="str">
        <f t="shared" ca="1" si="14"/>
        <v/>
      </c>
      <c r="EM11" s="226" t="str">
        <f t="shared" ca="1" si="14"/>
        <v/>
      </c>
      <c r="EN11" s="226" t="str">
        <f t="shared" ca="1" si="14"/>
        <v/>
      </c>
      <c r="EO11" s="226" t="str">
        <f t="shared" ca="1" si="14"/>
        <v/>
      </c>
      <c r="EP11" s="226" t="str">
        <f t="shared" ca="1" si="14"/>
        <v/>
      </c>
      <c r="EQ11" s="226" t="str">
        <f t="shared" ca="1" si="14"/>
        <v/>
      </c>
      <c r="ER11" s="226" t="str">
        <f t="shared" ca="1" si="14"/>
        <v/>
      </c>
      <c r="ES11" s="226"/>
      <c r="ET11" s="226" t="str">
        <f t="shared" ca="1" si="57"/>
        <v xml:space="preserve">         </v>
      </c>
      <c r="EU11" s="226" t="str">
        <f t="shared" ca="1" si="58"/>
        <v/>
      </c>
      <c r="EV11" s="226" t="str">
        <f t="shared" ca="1" si="59"/>
        <v/>
      </c>
      <c r="FM11" s="226" t="str">
        <f t="shared" si="15"/>
        <v/>
      </c>
      <c r="FN11" s="226" t="str">
        <f t="shared" si="16"/>
        <v/>
      </c>
      <c r="FO11" s="226" t="str">
        <f t="shared" si="17"/>
        <v/>
      </c>
      <c r="FP11" s="226" t="str">
        <f t="shared" si="18"/>
        <v/>
      </c>
      <c r="FQ11" s="226" t="str">
        <f t="shared" si="60"/>
        <v/>
      </c>
      <c r="FR11" s="226" t="str">
        <f t="shared" si="61"/>
        <v/>
      </c>
      <c r="FT11" s="226">
        <f>LEN(ПланОЗО!C11)-LEN(SUBSTITUTE(ПланОЗО!C11,",",""))+COUNTA(ПланОЗО!C11)</f>
        <v>0</v>
      </c>
      <c r="FU11" s="226">
        <f>LEN(ПланОЗО!D11)-LEN(SUBSTITUTE(ПланОЗО!D11,",",""))+COUNTA(ПланОЗО!D11)</f>
        <v>0</v>
      </c>
      <c r="FV11" s="226">
        <f>LEN(ПланОЗО!E11)-LEN(SUBSTITUTE(ПланОЗО!E11,",",""))+COUNTA(ПланОЗО!E11)</f>
        <v>0</v>
      </c>
      <c r="FX11" s="226">
        <f>LEN(ПланЗО!C11)-LEN(SUBSTITUTE(ПланЗО!C11,",",""))+COUNTA(ПланЗО!C11)</f>
        <v>0</v>
      </c>
      <c r="FY11" s="226">
        <f>LEN(ПланЗО!D11)-LEN(SUBSTITUTE(ПланЗО!D11,",",""))+COUNTA(ПланЗО!D11)</f>
        <v>0</v>
      </c>
      <c r="FZ11" s="226">
        <f>LEN(ПланЗО!E11)-LEN(SUBSTITUTE(ПланЗО!E11,",",""))+COUNTA(ПланЗО!E11)</f>
        <v>0</v>
      </c>
    </row>
    <row r="12" spans="1:183" x14ac:dyDescent="0.25">
      <c r="A12" s="5" t="s">
        <v>99</v>
      </c>
      <c r="B12" s="92"/>
      <c r="C12" s="88"/>
      <c r="D12" s="89"/>
      <c r="E12" s="89"/>
      <c r="F12" s="89"/>
      <c r="G12" s="90"/>
      <c r="H12" s="88"/>
      <c r="I12" s="89"/>
      <c r="J12" s="89"/>
      <c r="K12" s="89"/>
      <c r="L12" s="90"/>
      <c r="M12" s="88"/>
      <c r="N12" s="89"/>
      <c r="O12" s="89"/>
      <c r="P12" s="89"/>
      <c r="Q12" s="90"/>
      <c r="R12" s="88"/>
      <c r="S12" s="89"/>
      <c r="T12" s="89"/>
      <c r="U12" s="89"/>
      <c r="V12" s="90"/>
      <c r="W12" s="88"/>
      <c r="X12" s="89"/>
      <c r="Y12" s="89"/>
      <c r="Z12" s="89"/>
      <c r="AA12" s="90"/>
      <c r="AB12" s="88"/>
      <c r="AC12" s="89"/>
      <c r="AD12" s="89"/>
      <c r="AE12" s="89"/>
      <c r="AF12" s="90"/>
      <c r="AG12" s="88"/>
      <c r="AH12" s="89"/>
      <c r="AI12" s="89"/>
      <c r="AJ12" s="89"/>
      <c r="AK12" s="90"/>
      <c r="AL12" s="88"/>
      <c r="AM12" s="89"/>
      <c r="AN12" s="89"/>
      <c r="AO12" s="89"/>
      <c r="AP12" s="90"/>
      <c r="AQ12" s="88"/>
      <c r="AR12" s="89"/>
      <c r="AS12" s="89"/>
      <c r="AT12" s="89"/>
      <c r="AU12" s="90"/>
      <c r="AV12" s="88"/>
      <c r="AW12" s="89"/>
      <c r="AX12" s="89"/>
      <c r="AY12" s="89"/>
      <c r="AZ12" s="90"/>
      <c r="BA12" s="88"/>
      <c r="BB12" s="89"/>
      <c r="BC12" s="89"/>
      <c r="BD12" s="89"/>
      <c r="BE12" s="90"/>
      <c r="BF12" s="89"/>
      <c r="BG12" s="214">
        <v>0</v>
      </c>
      <c r="BH12" s="214">
        <v>0</v>
      </c>
      <c r="BI12" s="214">
        <v>0</v>
      </c>
      <c r="BJ12" s="214">
        <v>0</v>
      </c>
      <c r="BK12" s="305"/>
      <c r="BL12" s="305" t="str">
        <f>IF(ПланОО!H12&gt;0,ПланОО!I12/ПланОО!H12,"-")</f>
        <v>-</v>
      </c>
      <c r="BM12" s="298"/>
      <c r="BN12" s="226"/>
      <c r="BO12" s="226"/>
      <c r="BP12" s="226">
        <f t="shared" ca="1" si="19"/>
        <v>0</v>
      </c>
      <c r="BQ12" s="226">
        <f t="shared" ca="1" si="20"/>
        <v>0</v>
      </c>
      <c r="BR12" s="226">
        <f t="shared" ca="1" si="21"/>
        <v>0</v>
      </c>
      <c r="BS12" s="226">
        <f t="shared" ca="1" si="21"/>
        <v>0</v>
      </c>
      <c r="BT12" s="226">
        <f t="shared" ca="1" si="21"/>
        <v>0</v>
      </c>
      <c r="BU12" s="226">
        <f t="shared" ca="1" si="21"/>
        <v>0</v>
      </c>
      <c r="BV12" s="226">
        <f t="shared" ca="1" si="21"/>
        <v>0</v>
      </c>
      <c r="BW12" s="226">
        <f t="shared" ca="1" si="21"/>
        <v>0</v>
      </c>
      <c r="BX12" s="226">
        <f t="shared" ca="1" si="21"/>
        <v>0</v>
      </c>
      <c r="BY12" s="226">
        <f t="shared" ca="1" si="21"/>
        <v>0</v>
      </c>
      <c r="BZ12" s="226">
        <f t="shared" ca="1" si="21"/>
        <v>0</v>
      </c>
      <c r="CA12" s="226"/>
      <c r="CB12" s="226" t="str">
        <f t="shared" ca="1" si="22"/>
        <v/>
      </c>
      <c r="CC12" s="226" t="str">
        <f t="shared" ca="1" si="23"/>
        <v/>
      </c>
      <c r="CD12" s="226" t="str">
        <f t="shared" ca="1" si="24"/>
        <v/>
      </c>
      <c r="CE12" s="226" t="str">
        <f t="shared" ca="1" si="25"/>
        <v/>
      </c>
      <c r="CF12" s="226" t="str">
        <f t="shared" ca="1" si="26"/>
        <v/>
      </c>
      <c r="CG12" s="226" t="str">
        <f t="shared" ca="1" si="27"/>
        <v/>
      </c>
      <c r="CH12" s="226" t="str">
        <f t="shared" ca="1" si="28"/>
        <v/>
      </c>
      <c r="CI12" s="226" t="str">
        <f t="shared" ca="1" si="29"/>
        <v/>
      </c>
      <c r="CJ12" s="226" t="str">
        <f t="shared" ca="1" si="30"/>
        <v/>
      </c>
      <c r="CK12" s="226" t="str">
        <f t="shared" ca="1" si="31"/>
        <v/>
      </c>
      <c r="CL12" s="226" t="str">
        <f t="shared" ca="1" si="32"/>
        <v/>
      </c>
      <c r="CM12" s="226"/>
      <c r="CN12" s="226" t="str">
        <f t="shared" ca="1" si="33"/>
        <v xml:space="preserve">          </v>
      </c>
      <c r="CO12" s="226" t="str">
        <f t="shared" ca="1" si="34"/>
        <v/>
      </c>
      <c r="CP12" s="226" t="str">
        <f t="shared" ca="1" si="35"/>
        <v/>
      </c>
      <c r="CQ12" s="226"/>
      <c r="CR12" s="226">
        <f t="shared" ca="1" si="36"/>
        <v>0</v>
      </c>
      <c r="CS12" s="226">
        <f t="shared" ca="1" si="37"/>
        <v>0</v>
      </c>
      <c r="CT12" s="226">
        <f t="shared" ca="1" si="37"/>
        <v>0</v>
      </c>
      <c r="CU12" s="226">
        <f t="shared" ca="1" si="37"/>
        <v>0</v>
      </c>
      <c r="CV12" s="226">
        <f t="shared" ca="1" si="37"/>
        <v>0</v>
      </c>
      <c r="CW12" s="226">
        <f t="shared" ca="1" si="37"/>
        <v>0</v>
      </c>
      <c r="CX12" s="226">
        <f t="shared" ca="1" si="37"/>
        <v>0</v>
      </c>
      <c r="CY12" s="226">
        <f t="shared" ca="1" si="37"/>
        <v>0</v>
      </c>
      <c r="CZ12" s="226">
        <f t="shared" ca="1" si="37"/>
        <v>0</v>
      </c>
      <c r="DA12" s="226">
        <f t="shared" ca="1" si="37"/>
        <v>0</v>
      </c>
      <c r="DB12" s="226">
        <f t="shared" ca="1" si="37"/>
        <v>0</v>
      </c>
      <c r="DC12" s="226"/>
      <c r="DD12" s="226" t="str">
        <f t="shared" ca="1" si="38"/>
        <v/>
      </c>
      <c r="DE12" s="226" t="str">
        <f t="shared" ca="1" si="39"/>
        <v/>
      </c>
      <c r="DF12" s="226" t="str">
        <f t="shared" ca="1" si="40"/>
        <v/>
      </c>
      <c r="DG12" s="226" t="str">
        <f t="shared" ca="1" si="41"/>
        <v/>
      </c>
      <c r="DH12" s="226" t="str">
        <f t="shared" ca="1" si="42"/>
        <v/>
      </c>
      <c r="DI12" s="226" t="str">
        <f t="shared" ca="1" si="43"/>
        <v/>
      </c>
      <c r="DJ12" s="226" t="str">
        <f t="shared" ca="1" si="44"/>
        <v/>
      </c>
      <c r="DK12" s="226" t="str">
        <f t="shared" ca="1" si="45"/>
        <v/>
      </c>
      <c r="DL12" s="226" t="str">
        <f t="shared" ca="1" si="46"/>
        <v/>
      </c>
      <c r="DM12" s="226" t="str">
        <f t="shared" ca="1" si="47"/>
        <v/>
      </c>
      <c r="DN12" s="226" t="str">
        <f t="shared" ca="1" si="48"/>
        <v/>
      </c>
      <c r="DO12" s="226"/>
      <c r="DP12" s="226" t="str">
        <f t="shared" ca="1" si="49"/>
        <v xml:space="preserve">          </v>
      </c>
      <c r="DQ12" s="226" t="str">
        <f t="shared" ca="1" si="50"/>
        <v/>
      </c>
      <c r="DR12" s="226" t="str">
        <f t="shared" ca="1" si="51"/>
        <v/>
      </c>
      <c r="DS12" s="226"/>
      <c r="DT12" s="226" t="str">
        <f t="shared" ca="1" si="52"/>
        <v/>
      </c>
      <c r="DU12" s="226" t="str">
        <f t="shared" ca="1" si="53"/>
        <v/>
      </c>
      <c r="DV12" s="226" t="str">
        <f t="shared" ca="1" si="53"/>
        <v/>
      </c>
      <c r="DW12" s="226" t="str">
        <f t="shared" ca="1" si="53"/>
        <v/>
      </c>
      <c r="DX12" s="226" t="str">
        <f t="shared" ca="1" si="53"/>
        <v/>
      </c>
      <c r="DY12" s="226" t="str">
        <f t="shared" ca="1" si="53"/>
        <v/>
      </c>
      <c r="DZ12" s="226" t="str">
        <f t="shared" ca="1" si="53"/>
        <v/>
      </c>
      <c r="EA12" s="226" t="str">
        <f t="shared" ca="1" si="53"/>
        <v/>
      </c>
      <c r="EB12" s="226" t="str">
        <f t="shared" ca="1" si="53"/>
        <v/>
      </c>
      <c r="EC12" s="226" t="str">
        <f t="shared" ca="1" si="53"/>
        <v/>
      </c>
      <c r="ED12" s="226"/>
      <c r="EE12" s="226" t="str">
        <f t="shared" ca="1" si="54"/>
        <v xml:space="preserve">         </v>
      </c>
      <c r="EF12" s="226" t="str">
        <f t="shared" ca="1" si="55"/>
        <v/>
      </c>
      <c r="EG12" s="226" t="str">
        <f t="shared" ca="1" si="56"/>
        <v/>
      </c>
      <c r="EH12" s="226"/>
      <c r="EI12" s="226" t="str">
        <f t="shared" ca="1" si="14"/>
        <v/>
      </c>
      <c r="EJ12" s="226" t="str">
        <f t="shared" ca="1" si="14"/>
        <v/>
      </c>
      <c r="EK12" s="226" t="str">
        <f t="shared" ca="1" si="14"/>
        <v/>
      </c>
      <c r="EL12" s="226" t="str">
        <f t="shared" ca="1" si="14"/>
        <v/>
      </c>
      <c r="EM12" s="226" t="str">
        <f t="shared" ca="1" si="14"/>
        <v/>
      </c>
      <c r="EN12" s="226" t="str">
        <f t="shared" ca="1" si="14"/>
        <v/>
      </c>
      <c r="EO12" s="226" t="str">
        <f t="shared" ca="1" si="14"/>
        <v/>
      </c>
      <c r="EP12" s="226" t="str">
        <f t="shared" ca="1" si="14"/>
        <v/>
      </c>
      <c r="EQ12" s="226" t="str">
        <f t="shared" ca="1" si="14"/>
        <v/>
      </c>
      <c r="ER12" s="226" t="str">
        <f t="shared" ca="1" si="14"/>
        <v/>
      </c>
      <c r="ES12" s="226"/>
      <c r="ET12" s="226" t="str">
        <f t="shared" ca="1" si="57"/>
        <v xml:space="preserve">         </v>
      </c>
      <c r="EU12" s="226" t="str">
        <f t="shared" ca="1" si="58"/>
        <v/>
      </c>
      <c r="EV12" s="226" t="str">
        <f t="shared" ca="1" si="59"/>
        <v/>
      </c>
      <c r="FM12" s="226" t="str">
        <f t="shared" si="15"/>
        <v/>
      </c>
      <c r="FN12" s="226" t="str">
        <f t="shared" si="16"/>
        <v/>
      </c>
      <c r="FO12" s="226" t="str">
        <f t="shared" si="17"/>
        <v/>
      </c>
      <c r="FP12" s="226" t="str">
        <f t="shared" si="18"/>
        <v/>
      </c>
      <c r="FQ12" s="226" t="str">
        <f t="shared" si="60"/>
        <v/>
      </c>
      <c r="FR12" s="226" t="str">
        <f t="shared" si="61"/>
        <v/>
      </c>
      <c r="FT12" s="226">
        <f>LEN(ПланОЗО!C12)-LEN(SUBSTITUTE(ПланОЗО!C12,",",""))+COUNTA(ПланОЗО!C12)</f>
        <v>0</v>
      </c>
      <c r="FU12" s="226">
        <f>LEN(ПланОЗО!D12)-LEN(SUBSTITUTE(ПланОЗО!D12,",",""))+COUNTA(ПланОЗО!D12)</f>
        <v>0</v>
      </c>
      <c r="FV12" s="226">
        <f>LEN(ПланОЗО!E12)-LEN(SUBSTITUTE(ПланОЗО!E12,",",""))+COUNTA(ПланОЗО!E12)</f>
        <v>0</v>
      </c>
      <c r="FX12" s="226">
        <f>LEN(ПланЗО!C12)-LEN(SUBSTITUTE(ПланЗО!C12,",",""))+COUNTA(ПланЗО!C12)</f>
        <v>0</v>
      </c>
      <c r="FY12" s="226">
        <f>LEN(ПланЗО!D12)-LEN(SUBSTITUTE(ПланЗО!D12,",",""))+COUNTA(ПланЗО!D12)</f>
        <v>0</v>
      </c>
      <c r="FZ12" s="226">
        <f>LEN(ПланЗО!E12)-LEN(SUBSTITUTE(ПланЗО!E12,",",""))+COUNTA(ПланЗО!E12)</f>
        <v>0</v>
      </c>
    </row>
    <row r="13" spans="1:183" x14ac:dyDescent="0.25">
      <c r="A13" s="5" t="s">
        <v>198</v>
      </c>
      <c r="B13" s="92"/>
      <c r="C13" s="88"/>
      <c r="D13" s="89"/>
      <c r="E13" s="89"/>
      <c r="F13" s="89"/>
      <c r="G13" s="90"/>
      <c r="H13" s="88"/>
      <c r="I13" s="89"/>
      <c r="J13" s="89"/>
      <c r="K13" s="89"/>
      <c r="L13" s="90"/>
      <c r="M13" s="88"/>
      <c r="N13" s="89"/>
      <c r="O13" s="89"/>
      <c r="P13" s="89"/>
      <c r="Q13" s="90"/>
      <c r="R13" s="88"/>
      <c r="S13" s="89"/>
      <c r="T13" s="89"/>
      <c r="U13" s="89"/>
      <c r="V13" s="90"/>
      <c r="W13" s="88"/>
      <c r="X13" s="89"/>
      <c r="Y13" s="89"/>
      <c r="Z13" s="89"/>
      <c r="AA13" s="90"/>
      <c r="AB13" s="88"/>
      <c r="AC13" s="89"/>
      <c r="AD13" s="89"/>
      <c r="AE13" s="89"/>
      <c r="AF13" s="90"/>
      <c r="AG13" s="88"/>
      <c r="AH13" s="89"/>
      <c r="AI13" s="89"/>
      <c r="AJ13" s="89"/>
      <c r="AK13" s="90"/>
      <c r="AL13" s="88"/>
      <c r="AM13" s="89"/>
      <c r="AN13" s="89"/>
      <c r="AO13" s="89"/>
      <c r="AP13" s="90"/>
      <c r="AQ13" s="88"/>
      <c r="AR13" s="89"/>
      <c r="AS13" s="89"/>
      <c r="AT13" s="89"/>
      <c r="AU13" s="90"/>
      <c r="AV13" s="88"/>
      <c r="AW13" s="89"/>
      <c r="AX13" s="89"/>
      <c r="AY13" s="89"/>
      <c r="AZ13" s="90"/>
      <c r="BA13" s="88"/>
      <c r="BB13" s="89"/>
      <c r="BC13" s="89"/>
      <c r="BD13" s="89"/>
      <c r="BE13" s="90"/>
      <c r="BF13" s="89"/>
      <c r="BG13" s="214">
        <v>0</v>
      </c>
      <c r="BH13" s="214">
        <v>0</v>
      </c>
      <c r="BI13" s="214">
        <v>0</v>
      </c>
      <c r="BJ13" s="214">
        <v>0</v>
      </c>
      <c r="BK13" s="305"/>
      <c r="BL13" s="305" t="str">
        <f>IF(ПланОО!H13&gt;0,ПланОО!I13/ПланОО!H13,"-")</f>
        <v>-</v>
      </c>
      <c r="BM13" s="298"/>
      <c r="BN13" s="226"/>
      <c r="BO13" s="226"/>
      <c r="BP13" s="226">
        <f t="shared" ca="1" si="19"/>
        <v>0</v>
      </c>
      <c r="BQ13" s="226">
        <f t="shared" ca="1" si="20"/>
        <v>0</v>
      </c>
      <c r="BR13" s="226">
        <f t="shared" ca="1" si="21"/>
        <v>0</v>
      </c>
      <c r="BS13" s="226">
        <f t="shared" ca="1" si="21"/>
        <v>0</v>
      </c>
      <c r="BT13" s="226">
        <f t="shared" ca="1" si="21"/>
        <v>0</v>
      </c>
      <c r="BU13" s="226">
        <f t="shared" ca="1" si="21"/>
        <v>0</v>
      </c>
      <c r="BV13" s="226">
        <f t="shared" ca="1" si="21"/>
        <v>0</v>
      </c>
      <c r="BW13" s="226">
        <f t="shared" ca="1" si="21"/>
        <v>0</v>
      </c>
      <c r="BX13" s="226">
        <f t="shared" ca="1" si="21"/>
        <v>0</v>
      </c>
      <c r="BY13" s="226">
        <f t="shared" ca="1" si="21"/>
        <v>0</v>
      </c>
      <c r="BZ13" s="226">
        <f t="shared" ca="1" si="21"/>
        <v>0</v>
      </c>
      <c r="CA13" s="226"/>
      <c r="CB13" s="226" t="str">
        <f t="shared" ca="1" si="22"/>
        <v/>
      </c>
      <c r="CC13" s="226" t="str">
        <f t="shared" ca="1" si="23"/>
        <v/>
      </c>
      <c r="CD13" s="226" t="str">
        <f t="shared" ca="1" si="24"/>
        <v/>
      </c>
      <c r="CE13" s="226" t="str">
        <f t="shared" ca="1" si="25"/>
        <v/>
      </c>
      <c r="CF13" s="226" t="str">
        <f t="shared" ca="1" si="26"/>
        <v/>
      </c>
      <c r="CG13" s="226" t="str">
        <f t="shared" ca="1" si="27"/>
        <v/>
      </c>
      <c r="CH13" s="226" t="str">
        <f t="shared" ca="1" si="28"/>
        <v/>
      </c>
      <c r="CI13" s="226" t="str">
        <f t="shared" ca="1" si="29"/>
        <v/>
      </c>
      <c r="CJ13" s="226" t="str">
        <f t="shared" ca="1" si="30"/>
        <v/>
      </c>
      <c r="CK13" s="226" t="str">
        <f t="shared" ca="1" si="31"/>
        <v/>
      </c>
      <c r="CL13" s="226" t="str">
        <f t="shared" ca="1" si="32"/>
        <v/>
      </c>
      <c r="CM13" s="226"/>
      <c r="CN13" s="226" t="str">
        <f t="shared" ca="1" si="33"/>
        <v xml:space="preserve">          </v>
      </c>
      <c r="CO13" s="226" t="str">
        <f t="shared" ca="1" si="34"/>
        <v/>
      </c>
      <c r="CP13" s="226" t="str">
        <f t="shared" ca="1" si="35"/>
        <v/>
      </c>
      <c r="CQ13" s="226"/>
      <c r="CR13" s="226">
        <f t="shared" ca="1" si="36"/>
        <v>0</v>
      </c>
      <c r="CS13" s="226">
        <f t="shared" ca="1" si="37"/>
        <v>0</v>
      </c>
      <c r="CT13" s="226">
        <f t="shared" ca="1" si="37"/>
        <v>0</v>
      </c>
      <c r="CU13" s="226">
        <f t="shared" ca="1" si="37"/>
        <v>0</v>
      </c>
      <c r="CV13" s="226">
        <f t="shared" ca="1" si="37"/>
        <v>0</v>
      </c>
      <c r="CW13" s="226">
        <f t="shared" ca="1" si="37"/>
        <v>0</v>
      </c>
      <c r="CX13" s="226">
        <f t="shared" ca="1" si="37"/>
        <v>0</v>
      </c>
      <c r="CY13" s="226">
        <f t="shared" ca="1" si="37"/>
        <v>0</v>
      </c>
      <c r="CZ13" s="226">
        <f t="shared" ca="1" si="37"/>
        <v>0</v>
      </c>
      <c r="DA13" s="226">
        <f t="shared" ca="1" si="37"/>
        <v>0</v>
      </c>
      <c r="DB13" s="226">
        <f t="shared" ca="1" si="37"/>
        <v>0</v>
      </c>
      <c r="DC13" s="226"/>
      <c r="DD13" s="226" t="str">
        <f t="shared" ca="1" si="38"/>
        <v/>
      </c>
      <c r="DE13" s="226" t="str">
        <f t="shared" ca="1" si="39"/>
        <v/>
      </c>
      <c r="DF13" s="226" t="str">
        <f t="shared" ca="1" si="40"/>
        <v/>
      </c>
      <c r="DG13" s="226" t="str">
        <f t="shared" ca="1" si="41"/>
        <v/>
      </c>
      <c r="DH13" s="226" t="str">
        <f t="shared" ca="1" si="42"/>
        <v/>
      </c>
      <c r="DI13" s="226" t="str">
        <f t="shared" ca="1" si="43"/>
        <v/>
      </c>
      <c r="DJ13" s="226" t="str">
        <f t="shared" ca="1" si="44"/>
        <v/>
      </c>
      <c r="DK13" s="226" t="str">
        <f t="shared" ca="1" si="45"/>
        <v/>
      </c>
      <c r="DL13" s="226" t="str">
        <f t="shared" ca="1" si="46"/>
        <v/>
      </c>
      <c r="DM13" s="226" t="str">
        <f t="shared" ca="1" si="47"/>
        <v/>
      </c>
      <c r="DN13" s="226" t="str">
        <f t="shared" ca="1" si="48"/>
        <v/>
      </c>
      <c r="DO13" s="226"/>
      <c r="DP13" s="226" t="str">
        <f t="shared" ca="1" si="49"/>
        <v xml:space="preserve">          </v>
      </c>
      <c r="DQ13" s="226" t="str">
        <f t="shared" ca="1" si="50"/>
        <v/>
      </c>
      <c r="DR13" s="226" t="str">
        <f t="shared" ca="1" si="51"/>
        <v/>
      </c>
      <c r="DS13" s="226"/>
      <c r="DT13" s="226" t="str">
        <f t="shared" ca="1" si="52"/>
        <v/>
      </c>
      <c r="DU13" s="226" t="str">
        <f t="shared" ca="1" si="53"/>
        <v/>
      </c>
      <c r="DV13" s="226" t="str">
        <f t="shared" ca="1" si="53"/>
        <v/>
      </c>
      <c r="DW13" s="226" t="str">
        <f t="shared" ca="1" si="53"/>
        <v/>
      </c>
      <c r="DX13" s="226" t="str">
        <f t="shared" ca="1" si="53"/>
        <v/>
      </c>
      <c r="DY13" s="226" t="str">
        <f t="shared" ca="1" si="53"/>
        <v/>
      </c>
      <c r="DZ13" s="226" t="str">
        <f t="shared" ca="1" si="53"/>
        <v/>
      </c>
      <c r="EA13" s="226" t="str">
        <f t="shared" ca="1" si="53"/>
        <v/>
      </c>
      <c r="EB13" s="226" t="str">
        <f t="shared" ca="1" si="53"/>
        <v/>
      </c>
      <c r="EC13" s="226" t="str">
        <f t="shared" ca="1" si="53"/>
        <v/>
      </c>
      <c r="ED13" s="226"/>
      <c r="EE13" s="226" t="str">
        <f t="shared" ca="1" si="54"/>
        <v xml:space="preserve">         </v>
      </c>
      <c r="EF13" s="226" t="str">
        <f t="shared" ca="1" si="55"/>
        <v/>
      </c>
      <c r="EG13" s="226" t="str">
        <f t="shared" ca="1" si="56"/>
        <v/>
      </c>
      <c r="EH13" s="226"/>
      <c r="EI13" s="226" t="str">
        <f t="shared" ca="1" si="14"/>
        <v/>
      </c>
      <c r="EJ13" s="226" t="str">
        <f t="shared" ca="1" si="14"/>
        <v/>
      </c>
      <c r="EK13" s="226" t="str">
        <f t="shared" ca="1" si="14"/>
        <v/>
      </c>
      <c r="EL13" s="226" t="str">
        <f t="shared" ca="1" si="14"/>
        <v/>
      </c>
      <c r="EM13" s="226" t="str">
        <f t="shared" ca="1" si="14"/>
        <v/>
      </c>
      <c r="EN13" s="226" t="str">
        <f t="shared" ca="1" si="14"/>
        <v/>
      </c>
      <c r="EO13" s="226" t="str">
        <f t="shared" ca="1" si="14"/>
        <v/>
      </c>
      <c r="EP13" s="226" t="str">
        <f t="shared" ca="1" si="14"/>
        <v/>
      </c>
      <c r="EQ13" s="226" t="str">
        <f t="shared" ca="1" si="14"/>
        <v/>
      </c>
      <c r="ER13" s="226" t="str">
        <f t="shared" ca="1" si="14"/>
        <v/>
      </c>
      <c r="ES13" s="226"/>
      <c r="ET13" s="226" t="str">
        <f t="shared" ca="1" si="57"/>
        <v xml:space="preserve">         </v>
      </c>
      <c r="EU13" s="226" t="str">
        <f t="shared" ca="1" si="58"/>
        <v/>
      </c>
      <c r="EV13" s="226" t="str">
        <f t="shared" ca="1" si="59"/>
        <v/>
      </c>
      <c r="FM13" s="226" t="str">
        <f t="shared" si="15"/>
        <v/>
      </c>
      <c r="FN13" s="226" t="str">
        <f t="shared" si="16"/>
        <v/>
      </c>
      <c r="FO13" s="226" t="str">
        <f t="shared" si="17"/>
        <v/>
      </c>
      <c r="FP13" s="226" t="str">
        <f t="shared" si="18"/>
        <v/>
      </c>
      <c r="FQ13" s="226" t="str">
        <f t="shared" si="60"/>
        <v/>
      </c>
      <c r="FR13" s="226" t="str">
        <f t="shared" si="61"/>
        <v/>
      </c>
      <c r="FT13" s="226">
        <f>LEN(ПланОЗО!C13)-LEN(SUBSTITUTE(ПланОЗО!C13,",",""))+COUNTA(ПланОЗО!C13)</f>
        <v>0</v>
      </c>
      <c r="FU13" s="226">
        <f>LEN(ПланОЗО!D13)-LEN(SUBSTITUTE(ПланОЗО!D13,",",""))+COUNTA(ПланОЗО!D13)</f>
        <v>0</v>
      </c>
      <c r="FV13" s="226">
        <f>LEN(ПланОЗО!E13)-LEN(SUBSTITUTE(ПланОЗО!E13,",",""))+COUNTA(ПланОЗО!E13)</f>
        <v>0</v>
      </c>
      <c r="FX13" s="226">
        <f>LEN(ПланЗО!C13)-LEN(SUBSTITUTE(ПланЗО!C13,",",""))+COUNTA(ПланЗО!C13)</f>
        <v>0</v>
      </c>
      <c r="FY13" s="226">
        <f>LEN(ПланЗО!D13)-LEN(SUBSTITUTE(ПланЗО!D13,",",""))+COUNTA(ПланЗО!D13)</f>
        <v>0</v>
      </c>
      <c r="FZ13" s="226">
        <f>LEN(ПланЗО!E13)-LEN(SUBSTITUTE(ПланЗО!E13,",",""))+COUNTA(ПланЗО!E13)</f>
        <v>0</v>
      </c>
    </row>
    <row r="14" spans="1:183" x14ac:dyDescent="0.25">
      <c r="A14" s="5" t="s">
        <v>199</v>
      </c>
      <c r="B14" s="92"/>
      <c r="C14" s="88"/>
      <c r="D14" s="89"/>
      <c r="E14" s="89"/>
      <c r="F14" s="89"/>
      <c r="G14" s="90"/>
      <c r="H14" s="88"/>
      <c r="I14" s="89"/>
      <c r="J14" s="89"/>
      <c r="K14" s="89"/>
      <c r="L14" s="90"/>
      <c r="M14" s="88"/>
      <c r="N14" s="89"/>
      <c r="O14" s="89"/>
      <c r="P14" s="89"/>
      <c r="Q14" s="90"/>
      <c r="R14" s="88"/>
      <c r="S14" s="89"/>
      <c r="T14" s="89"/>
      <c r="U14" s="89"/>
      <c r="V14" s="90"/>
      <c r="W14" s="88"/>
      <c r="X14" s="89"/>
      <c r="Y14" s="89"/>
      <c r="Z14" s="89"/>
      <c r="AA14" s="90"/>
      <c r="AB14" s="88"/>
      <c r="AC14" s="89"/>
      <c r="AD14" s="89"/>
      <c r="AE14" s="89"/>
      <c r="AF14" s="90"/>
      <c r="AG14" s="88"/>
      <c r="AH14" s="89"/>
      <c r="AI14" s="89"/>
      <c r="AJ14" s="89"/>
      <c r="AK14" s="90"/>
      <c r="AL14" s="88"/>
      <c r="AM14" s="89"/>
      <c r="AN14" s="89"/>
      <c r="AO14" s="89"/>
      <c r="AP14" s="90"/>
      <c r="AQ14" s="88"/>
      <c r="AR14" s="89"/>
      <c r="AS14" s="89"/>
      <c r="AT14" s="89"/>
      <c r="AU14" s="90"/>
      <c r="AV14" s="88"/>
      <c r="AW14" s="89"/>
      <c r="AX14" s="89"/>
      <c r="AY14" s="89"/>
      <c r="AZ14" s="90"/>
      <c r="BA14" s="88"/>
      <c r="BB14" s="89"/>
      <c r="BC14" s="89"/>
      <c r="BD14" s="89"/>
      <c r="BE14" s="90"/>
      <c r="BF14" s="89"/>
      <c r="BG14" s="214">
        <v>0</v>
      </c>
      <c r="BH14" s="214">
        <v>0</v>
      </c>
      <c r="BI14" s="214">
        <v>0</v>
      </c>
      <c r="BJ14" s="214">
        <v>0</v>
      </c>
      <c r="BK14" s="305"/>
      <c r="BL14" s="305" t="str">
        <f>IF(ПланОО!H14&gt;0,ПланОО!I14/ПланОО!H14,"-")</f>
        <v>-</v>
      </c>
      <c r="BM14" s="298"/>
      <c r="BN14" s="226"/>
      <c r="BO14" s="226"/>
      <c r="BP14" s="226">
        <f t="shared" ca="1" si="19"/>
        <v>0</v>
      </c>
      <c r="BQ14" s="226">
        <f t="shared" ca="1" si="20"/>
        <v>0</v>
      </c>
      <c r="BR14" s="226">
        <f t="shared" ca="1" si="21"/>
        <v>0</v>
      </c>
      <c r="BS14" s="226">
        <f t="shared" ca="1" si="21"/>
        <v>0</v>
      </c>
      <c r="BT14" s="226">
        <f t="shared" ca="1" si="21"/>
        <v>0</v>
      </c>
      <c r="BU14" s="226">
        <f t="shared" ca="1" si="21"/>
        <v>0</v>
      </c>
      <c r="BV14" s="226">
        <f t="shared" ca="1" si="21"/>
        <v>0</v>
      </c>
      <c r="BW14" s="226">
        <f t="shared" ca="1" si="21"/>
        <v>0</v>
      </c>
      <c r="BX14" s="226">
        <f t="shared" ca="1" si="21"/>
        <v>0</v>
      </c>
      <c r="BY14" s="226">
        <f t="shared" ca="1" si="21"/>
        <v>0</v>
      </c>
      <c r="BZ14" s="226">
        <f t="shared" ca="1" si="21"/>
        <v>0</v>
      </c>
      <c r="CA14" s="226"/>
      <c r="CB14" s="226" t="str">
        <f t="shared" ca="1" si="22"/>
        <v/>
      </c>
      <c r="CC14" s="226" t="str">
        <f t="shared" ca="1" si="23"/>
        <v/>
      </c>
      <c r="CD14" s="226" t="str">
        <f t="shared" ca="1" si="24"/>
        <v/>
      </c>
      <c r="CE14" s="226" t="str">
        <f t="shared" ca="1" si="25"/>
        <v/>
      </c>
      <c r="CF14" s="226" t="str">
        <f t="shared" ca="1" si="26"/>
        <v/>
      </c>
      <c r="CG14" s="226" t="str">
        <f t="shared" ca="1" si="27"/>
        <v/>
      </c>
      <c r="CH14" s="226" t="str">
        <f t="shared" ca="1" si="28"/>
        <v/>
      </c>
      <c r="CI14" s="226" t="str">
        <f t="shared" ca="1" si="29"/>
        <v/>
      </c>
      <c r="CJ14" s="226" t="str">
        <f t="shared" ca="1" si="30"/>
        <v/>
      </c>
      <c r="CK14" s="226" t="str">
        <f t="shared" ca="1" si="31"/>
        <v/>
      </c>
      <c r="CL14" s="226" t="str">
        <f t="shared" ca="1" si="32"/>
        <v/>
      </c>
      <c r="CM14" s="226"/>
      <c r="CN14" s="226" t="str">
        <f t="shared" ca="1" si="33"/>
        <v xml:space="preserve">          </v>
      </c>
      <c r="CO14" s="226" t="str">
        <f t="shared" ca="1" si="34"/>
        <v/>
      </c>
      <c r="CP14" s="226" t="str">
        <f t="shared" ca="1" si="35"/>
        <v/>
      </c>
      <c r="CQ14" s="226"/>
      <c r="CR14" s="226">
        <f t="shared" ca="1" si="36"/>
        <v>0</v>
      </c>
      <c r="CS14" s="226">
        <f t="shared" ca="1" si="37"/>
        <v>0</v>
      </c>
      <c r="CT14" s="226">
        <f t="shared" ca="1" si="37"/>
        <v>0</v>
      </c>
      <c r="CU14" s="226">
        <f t="shared" ca="1" si="37"/>
        <v>0</v>
      </c>
      <c r="CV14" s="226">
        <f t="shared" ca="1" si="37"/>
        <v>0</v>
      </c>
      <c r="CW14" s="226">
        <f t="shared" ca="1" si="37"/>
        <v>0</v>
      </c>
      <c r="CX14" s="226">
        <f t="shared" ca="1" si="37"/>
        <v>0</v>
      </c>
      <c r="CY14" s="226">
        <f t="shared" ca="1" si="37"/>
        <v>0</v>
      </c>
      <c r="CZ14" s="226">
        <f t="shared" ca="1" si="37"/>
        <v>0</v>
      </c>
      <c r="DA14" s="226">
        <f t="shared" ca="1" si="37"/>
        <v>0</v>
      </c>
      <c r="DB14" s="226">
        <f t="shared" ca="1" si="37"/>
        <v>0</v>
      </c>
      <c r="DC14" s="226"/>
      <c r="DD14" s="226" t="str">
        <f t="shared" ca="1" si="38"/>
        <v/>
      </c>
      <c r="DE14" s="226" t="str">
        <f t="shared" ca="1" si="39"/>
        <v/>
      </c>
      <c r="DF14" s="226" t="str">
        <f t="shared" ca="1" si="40"/>
        <v/>
      </c>
      <c r="DG14" s="226" t="str">
        <f t="shared" ca="1" si="41"/>
        <v/>
      </c>
      <c r="DH14" s="226" t="str">
        <f t="shared" ca="1" si="42"/>
        <v/>
      </c>
      <c r="DI14" s="226" t="str">
        <f t="shared" ca="1" si="43"/>
        <v/>
      </c>
      <c r="DJ14" s="226" t="str">
        <f t="shared" ca="1" si="44"/>
        <v/>
      </c>
      <c r="DK14" s="226" t="str">
        <f t="shared" ca="1" si="45"/>
        <v/>
      </c>
      <c r="DL14" s="226" t="str">
        <f t="shared" ca="1" si="46"/>
        <v/>
      </c>
      <c r="DM14" s="226" t="str">
        <f t="shared" ca="1" si="47"/>
        <v/>
      </c>
      <c r="DN14" s="226" t="str">
        <f t="shared" ca="1" si="48"/>
        <v/>
      </c>
      <c r="DO14" s="226"/>
      <c r="DP14" s="226" t="str">
        <f t="shared" ca="1" si="49"/>
        <v xml:space="preserve">          </v>
      </c>
      <c r="DQ14" s="226" t="str">
        <f t="shared" ca="1" si="50"/>
        <v/>
      </c>
      <c r="DR14" s="226" t="str">
        <f t="shared" ca="1" si="51"/>
        <v/>
      </c>
      <c r="DS14" s="226"/>
      <c r="DT14" s="226" t="str">
        <f t="shared" ca="1" si="52"/>
        <v/>
      </c>
      <c r="DU14" s="226" t="str">
        <f t="shared" ca="1" si="53"/>
        <v/>
      </c>
      <c r="DV14" s="226" t="str">
        <f t="shared" ca="1" si="53"/>
        <v/>
      </c>
      <c r="DW14" s="226" t="str">
        <f t="shared" ca="1" si="53"/>
        <v/>
      </c>
      <c r="DX14" s="226" t="str">
        <f t="shared" ca="1" si="53"/>
        <v/>
      </c>
      <c r="DY14" s="226" t="str">
        <f t="shared" ca="1" si="53"/>
        <v/>
      </c>
      <c r="DZ14" s="226" t="str">
        <f t="shared" ca="1" si="53"/>
        <v/>
      </c>
      <c r="EA14" s="226" t="str">
        <f t="shared" ca="1" si="53"/>
        <v/>
      </c>
      <c r="EB14" s="226" t="str">
        <f t="shared" ca="1" si="53"/>
        <v/>
      </c>
      <c r="EC14" s="226" t="str">
        <f t="shared" ca="1" si="53"/>
        <v/>
      </c>
      <c r="ED14" s="226"/>
      <c r="EE14" s="226" t="str">
        <f t="shared" ca="1" si="54"/>
        <v xml:space="preserve">         </v>
      </c>
      <c r="EF14" s="226" t="str">
        <f t="shared" ca="1" si="55"/>
        <v/>
      </c>
      <c r="EG14" s="226" t="str">
        <f t="shared" ca="1" si="56"/>
        <v/>
      </c>
      <c r="EH14" s="226"/>
      <c r="EI14" s="226" t="str">
        <f t="shared" ca="1" si="14"/>
        <v/>
      </c>
      <c r="EJ14" s="226" t="str">
        <f t="shared" ca="1" si="14"/>
        <v/>
      </c>
      <c r="EK14" s="226" t="str">
        <f t="shared" ca="1" si="14"/>
        <v/>
      </c>
      <c r="EL14" s="226" t="str">
        <f t="shared" ca="1" si="14"/>
        <v/>
      </c>
      <c r="EM14" s="226" t="str">
        <f t="shared" ca="1" si="14"/>
        <v/>
      </c>
      <c r="EN14" s="226" t="str">
        <f t="shared" ca="1" si="14"/>
        <v/>
      </c>
      <c r="EO14" s="226" t="str">
        <f t="shared" ca="1" si="14"/>
        <v/>
      </c>
      <c r="EP14" s="226" t="str">
        <f t="shared" ca="1" si="14"/>
        <v/>
      </c>
      <c r="EQ14" s="226" t="str">
        <f t="shared" ca="1" si="14"/>
        <v/>
      </c>
      <c r="ER14" s="226" t="str">
        <f t="shared" ca="1" si="14"/>
        <v/>
      </c>
      <c r="ES14" s="226"/>
      <c r="ET14" s="226" t="str">
        <f t="shared" ca="1" si="57"/>
        <v xml:space="preserve">         </v>
      </c>
      <c r="EU14" s="226" t="str">
        <f t="shared" ca="1" si="58"/>
        <v/>
      </c>
      <c r="EV14" s="226" t="str">
        <f t="shared" ca="1" si="59"/>
        <v/>
      </c>
      <c r="FM14" s="226" t="str">
        <f t="shared" si="15"/>
        <v/>
      </c>
      <c r="FN14" s="226" t="str">
        <f t="shared" si="16"/>
        <v/>
      </c>
      <c r="FO14" s="226" t="str">
        <f t="shared" si="17"/>
        <v/>
      </c>
      <c r="FP14" s="226" t="str">
        <f t="shared" si="18"/>
        <v/>
      </c>
      <c r="FQ14" s="226" t="str">
        <f t="shared" si="60"/>
        <v/>
      </c>
      <c r="FR14" s="226" t="str">
        <f t="shared" si="61"/>
        <v/>
      </c>
      <c r="FT14" s="226">
        <f>LEN(ПланОЗО!C14)-LEN(SUBSTITUTE(ПланОЗО!C14,",",""))+COUNTA(ПланОЗО!C14)</f>
        <v>0</v>
      </c>
      <c r="FU14" s="226">
        <f>LEN(ПланОЗО!D14)-LEN(SUBSTITUTE(ПланОЗО!D14,",",""))+COUNTA(ПланОЗО!D14)</f>
        <v>0</v>
      </c>
      <c r="FV14" s="226">
        <f>LEN(ПланОЗО!E14)-LEN(SUBSTITUTE(ПланОЗО!E14,",",""))+COUNTA(ПланОЗО!E14)</f>
        <v>0</v>
      </c>
      <c r="FX14" s="226">
        <f>LEN(ПланЗО!C14)-LEN(SUBSTITUTE(ПланЗО!C14,",",""))+COUNTA(ПланЗО!C14)</f>
        <v>0</v>
      </c>
      <c r="FY14" s="226">
        <f>LEN(ПланЗО!D14)-LEN(SUBSTITUTE(ПланЗО!D14,",",""))+COUNTA(ПланЗО!D14)</f>
        <v>0</v>
      </c>
      <c r="FZ14" s="226">
        <f>LEN(ПланЗО!E14)-LEN(SUBSTITUTE(ПланЗО!E14,",",""))+COUNTA(ПланЗО!E14)</f>
        <v>0</v>
      </c>
    </row>
    <row r="15" spans="1:183" x14ac:dyDescent="0.25">
      <c r="A15" s="5" t="s">
        <v>200</v>
      </c>
      <c r="B15" s="92"/>
      <c r="C15" s="88"/>
      <c r="D15" s="89"/>
      <c r="E15" s="89"/>
      <c r="F15" s="89"/>
      <c r="G15" s="90"/>
      <c r="H15" s="88"/>
      <c r="I15" s="89"/>
      <c r="J15" s="89"/>
      <c r="K15" s="89"/>
      <c r="L15" s="90"/>
      <c r="M15" s="88"/>
      <c r="N15" s="89"/>
      <c r="O15" s="89"/>
      <c r="P15" s="89"/>
      <c r="Q15" s="90"/>
      <c r="R15" s="88"/>
      <c r="S15" s="89"/>
      <c r="T15" s="89"/>
      <c r="U15" s="89"/>
      <c r="V15" s="90"/>
      <c r="W15" s="88"/>
      <c r="X15" s="89"/>
      <c r="Y15" s="89"/>
      <c r="Z15" s="89"/>
      <c r="AA15" s="90"/>
      <c r="AB15" s="88"/>
      <c r="AC15" s="89"/>
      <c r="AD15" s="89"/>
      <c r="AE15" s="89"/>
      <c r="AF15" s="90"/>
      <c r="AG15" s="88"/>
      <c r="AH15" s="89"/>
      <c r="AI15" s="89"/>
      <c r="AJ15" s="89"/>
      <c r="AK15" s="90"/>
      <c r="AL15" s="88"/>
      <c r="AM15" s="89"/>
      <c r="AN15" s="89"/>
      <c r="AO15" s="89"/>
      <c r="AP15" s="90"/>
      <c r="AQ15" s="88"/>
      <c r="AR15" s="89"/>
      <c r="AS15" s="89"/>
      <c r="AT15" s="89"/>
      <c r="AU15" s="90"/>
      <c r="AV15" s="88"/>
      <c r="AW15" s="89"/>
      <c r="AX15" s="89"/>
      <c r="AY15" s="89"/>
      <c r="AZ15" s="90"/>
      <c r="BA15" s="88"/>
      <c r="BB15" s="89"/>
      <c r="BC15" s="89"/>
      <c r="BD15" s="89"/>
      <c r="BE15" s="90"/>
      <c r="BF15" s="89"/>
      <c r="BG15" s="214">
        <v>0</v>
      </c>
      <c r="BH15" s="214">
        <v>0</v>
      </c>
      <c r="BI15" s="214">
        <v>0</v>
      </c>
      <c r="BJ15" s="214">
        <v>0</v>
      </c>
      <c r="BK15" s="305"/>
      <c r="BL15" s="305" t="str">
        <f>IF(ПланОО!H15&gt;0,ПланОО!I15/ПланОО!H15,"-")</f>
        <v>-</v>
      </c>
      <c r="BM15" s="298"/>
      <c r="BN15" s="226"/>
      <c r="BO15" s="226"/>
      <c r="BP15" s="226">
        <f t="shared" ca="1" si="19"/>
        <v>0</v>
      </c>
      <c r="BQ15" s="226">
        <f t="shared" ca="1" si="20"/>
        <v>0</v>
      </c>
      <c r="BR15" s="226">
        <f t="shared" ca="1" si="21"/>
        <v>0</v>
      </c>
      <c r="BS15" s="226">
        <f t="shared" ca="1" si="21"/>
        <v>0</v>
      </c>
      <c r="BT15" s="226">
        <f t="shared" ca="1" si="21"/>
        <v>0</v>
      </c>
      <c r="BU15" s="226">
        <f t="shared" ca="1" si="21"/>
        <v>0</v>
      </c>
      <c r="BV15" s="226">
        <f t="shared" ca="1" si="21"/>
        <v>0</v>
      </c>
      <c r="BW15" s="226">
        <f t="shared" ca="1" si="21"/>
        <v>0</v>
      </c>
      <c r="BX15" s="226">
        <f t="shared" ca="1" si="21"/>
        <v>0</v>
      </c>
      <c r="BY15" s="226">
        <f t="shared" ca="1" si="21"/>
        <v>0</v>
      </c>
      <c r="BZ15" s="226">
        <f t="shared" ca="1" si="21"/>
        <v>0</v>
      </c>
      <c r="CA15" s="226"/>
      <c r="CB15" s="226" t="str">
        <f t="shared" ca="1" si="22"/>
        <v/>
      </c>
      <c r="CC15" s="226" t="str">
        <f t="shared" ca="1" si="23"/>
        <v/>
      </c>
      <c r="CD15" s="226" t="str">
        <f t="shared" ca="1" si="24"/>
        <v/>
      </c>
      <c r="CE15" s="226" t="str">
        <f t="shared" ca="1" si="25"/>
        <v/>
      </c>
      <c r="CF15" s="226" t="str">
        <f t="shared" ca="1" si="26"/>
        <v/>
      </c>
      <c r="CG15" s="226" t="str">
        <f t="shared" ca="1" si="27"/>
        <v/>
      </c>
      <c r="CH15" s="226" t="str">
        <f t="shared" ca="1" si="28"/>
        <v/>
      </c>
      <c r="CI15" s="226" t="str">
        <f t="shared" ca="1" si="29"/>
        <v/>
      </c>
      <c r="CJ15" s="226" t="str">
        <f t="shared" ca="1" si="30"/>
        <v/>
      </c>
      <c r="CK15" s="226" t="str">
        <f t="shared" ca="1" si="31"/>
        <v/>
      </c>
      <c r="CL15" s="226" t="str">
        <f t="shared" ca="1" si="32"/>
        <v/>
      </c>
      <c r="CM15" s="226"/>
      <c r="CN15" s="226" t="str">
        <f t="shared" ca="1" si="33"/>
        <v xml:space="preserve">          </v>
      </c>
      <c r="CO15" s="226" t="str">
        <f t="shared" ca="1" si="34"/>
        <v/>
      </c>
      <c r="CP15" s="226" t="str">
        <f t="shared" ca="1" si="35"/>
        <v/>
      </c>
      <c r="CQ15" s="226"/>
      <c r="CR15" s="226">
        <f t="shared" ca="1" si="36"/>
        <v>0</v>
      </c>
      <c r="CS15" s="226">
        <f t="shared" ca="1" si="37"/>
        <v>0</v>
      </c>
      <c r="CT15" s="226">
        <f t="shared" ca="1" si="37"/>
        <v>0</v>
      </c>
      <c r="CU15" s="226">
        <f t="shared" ca="1" si="37"/>
        <v>0</v>
      </c>
      <c r="CV15" s="226">
        <f t="shared" ca="1" si="37"/>
        <v>0</v>
      </c>
      <c r="CW15" s="226">
        <f t="shared" ca="1" si="37"/>
        <v>0</v>
      </c>
      <c r="CX15" s="226">
        <f t="shared" ca="1" si="37"/>
        <v>0</v>
      </c>
      <c r="CY15" s="226">
        <f t="shared" ca="1" si="37"/>
        <v>0</v>
      </c>
      <c r="CZ15" s="226">
        <f t="shared" ca="1" si="37"/>
        <v>0</v>
      </c>
      <c r="DA15" s="226">
        <f t="shared" ca="1" si="37"/>
        <v>0</v>
      </c>
      <c r="DB15" s="226">
        <f t="shared" ca="1" si="37"/>
        <v>0</v>
      </c>
      <c r="DC15" s="226"/>
      <c r="DD15" s="226" t="str">
        <f t="shared" ca="1" si="38"/>
        <v/>
      </c>
      <c r="DE15" s="226" t="str">
        <f t="shared" ca="1" si="39"/>
        <v/>
      </c>
      <c r="DF15" s="226" t="str">
        <f t="shared" ca="1" si="40"/>
        <v/>
      </c>
      <c r="DG15" s="226" t="str">
        <f t="shared" ca="1" si="41"/>
        <v/>
      </c>
      <c r="DH15" s="226" t="str">
        <f t="shared" ca="1" si="42"/>
        <v/>
      </c>
      <c r="DI15" s="226" t="str">
        <f t="shared" ca="1" si="43"/>
        <v/>
      </c>
      <c r="DJ15" s="226" t="str">
        <f t="shared" ca="1" si="44"/>
        <v/>
      </c>
      <c r="DK15" s="226" t="str">
        <f t="shared" ca="1" si="45"/>
        <v/>
      </c>
      <c r="DL15" s="226" t="str">
        <f t="shared" ca="1" si="46"/>
        <v/>
      </c>
      <c r="DM15" s="226" t="str">
        <f t="shared" ca="1" si="47"/>
        <v/>
      </c>
      <c r="DN15" s="226" t="str">
        <f t="shared" ca="1" si="48"/>
        <v/>
      </c>
      <c r="DO15" s="226"/>
      <c r="DP15" s="226" t="str">
        <f t="shared" ca="1" si="49"/>
        <v xml:space="preserve">          </v>
      </c>
      <c r="DQ15" s="226" t="str">
        <f t="shared" ca="1" si="50"/>
        <v/>
      </c>
      <c r="DR15" s="226" t="str">
        <f t="shared" ca="1" si="51"/>
        <v/>
      </c>
      <c r="DS15" s="226"/>
      <c r="DT15" s="226" t="str">
        <f t="shared" ca="1" si="52"/>
        <v/>
      </c>
      <c r="DU15" s="226" t="str">
        <f t="shared" ca="1" si="53"/>
        <v/>
      </c>
      <c r="DV15" s="226" t="str">
        <f t="shared" ca="1" si="53"/>
        <v/>
      </c>
      <c r="DW15" s="226" t="str">
        <f t="shared" ca="1" si="53"/>
        <v/>
      </c>
      <c r="DX15" s="226" t="str">
        <f t="shared" ca="1" si="53"/>
        <v/>
      </c>
      <c r="DY15" s="226" t="str">
        <f t="shared" ca="1" si="53"/>
        <v/>
      </c>
      <c r="DZ15" s="226" t="str">
        <f t="shared" ca="1" si="53"/>
        <v/>
      </c>
      <c r="EA15" s="226" t="str">
        <f t="shared" ca="1" si="53"/>
        <v/>
      </c>
      <c r="EB15" s="226" t="str">
        <f t="shared" ca="1" si="53"/>
        <v/>
      </c>
      <c r="EC15" s="226" t="str">
        <f t="shared" ca="1" si="53"/>
        <v/>
      </c>
      <c r="ED15" s="226"/>
      <c r="EE15" s="226" t="str">
        <f t="shared" ca="1" si="54"/>
        <v xml:space="preserve">         </v>
      </c>
      <c r="EF15" s="226" t="str">
        <f t="shared" ca="1" si="55"/>
        <v/>
      </c>
      <c r="EG15" s="226" t="str">
        <f t="shared" ca="1" si="56"/>
        <v/>
      </c>
      <c r="EH15" s="226"/>
      <c r="EI15" s="226" t="str">
        <f t="shared" ca="1" si="14"/>
        <v/>
      </c>
      <c r="EJ15" s="226" t="str">
        <f t="shared" ca="1" si="14"/>
        <v/>
      </c>
      <c r="EK15" s="226" t="str">
        <f t="shared" ca="1" si="14"/>
        <v/>
      </c>
      <c r="EL15" s="226" t="str">
        <f t="shared" ca="1" si="14"/>
        <v/>
      </c>
      <c r="EM15" s="226" t="str">
        <f t="shared" ca="1" si="14"/>
        <v/>
      </c>
      <c r="EN15" s="226" t="str">
        <f t="shared" ca="1" si="14"/>
        <v/>
      </c>
      <c r="EO15" s="226" t="str">
        <f t="shared" ca="1" si="14"/>
        <v/>
      </c>
      <c r="EP15" s="226" t="str">
        <f t="shared" ca="1" si="14"/>
        <v/>
      </c>
      <c r="EQ15" s="226" t="str">
        <f t="shared" ca="1" si="14"/>
        <v/>
      </c>
      <c r="ER15" s="226" t="str">
        <f t="shared" ca="1" si="14"/>
        <v/>
      </c>
      <c r="ES15" s="226"/>
      <c r="ET15" s="226" t="str">
        <f t="shared" ca="1" si="57"/>
        <v xml:space="preserve">         </v>
      </c>
      <c r="EU15" s="226" t="str">
        <f t="shared" ca="1" si="58"/>
        <v/>
      </c>
      <c r="EV15" s="226" t="str">
        <f t="shared" ca="1" si="59"/>
        <v/>
      </c>
      <c r="FM15" s="226" t="str">
        <f t="shared" si="15"/>
        <v/>
      </c>
      <c r="FN15" s="226" t="str">
        <f t="shared" si="16"/>
        <v/>
      </c>
      <c r="FO15" s="226" t="str">
        <f t="shared" si="17"/>
        <v/>
      </c>
      <c r="FP15" s="226" t="str">
        <f t="shared" si="18"/>
        <v/>
      </c>
      <c r="FQ15" s="226" t="str">
        <f t="shared" si="60"/>
        <v/>
      </c>
      <c r="FR15" s="226" t="str">
        <f t="shared" si="61"/>
        <v/>
      </c>
      <c r="FT15" s="226">
        <f>LEN(ПланОЗО!C15)-LEN(SUBSTITUTE(ПланОЗО!C15,",",""))+COUNTA(ПланОЗО!C15)</f>
        <v>0</v>
      </c>
      <c r="FU15" s="226">
        <f>LEN(ПланОЗО!D15)-LEN(SUBSTITUTE(ПланОЗО!D15,",",""))+COUNTA(ПланОЗО!D15)</f>
        <v>0</v>
      </c>
      <c r="FV15" s="226">
        <f>LEN(ПланОЗО!E15)-LEN(SUBSTITUTE(ПланОЗО!E15,",",""))+COUNTA(ПланОЗО!E15)</f>
        <v>0</v>
      </c>
      <c r="FX15" s="226">
        <f>LEN(ПланЗО!C15)-LEN(SUBSTITUTE(ПланЗО!C15,",",""))+COUNTA(ПланЗО!C15)</f>
        <v>0</v>
      </c>
      <c r="FY15" s="226">
        <f>LEN(ПланЗО!D15)-LEN(SUBSTITUTE(ПланЗО!D15,",",""))+COUNTA(ПланЗО!D15)</f>
        <v>0</v>
      </c>
      <c r="FZ15" s="226">
        <f>LEN(ПланЗО!E15)-LEN(SUBSTITUTE(ПланЗО!E15,",",""))+COUNTA(ПланЗО!E15)</f>
        <v>0</v>
      </c>
    </row>
    <row r="16" spans="1:183" x14ac:dyDescent="0.25">
      <c r="A16" s="5" t="s">
        <v>201</v>
      </c>
      <c r="B16" s="92"/>
      <c r="C16" s="88"/>
      <c r="D16" s="89"/>
      <c r="E16" s="89"/>
      <c r="F16" s="89"/>
      <c r="G16" s="90"/>
      <c r="H16" s="88"/>
      <c r="I16" s="89"/>
      <c r="J16" s="89"/>
      <c r="K16" s="89"/>
      <c r="L16" s="90"/>
      <c r="M16" s="88"/>
      <c r="N16" s="89"/>
      <c r="O16" s="89"/>
      <c r="P16" s="89"/>
      <c r="Q16" s="90"/>
      <c r="R16" s="88"/>
      <c r="S16" s="89"/>
      <c r="T16" s="89"/>
      <c r="U16" s="89"/>
      <c r="V16" s="90"/>
      <c r="W16" s="88"/>
      <c r="X16" s="89"/>
      <c r="Y16" s="89"/>
      <c r="Z16" s="89"/>
      <c r="AA16" s="90"/>
      <c r="AB16" s="88"/>
      <c r="AC16" s="89"/>
      <c r="AD16" s="89"/>
      <c r="AE16" s="89"/>
      <c r="AF16" s="90"/>
      <c r="AG16" s="88"/>
      <c r="AH16" s="89"/>
      <c r="AI16" s="89"/>
      <c r="AJ16" s="89"/>
      <c r="AK16" s="90"/>
      <c r="AL16" s="88"/>
      <c r="AM16" s="89"/>
      <c r="AN16" s="89"/>
      <c r="AO16" s="89"/>
      <c r="AP16" s="90"/>
      <c r="AQ16" s="88"/>
      <c r="AR16" s="89"/>
      <c r="AS16" s="89"/>
      <c r="AT16" s="89"/>
      <c r="AU16" s="90"/>
      <c r="AV16" s="88"/>
      <c r="AW16" s="89"/>
      <c r="AX16" s="89"/>
      <c r="AY16" s="89"/>
      <c r="AZ16" s="90"/>
      <c r="BA16" s="88"/>
      <c r="BB16" s="89"/>
      <c r="BC16" s="89"/>
      <c r="BD16" s="89"/>
      <c r="BE16" s="90"/>
      <c r="BF16" s="89"/>
      <c r="BG16" s="214">
        <v>0</v>
      </c>
      <c r="BH16" s="214">
        <v>0</v>
      </c>
      <c r="BI16" s="214">
        <v>0</v>
      </c>
      <c r="BJ16" s="214">
        <v>0</v>
      </c>
      <c r="BK16" s="305"/>
      <c r="BL16" s="305" t="str">
        <f>IF(ПланОО!H16&gt;0,ПланОО!I16/ПланОО!H16,"-")</f>
        <v>-</v>
      </c>
      <c r="BM16" s="298"/>
      <c r="BN16" s="226"/>
      <c r="BO16" s="226"/>
      <c r="BP16" s="226">
        <f t="shared" ca="1" si="19"/>
        <v>0</v>
      </c>
      <c r="BQ16" s="226">
        <f t="shared" ca="1" si="20"/>
        <v>0</v>
      </c>
      <c r="BR16" s="226">
        <f t="shared" ca="1" si="21"/>
        <v>0</v>
      </c>
      <c r="BS16" s="226">
        <f t="shared" ca="1" si="21"/>
        <v>0</v>
      </c>
      <c r="BT16" s="226">
        <f t="shared" ca="1" si="21"/>
        <v>0</v>
      </c>
      <c r="BU16" s="226">
        <f t="shared" ca="1" si="21"/>
        <v>0</v>
      </c>
      <c r="BV16" s="226">
        <f t="shared" ca="1" si="21"/>
        <v>0</v>
      </c>
      <c r="BW16" s="226">
        <f t="shared" ca="1" si="21"/>
        <v>0</v>
      </c>
      <c r="BX16" s="226">
        <f t="shared" ca="1" si="21"/>
        <v>0</v>
      </c>
      <c r="BY16" s="226">
        <f t="shared" ca="1" si="21"/>
        <v>0</v>
      </c>
      <c r="BZ16" s="226">
        <f t="shared" ca="1" si="21"/>
        <v>0</v>
      </c>
      <c r="CA16" s="226"/>
      <c r="CB16" s="226" t="str">
        <f t="shared" ca="1" si="22"/>
        <v/>
      </c>
      <c r="CC16" s="226" t="str">
        <f t="shared" ca="1" si="23"/>
        <v/>
      </c>
      <c r="CD16" s="226" t="str">
        <f t="shared" ca="1" si="24"/>
        <v/>
      </c>
      <c r="CE16" s="226" t="str">
        <f t="shared" ca="1" si="25"/>
        <v/>
      </c>
      <c r="CF16" s="226" t="str">
        <f t="shared" ca="1" si="26"/>
        <v/>
      </c>
      <c r="CG16" s="226" t="str">
        <f t="shared" ca="1" si="27"/>
        <v/>
      </c>
      <c r="CH16" s="226" t="str">
        <f t="shared" ca="1" si="28"/>
        <v/>
      </c>
      <c r="CI16" s="226" t="str">
        <f t="shared" ca="1" si="29"/>
        <v/>
      </c>
      <c r="CJ16" s="226" t="str">
        <f t="shared" ca="1" si="30"/>
        <v/>
      </c>
      <c r="CK16" s="226" t="str">
        <f t="shared" ca="1" si="31"/>
        <v/>
      </c>
      <c r="CL16" s="226" t="str">
        <f t="shared" ca="1" si="32"/>
        <v/>
      </c>
      <c r="CM16" s="226"/>
      <c r="CN16" s="226" t="str">
        <f t="shared" ca="1" si="33"/>
        <v xml:space="preserve">          </v>
      </c>
      <c r="CO16" s="226" t="str">
        <f t="shared" ca="1" si="34"/>
        <v/>
      </c>
      <c r="CP16" s="226" t="str">
        <f t="shared" ca="1" si="35"/>
        <v/>
      </c>
      <c r="CQ16" s="226"/>
      <c r="CR16" s="226">
        <f t="shared" ca="1" si="36"/>
        <v>0</v>
      </c>
      <c r="CS16" s="226">
        <f t="shared" ca="1" si="37"/>
        <v>0</v>
      </c>
      <c r="CT16" s="226">
        <f t="shared" ca="1" si="37"/>
        <v>0</v>
      </c>
      <c r="CU16" s="226">
        <f t="shared" ca="1" si="37"/>
        <v>0</v>
      </c>
      <c r="CV16" s="226">
        <f t="shared" ca="1" si="37"/>
        <v>0</v>
      </c>
      <c r="CW16" s="226">
        <f t="shared" ca="1" si="37"/>
        <v>0</v>
      </c>
      <c r="CX16" s="226">
        <f t="shared" ca="1" si="37"/>
        <v>0</v>
      </c>
      <c r="CY16" s="226">
        <f t="shared" ca="1" si="37"/>
        <v>0</v>
      </c>
      <c r="CZ16" s="226">
        <f t="shared" ca="1" si="37"/>
        <v>0</v>
      </c>
      <c r="DA16" s="226">
        <f t="shared" ca="1" si="37"/>
        <v>0</v>
      </c>
      <c r="DB16" s="226">
        <f t="shared" ca="1" si="37"/>
        <v>0</v>
      </c>
      <c r="DC16" s="226"/>
      <c r="DD16" s="226" t="str">
        <f t="shared" ca="1" si="38"/>
        <v/>
      </c>
      <c r="DE16" s="226" t="str">
        <f t="shared" ca="1" si="39"/>
        <v/>
      </c>
      <c r="DF16" s="226" t="str">
        <f t="shared" ca="1" si="40"/>
        <v/>
      </c>
      <c r="DG16" s="226" t="str">
        <f t="shared" ca="1" si="41"/>
        <v/>
      </c>
      <c r="DH16" s="226" t="str">
        <f t="shared" ca="1" si="42"/>
        <v/>
      </c>
      <c r="DI16" s="226" t="str">
        <f t="shared" ca="1" si="43"/>
        <v/>
      </c>
      <c r="DJ16" s="226" t="str">
        <f t="shared" ca="1" si="44"/>
        <v/>
      </c>
      <c r="DK16" s="226" t="str">
        <f t="shared" ca="1" si="45"/>
        <v/>
      </c>
      <c r="DL16" s="226" t="str">
        <f t="shared" ca="1" si="46"/>
        <v/>
      </c>
      <c r="DM16" s="226" t="str">
        <f t="shared" ca="1" si="47"/>
        <v/>
      </c>
      <c r="DN16" s="226" t="str">
        <f t="shared" ca="1" si="48"/>
        <v/>
      </c>
      <c r="DO16" s="226"/>
      <c r="DP16" s="226" t="str">
        <f t="shared" ca="1" si="49"/>
        <v xml:space="preserve">          </v>
      </c>
      <c r="DQ16" s="226" t="str">
        <f t="shared" ca="1" si="50"/>
        <v/>
      </c>
      <c r="DR16" s="226" t="str">
        <f t="shared" ca="1" si="51"/>
        <v/>
      </c>
      <c r="DS16" s="226"/>
      <c r="DT16" s="226" t="str">
        <f t="shared" ca="1" si="52"/>
        <v/>
      </c>
      <c r="DU16" s="226" t="str">
        <f t="shared" ca="1" si="53"/>
        <v/>
      </c>
      <c r="DV16" s="226" t="str">
        <f t="shared" ca="1" si="53"/>
        <v/>
      </c>
      <c r="DW16" s="226" t="str">
        <f t="shared" ca="1" si="53"/>
        <v/>
      </c>
      <c r="DX16" s="226" t="str">
        <f t="shared" ca="1" si="53"/>
        <v/>
      </c>
      <c r="DY16" s="226" t="str">
        <f t="shared" ca="1" si="53"/>
        <v/>
      </c>
      <c r="DZ16" s="226" t="str">
        <f t="shared" ca="1" si="53"/>
        <v/>
      </c>
      <c r="EA16" s="226" t="str">
        <f t="shared" ca="1" si="53"/>
        <v/>
      </c>
      <c r="EB16" s="226" t="str">
        <f t="shared" ca="1" si="53"/>
        <v/>
      </c>
      <c r="EC16" s="226" t="str">
        <f t="shared" ca="1" si="53"/>
        <v/>
      </c>
      <c r="ED16" s="226"/>
      <c r="EE16" s="226" t="str">
        <f t="shared" ca="1" si="54"/>
        <v xml:space="preserve">         </v>
      </c>
      <c r="EF16" s="226" t="str">
        <f t="shared" ca="1" si="55"/>
        <v/>
      </c>
      <c r="EG16" s="226" t="str">
        <f t="shared" ca="1" si="56"/>
        <v/>
      </c>
      <c r="EH16" s="226"/>
      <c r="EI16" s="226" t="str">
        <f t="shared" ca="1" si="14"/>
        <v/>
      </c>
      <c r="EJ16" s="226" t="str">
        <f t="shared" ca="1" si="14"/>
        <v/>
      </c>
      <c r="EK16" s="226" t="str">
        <f t="shared" ca="1" si="14"/>
        <v/>
      </c>
      <c r="EL16" s="226" t="str">
        <f t="shared" ca="1" si="14"/>
        <v/>
      </c>
      <c r="EM16" s="226" t="str">
        <f t="shared" ca="1" si="14"/>
        <v/>
      </c>
      <c r="EN16" s="226" t="str">
        <f t="shared" ca="1" si="14"/>
        <v/>
      </c>
      <c r="EO16" s="226" t="str">
        <f t="shared" ca="1" si="14"/>
        <v/>
      </c>
      <c r="EP16" s="226" t="str">
        <f t="shared" ca="1" si="14"/>
        <v/>
      </c>
      <c r="EQ16" s="226" t="str">
        <f t="shared" ca="1" si="14"/>
        <v/>
      </c>
      <c r="ER16" s="226" t="str">
        <f t="shared" ca="1" si="14"/>
        <v/>
      </c>
      <c r="ES16" s="226"/>
      <c r="ET16" s="226" t="str">
        <f t="shared" ref="ET16:ET22" ca="1" si="62">EI16&amp;" "&amp;EJ16&amp;" "&amp;EK16&amp;" "&amp;EL16&amp;" "&amp;EM16&amp;" "&amp;EN16&amp;" "&amp;EO16&amp;" "&amp;EP16&amp;" "&amp;EQ16&amp;" "&amp;ER16</f>
        <v xml:space="preserve">         </v>
      </c>
      <c r="EU16" s="226" t="str">
        <f t="shared" ref="EU16:EU22" ca="1" si="63">TRIM(ET16)</f>
        <v/>
      </c>
      <c r="EV16" s="226" t="str">
        <f t="shared" ref="EV16:EV22" ca="1" si="64">SUBSTITUTE(EU16," ",",")</f>
        <v/>
      </c>
      <c r="FM16" s="226" t="str">
        <f t="shared" si="15"/>
        <v/>
      </c>
      <c r="FN16" s="226" t="str">
        <f t="shared" si="16"/>
        <v/>
      </c>
      <c r="FO16" s="226" t="str">
        <f t="shared" si="17"/>
        <v/>
      </c>
      <c r="FP16" s="226" t="str">
        <f t="shared" si="18"/>
        <v/>
      </c>
      <c r="FQ16" s="226" t="str">
        <f t="shared" si="60"/>
        <v/>
      </c>
      <c r="FR16" s="226" t="str">
        <f t="shared" si="61"/>
        <v/>
      </c>
      <c r="FT16" s="226">
        <f>LEN(ПланОЗО!C16)-LEN(SUBSTITUTE(ПланОЗО!C16,",",""))+COUNTA(ПланОЗО!C16)</f>
        <v>0</v>
      </c>
      <c r="FU16" s="226">
        <f>LEN(ПланОЗО!D16)-LEN(SUBSTITUTE(ПланОЗО!D16,",",""))+COUNTA(ПланОЗО!D16)</f>
        <v>0</v>
      </c>
      <c r="FV16" s="226">
        <f>LEN(ПланОЗО!E16)-LEN(SUBSTITUTE(ПланОЗО!E16,",",""))+COUNTA(ПланОЗО!E16)</f>
        <v>0</v>
      </c>
      <c r="FX16" s="226">
        <f>LEN(ПланЗО!C16)-LEN(SUBSTITUTE(ПланЗО!C16,",",""))+COUNTA(ПланЗО!C16)</f>
        <v>0</v>
      </c>
      <c r="FY16" s="226">
        <f>LEN(ПланЗО!D16)-LEN(SUBSTITUTE(ПланЗО!D16,",",""))+COUNTA(ПланЗО!D16)</f>
        <v>0</v>
      </c>
      <c r="FZ16" s="226">
        <f>LEN(ПланЗО!E16)-LEN(SUBSTITUTE(ПланЗО!E16,",",""))+COUNTA(ПланЗО!E16)</f>
        <v>0</v>
      </c>
    </row>
    <row r="17" spans="1:182" x14ac:dyDescent="0.25">
      <c r="A17" s="5" t="s">
        <v>202</v>
      </c>
      <c r="B17" s="92"/>
      <c r="C17" s="88"/>
      <c r="D17" s="89"/>
      <c r="E17" s="89"/>
      <c r="F17" s="89"/>
      <c r="G17" s="90"/>
      <c r="H17" s="88"/>
      <c r="I17" s="89"/>
      <c r="J17" s="89"/>
      <c r="K17" s="89"/>
      <c r="L17" s="90"/>
      <c r="M17" s="88"/>
      <c r="N17" s="91"/>
      <c r="O17" s="91"/>
      <c r="P17" s="89"/>
      <c r="Q17" s="90"/>
      <c r="R17" s="88"/>
      <c r="S17" s="89"/>
      <c r="T17" s="89"/>
      <c r="U17" s="89"/>
      <c r="V17" s="90"/>
      <c r="W17" s="88"/>
      <c r="X17" s="89"/>
      <c r="Y17" s="89"/>
      <c r="Z17" s="89"/>
      <c r="AA17" s="90"/>
      <c r="AB17" s="88"/>
      <c r="AC17" s="89"/>
      <c r="AD17" s="89"/>
      <c r="AE17" s="89"/>
      <c r="AF17" s="90"/>
      <c r="AG17" s="88"/>
      <c r="AH17" s="89"/>
      <c r="AI17" s="89"/>
      <c r="AJ17" s="89"/>
      <c r="AK17" s="90"/>
      <c r="AL17" s="88"/>
      <c r="AM17" s="89"/>
      <c r="AN17" s="89"/>
      <c r="AO17" s="89"/>
      <c r="AP17" s="90"/>
      <c r="AQ17" s="88"/>
      <c r="AR17" s="89"/>
      <c r="AS17" s="89"/>
      <c r="AT17" s="89"/>
      <c r="AU17" s="90"/>
      <c r="AV17" s="88"/>
      <c r="AW17" s="89"/>
      <c r="AX17" s="89"/>
      <c r="AY17" s="89"/>
      <c r="AZ17" s="90"/>
      <c r="BA17" s="88"/>
      <c r="BB17" s="89"/>
      <c r="BC17" s="89"/>
      <c r="BD17" s="89"/>
      <c r="BE17" s="90"/>
      <c r="BF17" s="89"/>
      <c r="BG17" s="214">
        <v>0</v>
      </c>
      <c r="BH17" s="214">
        <v>0</v>
      </c>
      <c r="BI17" s="214">
        <v>0</v>
      </c>
      <c r="BJ17" s="214">
        <v>0</v>
      </c>
      <c r="BK17" s="305"/>
      <c r="BL17" s="305" t="str">
        <f>IF(ПланОО!H17&gt;0,ПланОО!I17/ПланОО!H17,"-")</f>
        <v>-</v>
      </c>
      <c r="BM17" s="298"/>
      <c r="BN17" s="226"/>
      <c r="BO17" s="226"/>
      <c r="BP17" s="226">
        <f t="shared" ca="1" si="19"/>
        <v>0</v>
      </c>
      <c r="BQ17" s="226">
        <f t="shared" ca="1" si="20"/>
        <v>0</v>
      </c>
      <c r="BR17" s="226">
        <f t="shared" ca="1" si="21"/>
        <v>0</v>
      </c>
      <c r="BS17" s="226">
        <f t="shared" ca="1" si="21"/>
        <v>0</v>
      </c>
      <c r="BT17" s="226">
        <f t="shared" ca="1" si="21"/>
        <v>0</v>
      </c>
      <c r="BU17" s="226">
        <f t="shared" ca="1" si="21"/>
        <v>0</v>
      </c>
      <c r="BV17" s="226">
        <f t="shared" ca="1" si="21"/>
        <v>0</v>
      </c>
      <c r="BW17" s="226">
        <f t="shared" ca="1" si="21"/>
        <v>0</v>
      </c>
      <c r="BX17" s="226">
        <f t="shared" ca="1" si="21"/>
        <v>0</v>
      </c>
      <c r="BY17" s="226">
        <f t="shared" ca="1" si="21"/>
        <v>0</v>
      </c>
      <c r="BZ17" s="226">
        <f t="shared" ca="1" si="21"/>
        <v>0</v>
      </c>
      <c r="CA17" s="226"/>
      <c r="CB17" s="226" t="str">
        <f t="shared" ca="1" si="22"/>
        <v/>
      </c>
      <c r="CC17" s="226" t="str">
        <f t="shared" ca="1" si="23"/>
        <v/>
      </c>
      <c r="CD17" s="226" t="str">
        <f t="shared" ca="1" si="24"/>
        <v/>
      </c>
      <c r="CE17" s="226" t="str">
        <f t="shared" ca="1" si="25"/>
        <v/>
      </c>
      <c r="CF17" s="226" t="str">
        <f t="shared" ca="1" si="26"/>
        <v/>
      </c>
      <c r="CG17" s="226" t="str">
        <f t="shared" ca="1" si="27"/>
        <v/>
      </c>
      <c r="CH17" s="226" t="str">
        <f t="shared" ca="1" si="28"/>
        <v/>
      </c>
      <c r="CI17" s="226" t="str">
        <f t="shared" ca="1" si="29"/>
        <v/>
      </c>
      <c r="CJ17" s="226" t="str">
        <f t="shared" ca="1" si="30"/>
        <v/>
      </c>
      <c r="CK17" s="226" t="str">
        <f t="shared" ca="1" si="31"/>
        <v/>
      </c>
      <c r="CL17" s="226" t="str">
        <f t="shared" ca="1" si="32"/>
        <v/>
      </c>
      <c r="CM17" s="226"/>
      <c r="CN17" s="226" t="str">
        <f t="shared" ca="1" si="33"/>
        <v xml:space="preserve">          </v>
      </c>
      <c r="CO17" s="226" t="str">
        <f t="shared" ca="1" si="34"/>
        <v/>
      </c>
      <c r="CP17" s="226" t="str">
        <f t="shared" ca="1" si="35"/>
        <v/>
      </c>
      <c r="CQ17" s="226"/>
      <c r="CR17" s="226">
        <f t="shared" ca="1" si="36"/>
        <v>0</v>
      </c>
      <c r="CS17" s="226">
        <f t="shared" ca="1" si="37"/>
        <v>0</v>
      </c>
      <c r="CT17" s="226">
        <f t="shared" ca="1" si="37"/>
        <v>0</v>
      </c>
      <c r="CU17" s="226">
        <f t="shared" ca="1" si="37"/>
        <v>0</v>
      </c>
      <c r="CV17" s="226">
        <f t="shared" ca="1" si="37"/>
        <v>0</v>
      </c>
      <c r="CW17" s="226">
        <f t="shared" ca="1" si="37"/>
        <v>0</v>
      </c>
      <c r="CX17" s="226">
        <f t="shared" ca="1" si="37"/>
        <v>0</v>
      </c>
      <c r="CY17" s="226">
        <f t="shared" ca="1" si="37"/>
        <v>0</v>
      </c>
      <c r="CZ17" s="226">
        <f t="shared" ca="1" si="37"/>
        <v>0</v>
      </c>
      <c r="DA17" s="226">
        <f t="shared" ca="1" si="37"/>
        <v>0</v>
      </c>
      <c r="DB17" s="226">
        <f t="shared" ca="1" si="37"/>
        <v>0</v>
      </c>
      <c r="DC17" s="226"/>
      <c r="DD17" s="226" t="str">
        <f t="shared" ca="1" si="38"/>
        <v/>
      </c>
      <c r="DE17" s="226" t="str">
        <f t="shared" ca="1" si="39"/>
        <v/>
      </c>
      <c r="DF17" s="226" t="str">
        <f t="shared" ca="1" si="40"/>
        <v/>
      </c>
      <c r="DG17" s="226" t="str">
        <f t="shared" ca="1" si="41"/>
        <v/>
      </c>
      <c r="DH17" s="226" t="str">
        <f t="shared" ca="1" si="42"/>
        <v/>
      </c>
      <c r="DI17" s="226" t="str">
        <f t="shared" ca="1" si="43"/>
        <v/>
      </c>
      <c r="DJ17" s="226" t="str">
        <f t="shared" ca="1" si="44"/>
        <v/>
      </c>
      <c r="DK17" s="226" t="str">
        <f t="shared" ca="1" si="45"/>
        <v/>
      </c>
      <c r="DL17" s="226" t="str">
        <f t="shared" ca="1" si="46"/>
        <v/>
      </c>
      <c r="DM17" s="226" t="str">
        <f t="shared" ca="1" si="47"/>
        <v/>
      </c>
      <c r="DN17" s="226" t="str">
        <f t="shared" ca="1" si="48"/>
        <v/>
      </c>
      <c r="DO17" s="226"/>
      <c r="DP17" s="226" t="str">
        <f t="shared" ca="1" si="49"/>
        <v xml:space="preserve">          </v>
      </c>
      <c r="DQ17" s="226" t="str">
        <f t="shared" ca="1" si="50"/>
        <v/>
      </c>
      <c r="DR17" s="226" t="str">
        <f t="shared" ca="1" si="51"/>
        <v/>
      </c>
      <c r="DS17" s="226"/>
      <c r="DT17" s="226" t="str">
        <f t="shared" ca="1" si="52"/>
        <v/>
      </c>
      <c r="DU17" s="226" t="str">
        <f t="shared" ca="1" si="53"/>
        <v/>
      </c>
      <c r="DV17" s="226" t="str">
        <f t="shared" ca="1" si="53"/>
        <v/>
      </c>
      <c r="DW17" s="226" t="str">
        <f t="shared" ca="1" si="53"/>
        <v/>
      </c>
      <c r="DX17" s="226" t="str">
        <f t="shared" ca="1" si="53"/>
        <v/>
      </c>
      <c r="DY17" s="226" t="str">
        <f t="shared" ca="1" si="53"/>
        <v/>
      </c>
      <c r="DZ17" s="226" t="str">
        <f t="shared" ca="1" si="53"/>
        <v/>
      </c>
      <c r="EA17" s="226" t="str">
        <f t="shared" ca="1" si="53"/>
        <v/>
      </c>
      <c r="EB17" s="226" t="str">
        <f t="shared" ca="1" si="53"/>
        <v/>
      </c>
      <c r="EC17" s="226" t="str">
        <f t="shared" ca="1" si="53"/>
        <v/>
      </c>
      <c r="ED17" s="226"/>
      <c r="EE17" s="226" t="str">
        <f t="shared" ca="1" si="54"/>
        <v xml:space="preserve">         </v>
      </c>
      <c r="EF17" s="226" t="str">
        <f t="shared" ca="1" si="55"/>
        <v/>
      </c>
      <c r="EG17" s="226" t="str">
        <f t="shared" ca="1" si="56"/>
        <v/>
      </c>
      <c r="EH17" s="226"/>
      <c r="EI17" s="226" t="str">
        <f t="shared" ca="1" si="14"/>
        <v/>
      </c>
      <c r="EJ17" s="226" t="str">
        <f t="shared" ca="1" si="14"/>
        <v/>
      </c>
      <c r="EK17" s="226" t="str">
        <f t="shared" ca="1" si="14"/>
        <v/>
      </c>
      <c r="EL17" s="226" t="str">
        <f t="shared" ca="1" si="14"/>
        <v/>
      </c>
      <c r="EM17" s="226" t="str">
        <f t="shared" ca="1" si="14"/>
        <v/>
      </c>
      <c r="EN17" s="226" t="str">
        <f t="shared" ca="1" si="14"/>
        <v/>
      </c>
      <c r="EO17" s="226" t="str">
        <f t="shared" ca="1" si="14"/>
        <v/>
      </c>
      <c r="EP17" s="226" t="str">
        <f t="shared" ca="1" si="14"/>
        <v/>
      </c>
      <c r="EQ17" s="226" t="str">
        <f t="shared" ca="1" si="14"/>
        <v/>
      </c>
      <c r="ER17" s="226" t="str">
        <f t="shared" ca="1" si="14"/>
        <v/>
      </c>
      <c r="ES17" s="226"/>
      <c r="ET17" s="226" t="str">
        <f t="shared" ca="1" si="62"/>
        <v xml:space="preserve">         </v>
      </c>
      <c r="EU17" s="226" t="str">
        <f t="shared" ca="1" si="63"/>
        <v/>
      </c>
      <c r="EV17" s="226" t="str">
        <f t="shared" ca="1" si="64"/>
        <v/>
      </c>
      <c r="FM17" s="226" t="str">
        <f t="shared" si="15"/>
        <v/>
      </c>
      <c r="FN17" s="226" t="str">
        <f t="shared" si="16"/>
        <v/>
      </c>
      <c r="FO17" s="226" t="str">
        <f t="shared" si="17"/>
        <v/>
      </c>
      <c r="FP17" s="226" t="str">
        <f t="shared" si="18"/>
        <v/>
      </c>
      <c r="FQ17" s="226" t="str">
        <f t="shared" si="60"/>
        <v/>
      </c>
      <c r="FR17" s="226" t="str">
        <f t="shared" si="61"/>
        <v/>
      </c>
      <c r="FT17" s="226">
        <f>LEN(ПланОЗО!C17)-LEN(SUBSTITUTE(ПланОЗО!C17,",",""))+COUNTA(ПланОЗО!C17)</f>
        <v>0</v>
      </c>
      <c r="FU17" s="226">
        <f>LEN(ПланОЗО!D17)-LEN(SUBSTITUTE(ПланОЗО!D17,",",""))+COUNTA(ПланОЗО!D17)</f>
        <v>0</v>
      </c>
      <c r="FV17" s="226">
        <f>LEN(ПланОЗО!E17)-LEN(SUBSTITUTE(ПланОЗО!E17,",",""))+COUNTA(ПланОЗО!E17)</f>
        <v>0</v>
      </c>
      <c r="FX17" s="226">
        <f>LEN(ПланЗО!C17)-LEN(SUBSTITUTE(ПланЗО!C17,",",""))+COUNTA(ПланЗО!C17)</f>
        <v>0</v>
      </c>
      <c r="FY17" s="226">
        <f>LEN(ПланЗО!D17)-LEN(SUBSTITUTE(ПланЗО!D17,",",""))+COUNTA(ПланЗО!D17)</f>
        <v>0</v>
      </c>
      <c r="FZ17" s="226">
        <f>LEN(ПланЗО!E17)-LEN(SUBSTITUTE(ПланЗО!E17,",",""))+COUNTA(ПланЗО!E17)</f>
        <v>0</v>
      </c>
    </row>
    <row r="18" spans="1:182" x14ac:dyDescent="0.25">
      <c r="A18" s="5" t="s">
        <v>325</v>
      </c>
      <c r="B18" s="92"/>
      <c r="C18" s="88"/>
      <c r="D18" s="89"/>
      <c r="E18" s="89"/>
      <c r="F18" s="89"/>
      <c r="G18" s="90"/>
      <c r="H18" s="88"/>
      <c r="I18" s="89"/>
      <c r="J18" s="89"/>
      <c r="K18" s="89"/>
      <c r="L18" s="90"/>
      <c r="M18" s="88"/>
      <c r="N18" s="91"/>
      <c r="O18" s="91"/>
      <c r="P18" s="89"/>
      <c r="Q18" s="90"/>
      <c r="R18" s="88"/>
      <c r="S18" s="89"/>
      <c r="T18" s="89"/>
      <c r="U18" s="89"/>
      <c r="V18" s="90"/>
      <c r="W18" s="88"/>
      <c r="X18" s="89"/>
      <c r="Y18" s="89"/>
      <c r="Z18" s="89"/>
      <c r="AA18" s="90"/>
      <c r="AB18" s="88"/>
      <c r="AC18" s="89"/>
      <c r="AD18" s="89"/>
      <c r="AE18" s="89"/>
      <c r="AF18" s="90"/>
      <c r="AG18" s="88"/>
      <c r="AH18" s="89"/>
      <c r="AI18" s="89"/>
      <c r="AJ18" s="89"/>
      <c r="AK18" s="90"/>
      <c r="AL18" s="88"/>
      <c r="AM18" s="89"/>
      <c r="AN18" s="89"/>
      <c r="AO18" s="89"/>
      <c r="AP18" s="90"/>
      <c r="AQ18" s="88"/>
      <c r="AR18" s="89"/>
      <c r="AS18" s="89"/>
      <c r="AT18" s="89"/>
      <c r="AU18" s="90"/>
      <c r="AV18" s="88"/>
      <c r="AW18" s="89"/>
      <c r="AX18" s="89"/>
      <c r="AY18" s="89"/>
      <c r="AZ18" s="90"/>
      <c r="BA18" s="88"/>
      <c r="BB18" s="89"/>
      <c r="BC18" s="89"/>
      <c r="BD18" s="89"/>
      <c r="BE18" s="90"/>
      <c r="BF18" s="89"/>
      <c r="BG18" s="214">
        <v>0</v>
      </c>
      <c r="BH18" s="214">
        <v>0</v>
      </c>
      <c r="BI18" s="214">
        <v>0</v>
      </c>
      <c r="BJ18" s="214">
        <v>0</v>
      </c>
      <c r="BK18" s="305"/>
      <c r="BL18" s="305" t="str">
        <f>IF(ПланОО!H18&gt;0,ПланОО!I18/ПланОО!H18,"-")</f>
        <v>-</v>
      </c>
      <c r="BM18" s="298"/>
      <c r="BN18" s="226"/>
      <c r="BO18" s="226"/>
      <c r="BP18" s="226">
        <f t="shared" ca="1" si="19"/>
        <v>0</v>
      </c>
      <c r="BQ18" s="226">
        <f t="shared" ca="1" si="20"/>
        <v>0</v>
      </c>
      <c r="BR18" s="226">
        <f t="shared" ca="1" si="21"/>
        <v>0</v>
      </c>
      <c r="BS18" s="226">
        <f t="shared" ca="1" si="21"/>
        <v>0</v>
      </c>
      <c r="BT18" s="226">
        <f t="shared" ca="1" si="21"/>
        <v>0</v>
      </c>
      <c r="BU18" s="226">
        <f t="shared" ca="1" si="21"/>
        <v>0</v>
      </c>
      <c r="BV18" s="226">
        <f t="shared" ca="1" si="21"/>
        <v>0</v>
      </c>
      <c r="BW18" s="226">
        <f t="shared" ca="1" si="21"/>
        <v>0</v>
      </c>
      <c r="BX18" s="226">
        <f t="shared" ca="1" si="21"/>
        <v>0</v>
      </c>
      <c r="BY18" s="226">
        <f t="shared" ca="1" si="21"/>
        <v>0</v>
      </c>
      <c r="BZ18" s="226">
        <f t="shared" ca="1" si="21"/>
        <v>0</v>
      </c>
      <c r="CA18" s="226"/>
      <c r="CB18" s="226" t="str">
        <f t="shared" ca="1" si="22"/>
        <v/>
      </c>
      <c r="CC18" s="226" t="str">
        <f t="shared" ca="1" si="23"/>
        <v/>
      </c>
      <c r="CD18" s="226" t="str">
        <f t="shared" ca="1" si="24"/>
        <v/>
      </c>
      <c r="CE18" s="226" t="str">
        <f t="shared" ca="1" si="25"/>
        <v/>
      </c>
      <c r="CF18" s="226" t="str">
        <f t="shared" ca="1" si="26"/>
        <v/>
      </c>
      <c r="CG18" s="226" t="str">
        <f t="shared" ca="1" si="27"/>
        <v/>
      </c>
      <c r="CH18" s="226" t="str">
        <f t="shared" ca="1" si="28"/>
        <v/>
      </c>
      <c r="CI18" s="226" t="str">
        <f t="shared" ca="1" si="29"/>
        <v/>
      </c>
      <c r="CJ18" s="226" t="str">
        <f t="shared" ca="1" si="30"/>
        <v/>
      </c>
      <c r="CK18" s="226" t="str">
        <f t="shared" ca="1" si="31"/>
        <v/>
      </c>
      <c r="CL18" s="226" t="str">
        <f t="shared" ca="1" si="32"/>
        <v/>
      </c>
      <c r="CM18" s="226"/>
      <c r="CN18" s="226" t="str">
        <f t="shared" ca="1" si="33"/>
        <v xml:space="preserve">          </v>
      </c>
      <c r="CO18" s="226" t="str">
        <f t="shared" ca="1" si="34"/>
        <v/>
      </c>
      <c r="CP18" s="226" t="str">
        <f t="shared" ca="1" si="35"/>
        <v/>
      </c>
      <c r="CQ18" s="226"/>
      <c r="CR18" s="226">
        <f t="shared" ca="1" si="36"/>
        <v>0</v>
      </c>
      <c r="CS18" s="226">
        <f t="shared" ca="1" si="37"/>
        <v>0</v>
      </c>
      <c r="CT18" s="226">
        <f t="shared" ca="1" si="37"/>
        <v>0</v>
      </c>
      <c r="CU18" s="226">
        <f t="shared" ca="1" si="37"/>
        <v>0</v>
      </c>
      <c r="CV18" s="226">
        <f t="shared" ca="1" si="37"/>
        <v>0</v>
      </c>
      <c r="CW18" s="226">
        <f t="shared" ca="1" si="37"/>
        <v>0</v>
      </c>
      <c r="CX18" s="226">
        <f t="shared" ca="1" si="37"/>
        <v>0</v>
      </c>
      <c r="CY18" s="226">
        <f t="shared" ca="1" si="37"/>
        <v>0</v>
      </c>
      <c r="CZ18" s="226">
        <f t="shared" ca="1" si="37"/>
        <v>0</v>
      </c>
      <c r="DA18" s="226">
        <f t="shared" ca="1" si="37"/>
        <v>0</v>
      </c>
      <c r="DB18" s="226">
        <f t="shared" ca="1" si="37"/>
        <v>0</v>
      </c>
      <c r="DC18" s="226"/>
      <c r="DD18" s="226" t="str">
        <f t="shared" ca="1" si="38"/>
        <v/>
      </c>
      <c r="DE18" s="226" t="str">
        <f t="shared" ca="1" si="39"/>
        <v/>
      </c>
      <c r="DF18" s="226" t="str">
        <f t="shared" ca="1" si="40"/>
        <v/>
      </c>
      <c r="DG18" s="226" t="str">
        <f t="shared" ca="1" si="41"/>
        <v/>
      </c>
      <c r="DH18" s="226" t="str">
        <f t="shared" ca="1" si="42"/>
        <v/>
      </c>
      <c r="DI18" s="226" t="str">
        <f t="shared" ca="1" si="43"/>
        <v/>
      </c>
      <c r="DJ18" s="226" t="str">
        <f t="shared" ca="1" si="44"/>
        <v/>
      </c>
      <c r="DK18" s="226" t="str">
        <f t="shared" ca="1" si="45"/>
        <v/>
      </c>
      <c r="DL18" s="226" t="str">
        <f t="shared" ca="1" si="46"/>
        <v/>
      </c>
      <c r="DM18" s="226" t="str">
        <f t="shared" ca="1" si="47"/>
        <v/>
      </c>
      <c r="DN18" s="226" t="str">
        <f t="shared" ca="1" si="48"/>
        <v/>
      </c>
      <c r="DO18" s="226"/>
      <c r="DP18" s="226" t="str">
        <f t="shared" ca="1" si="49"/>
        <v xml:space="preserve">          </v>
      </c>
      <c r="DQ18" s="226" t="str">
        <f t="shared" ca="1" si="50"/>
        <v/>
      </c>
      <c r="DR18" s="226" t="str">
        <f t="shared" ca="1" si="51"/>
        <v/>
      </c>
      <c r="DS18" s="226"/>
      <c r="DT18" s="226" t="str">
        <f t="shared" ca="1" si="52"/>
        <v/>
      </c>
      <c r="DU18" s="226" t="str">
        <f t="shared" ca="1" si="53"/>
        <v/>
      </c>
      <c r="DV18" s="226" t="str">
        <f t="shared" ca="1" si="53"/>
        <v/>
      </c>
      <c r="DW18" s="226" t="str">
        <f t="shared" ca="1" si="53"/>
        <v/>
      </c>
      <c r="DX18" s="226" t="str">
        <f t="shared" ca="1" si="53"/>
        <v/>
      </c>
      <c r="DY18" s="226" t="str">
        <f t="shared" ca="1" si="53"/>
        <v/>
      </c>
      <c r="DZ18" s="226" t="str">
        <f t="shared" ca="1" si="53"/>
        <v/>
      </c>
      <c r="EA18" s="226" t="str">
        <f t="shared" ca="1" si="53"/>
        <v/>
      </c>
      <c r="EB18" s="226" t="str">
        <f t="shared" ca="1" si="53"/>
        <v/>
      </c>
      <c r="EC18" s="226" t="str">
        <f t="shared" ca="1" si="53"/>
        <v/>
      </c>
      <c r="ED18" s="226"/>
      <c r="EE18" s="226" t="str">
        <f t="shared" ca="1" si="54"/>
        <v xml:space="preserve">         </v>
      </c>
      <c r="EF18" s="226" t="str">
        <f t="shared" ca="1" si="55"/>
        <v/>
      </c>
      <c r="EG18" s="226" t="str">
        <f t="shared" ca="1" si="56"/>
        <v/>
      </c>
      <c r="EH18" s="226"/>
      <c r="EI18" s="226" t="str">
        <f t="shared" ref="EI18:ER27" ca="1" si="65">IF(OFFSET($L18,0,(EI$2-1)*5,1,1)=$ES$1,EI$2,"")</f>
        <v/>
      </c>
      <c r="EJ18" s="226" t="str">
        <f t="shared" ca="1" si="65"/>
        <v/>
      </c>
      <c r="EK18" s="226" t="str">
        <f t="shared" ca="1" si="65"/>
        <v/>
      </c>
      <c r="EL18" s="226" t="str">
        <f t="shared" ca="1" si="65"/>
        <v/>
      </c>
      <c r="EM18" s="226" t="str">
        <f t="shared" ca="1" si="65"/>
        <v/>
      </c>
      <c r="EN18" s="226" t="str">
        <f t="shared" ca="1" si="65"/>
        <v/>
      </c>
      <c r="EO18" s="226" t="str">
        <f t="shared" ca="1" si="65"/>
        <v/>
      </c>
      <c r="EP18" s="226" t="str">
        <f t="shared" ca="1" si="65"/>
        <v/>
      </c>
      <c r="EQ18" s="226" t="str">
        <f t="shared" ca="1" si="65"/>
        <v/>
      </c>
      <c r="ER18" s="226" t="str">
        <f t="shared" ca="1" si="65"/>
        <v/>
      </c>
      <c r="ES18" s="226"/>
      <c r="ET18" s="226" t="str">
        <f t="shared" ca="1" si="62"/>
        <v xml:space="preserve">         </v>
      </c>
      <c r="EU18" s="226" t="str">
        <f t="shared" ca="1" si="63"/>
        <v/>
      </c>
      <c r="EV18" s="226" t="str">
        <f t="shared" ca="1" si="64"/>
        <v/>
      </c>
      <c r="FM18" s="226" t="str">
        <f t="shared" si="15"/>
        <v/>
      </c>
      <c r="FN18" s="226" t="str">
        <f t="shared" si="16"/>
        <v/>
      </c>
      <c r="FO18" s="226" t="str">
        <f t="shared" si="17"/>
        <v/>
      </c>
      <c r="FP18" s="226" t="str">
        <f t="shared" si="18"/>
        <v/>
      </c>
      <c r="FQ18" s="226" t="str">
        <f t="shared" si="60"/>
        <v/>
      </c>
      <c r="FR18" s="226" t="str">
        <f t="shared" si="61"/>
        <v/>
      </c>
      <c r="FT18" s="226">
        <f>LEN(ПланОЗО!C18)-LEN(SUBSTITUTE(ПланОЗО!C18,",",""))+COUNTA(ПланОЗО!C18)</f>
        <v>0</v>
      </c>
      <c r="FU18" s="226">
        <f>LEN(ПланОЗО!D18)-LEN(SUBSTITUTE(ПланОЗО!D18,",",""))+COUNTA(ПланОЗО!D18)</f>
        <v>0</v>
      </c>
      <c r="FV18" s="226">
        <f>LEN(ПланОЗО!E18)-LEN(SUBSTITUTE(ПланОЗО!E18,",",""))+COUNTA(ПланОЗО!E18)</f>
        <v>0</v>
      </c>
      <c r="FX18" s="226">
        <f>LEN(ПланЗО!C18)-LEN(SUBSTITUTE(ПланЗО!C18,",",""))+COUNTA(ПланЗО!C18)</f>
        <v>0</v>
      </c>
      <c r="FY18" s="226">
        <f>LEN(ПланЗО!D18)-LEN(SUBSTITUTE(ПланЗО!D18,",",""))+COUNTA(ПланЗО!D18)</f>
        <v>0</v>
      </c>
      <c r="FZ18" s="226">
        <f>LEN(ПланЗО!E18)-LEN(SUBSTITUTE(ПланЗО!E18,",",""))+COUNTA(ПланЗО!E18)</f>
        <v>0</v>
      </c>
    </row>
    <row r="19" spans="1:182" x14ac:dyDescent="0.25">
      <c r="A19" s="5" t="s">
        <v>326</v>
      </c>
      <c r="B19" s="92"/>
      <c r="C19" s="88"/>
      <c r="D19" s="89"/>
      <c r="E19" s="89"/>
      <c r="F19" s="89"/>
      <c r="G19" s="90"/>
      <c r="H19" s="88"/>
      <c r="I19" s="89"/>
      <c r="J19" s="89"/>
      <c r="K19" s="89"/>
      <c r="L19" s="90"/>
      <c r="M19" s="88"/>
      <c r="N19" s="91"/>
      <c r="O19" s="91"/>
      <c r="P19" s="89"/>
      <c r="Q19" s="90"/>
      <c r="R19" s="88"/>
      <c r="S19" s="89"/>
      <c r="T19" s="89"/>
      <c r="U19" s="89"/>
      <c r="V19" s="90"/>
      <c r="W19" s="88"/>
      <c r="X19" s="89"/>
      <c r="Y19" s="89"/>
      <c r="Z19" s="89"/>
      <c r="AA19" s="90"/>
      <c r="AB19" s="88"/>
      <c r="AC19" s="89"/>
      <c r="AD19" s="89"/>
      <c r="AE19" s="89"/>
      <c r="AF19" s="90"/>
      <c r="AG19" s="88"/>
      <c r="AH19" s="89"/>
      <c r="AI19" s="89"/>
      <c r="AJ19" s="89"/>
      <c r="AK19" s="90"/>
      <c r="AL19" s="88"/>
      <c r="AM19" s="89"/>
      <c r="AN19" s="89"/>
      <c r="AO19" s="89"/>
      <c r="AP19" s="90"/>
      <c r="AQ19" s="88"/>
      <c r="AR19" s="89"/>
      <c r="AS19" s="89"/>
      <c r="AT19" s="89"/>
      <c r="AU19" s="90"/>
      <c r="AV19" s="88"/>
      <c r="AW19" s="89"/>
      <c r="AX19" s="89"/>
      <c r="AY19" s="89"/>
      <c r="AZ19" s="90"/>
      <c r="BA19" s="88"/>
      <c r="BB19" s="89"/>
      <c r="BC19" s="89"/>
      <c r="BD19" s="89"/>
      <c r="BE19" s="90"/>
      <c r="BF19" s="89"/>
      <c r="BG19" s="214">
        <v>0</v>
      </c>
      <c r="BH19" s="214">
        <v>0</v>
      </c>
      <c r="BI19" s="214">
        <v>0</v>
      </c>
      <c r="BJ19" s="214">
        <v>0</v>
      </c>
      <c r="BK19" s="305"/>
      <c r="BL19" s="305" t="str">
        <f>IF(ПланОО!H19&gt;0,ПланОО!I19/ПланОО!H19,"-")</f>
        <v>-</v>
      </c>
      <c r="BM19" s="298"/>
      <c r="BN19" s="226"/>
      <c r="BO19" s="226"/>
      <c r="BP19" s="226">
        <f t="shared" ca="1" si="19"/>
        <v>0</v>
      </c>
      <c r="BQ19" s="226">
        <f t="shared" ca="1" si="20"/>
        <v>0</v>
      </c>
      <c r="BR19" s="226">
        <f t="shared" ca="1" si="21"/>
        <v>0</v>
      </c>
      <c r="BS19" s="226">
        <f t="shared" ca="1" si="21"/>
        <v>0</v>
      </c>
      <c r="BT19" s="226">
        <f t="shared" ca="1" si="21"/>
        <v>0</v>
      </c>
      <c r="BU19" s="226">
        <f t="shared" ca="1" si="21"/>
        <v>0</v>
      </c>
      <c r="BV19" s="226">
        <f t="shared" ca="1" si="21"/>
        <v>0</v>
      </c>
      <c r="BW19" s="226">
        <f t="shared" ca="1" si="21"/>
        <v>0</v>
      </c>
      <c r="BX19" s="226">
        <f t="shared" ca="1" si="21"/>
        <v>0</v>
      </c>
      <c r="BY19" s="226">
        <f t="shared" ca="1" si="21"/>
        <v>0</v>
      </c>
      <c r="BZ19" s="226">
        <f t="shared" ca="1" si="21"/>
        <v>0</v>
      </c>
      <c r="CA19" s="226"/>
      <c r="CB19" s="226" t="str">
        <f t="shared" ca="1" si="22"/>
        <v/>
      </c>
      <c r="CC19" s="226" t="str">
        <f t="shared" ca="1" si="23"/>
        <v/>
      </c>
      <c r="CD19" s="226" t="str">
        <f t="shared" ca="1" si="24"/>
        <v/>
      </c>
      <c r="CE19" s="226" t="str">
        <f t="shared" ca="1" si="25"/>
        <v/>
      </c>
      <c r="CF19" s="226" t="str">
        <f t="shared" ca="1" si="26"/>
        <v/>
      </c>
      <c r="CG19" s="226" t="str">
        <f t="shared" ca="1" si="27"/>
        <v/>
      </c>
      <c r="CH19" s="226" t="str">
        <f t="shared" ca="1" si="28"/>
        <v/>
      </c>
      <c r="CI19" s="226" t="str">
        <f t="shared" ca="1" si="29"/>
        <v/>
      </c>
      <c r="CJ19" s="226" t="str">
        <f t="shared" ca="1" si="30"/>
        <v/>
      </c>
      <c r="CK19" s="226" t="str">
        <f t="shared" ca="1" si="31"/>
        <v/>
      </c>
      <c r="CL19" s="226" t="str">
        <f t="shared" ca="1" si="32"/>
        <v/>
      </c>
      <c r="CM19" s="226"/>
      <c r="CN19" s="226" t="str">
        <f t="shared" ca="1" si="33"/>
        <v xml:space="preserve">          </v>
      </c>
      <c r="CO19" s="226" t="str">
        <f t="shared" ca="1" si="34"/>
        <v/>
      </c>
      <c r="CP19" s="226" t="str">
        <f t="shared" ca="1" si="35"/>
        <v/>
      </c>
      <c r="CQ19" s="226"/>
      <c r="CR19" s="226">
        <f t="shared" ca="1" si="36"/>
        <v>0</v>
      </c>
      <c r="CS19" s="226">
        <f t="shared" ca="1" si="37"/>
        <v>0</v>
      </c>
      <c r="CT19" s="226">
        <f t="shared" ca="1" si="37"/>
        <v>0</v>
      </c>
      <c r="CU19" s="226">
        <f t="shared" ca="1" si="37"/>
        <v>0</v>
      </c>
      <c r="CV19" s="226">
        <f t="shared" ca="1" si="37"/>
        <v>0</v>
      </c>
      <c r="CW19" s="226">
        <f t="shared" ca="1" si="37"/>
        <v>0</v>
      </c>
      <c r="CX19" s="226">
        <f t="shared" ca="1" si="37"/>
        <v>0</v>
      </c>
      <c r="CY19" s="226">
        <f t="shared" ca="1" si="37"/>
        <v>0</v>
      </c>
      <c r="CZ19" s="226">
        <f t="shared" ca="1" si="37"/>
        <v>0</v>
      </c>
      <c r="DA19" s="226">
        <f t="shared" ca="1" si="37"/>
        <v>0</v>
      </c>
      <c r="DB19" s="226">
        <f t="shared" ca="1" si="37"/>
        <v>0</v>
      </c>
      <c r="DC19" s="226"/>
      <c r="DD19" s="226" t="str">
        <f t="shared" ca="1" si="38"/>
        <v/>
      </c>
      <c r="DE19" s="226" t="str">
        <f t="shared" ca="1" si="39"/>
        <v/>
      </c>
      <c r="DF19" s="226" t="str">
        <f t="shared" ca="1" si="40"/>
        <v/>
      </c>
      <c r="DG19" s="226" t="str">
        <f t="shared" ca="1" si="41"/>
        <v/>
      </c>
      <c r="DH19" s="226" t="str">
        <f t="shared" ca="1" si="42"/>
        <v/>
      </c>
      <c r="DI19" s="226" t="str">
        <f t="shared" ca="1" si="43"/>
        <v/>
      </c>
      <c r="DJ19" s="226" t="str">
        <f t="shared" ca="1" si="44"/>
        <v/>
      </c>
      <c r="DK19" s="226" t="str">
        <f t="shared" ca="1" si="45"/>
        <v/>
      </c>
      <c r="DL19" s="226" t="str">
        <f t="shared" ca="1" si="46"/>
        <v/>
      </c>
      <c r="DM19" s="226" t="str">
        <f t="shared" ca="1" si="47"/>
        <v/>
      </c>
      <c r="DN19" s="226" t="str">
        <f t="shared" ca="1" si="48"/>
        <v/>
      </c>
      <c r="DO19" s="226"/>
      <c r="DP19" s="226" t="str">
        <f t="shared" ca="1" si="49"/>
        <v xml:space="preserve">          </v>
      </c>
      <c r="DQ19" s="226" t="str">
        <f t="shared" ca="1" si="50"/>
        <v/>
      </c>
      <c r="DR19" s="226" t="str">
        <f t="shared" ca="1" si="51"/>
        <v/>
      </c>
      <c r="DS19" s="226"/>
      <c r="DT19" s="226" t="str">
        <f t="shared" ca="1" si="52"/>
        <v/>
      </c>
      <c r="DU19" s="226" t="str">
        <f t="shared" ca="1" si="53"/>
        <v/>
      </c>
      <c r="DV19" s="226" t="str">
        <f t="shared" ca="1" si="53"/>
        <v/>
      </c>
      <c r="DW19" s="226" t="str">
        <f t="shared" ca="1" si="53"/>
        <v/>
      </c>
      <c r="DX19" s="226" t="str">
        <f t="shared" ca="1" si="53"/>
        <v/>
      </c>
      <c r="DY19" s="226" t="str">
        <f t="shared" ca="1" si="53"/>
        <v/>
      </c>
      <c r="DZ19" s="226" t="str">
        <f t="shared" ca="1" si="53"/>
        <v/>
      </c>
      <c r="EA19" s="226" t="str">
        <f t="shared" ca="1" si="53"/>
        <v/>
      </c>
      <c r="EB19" s="226" t="str">
        <f t="shared" ca="1" si="53"/>
        <v/>
      </c>
      <c r="EC19" s="226" t="str">
        <f t="shared" ca="1" si="53"/>
        <v/>
      </c>
      <c r="ED19" s="226"/>
      <c r="EE19" s="226" t="str">
        <f t="shared" ca="1" si="54"/>
        <v xml:space="preserve">         </v>
      </c>
      <c r="EF19" s="226" t="str">
        <f t="shared" ca="1" si="55"/>
        <v/>
      </c>
      <c r="EG19" s="226" t="str">
        <f t="shared" ca="1" si="56"/>
        <v/>
      </c>
      <c r="EH19" s="226"/>
      <c r="EI19" s="226" t="str">
        <f t="shared" ca="1" si="65"/>
        <v/>
      </c>
      <c r="EJ19" s="226" t="str">
        <f t="shared" ca="1" si="65"/>
        <v/>
      </c>
      <c r="EK19" s="226" t="str">
        <f t="shared" ca="1" si="65"/>
        <v/>
      </c>
      <c r="EL19" s="226" t="str">
        <f t="shared" ca="1" si="65"/>
        <v/>
      </c>
      <c r="EM19" s="226" t="str">
        <f t="shared" ca="1" si="65"/>
        <v/>
      </c>
      <c r="EN19" s="226" t="str">
        <f t="shared" ca="1" si="65"/>
        <v/>
      </c>
      <c r="EO19" s="226" t="str">
        <f t="shared" ca="1" si="65"/>
        <v/>
      </c>
      <c r="EP19" s="226" t="str">
        <f t="shared" ca="1" si="65"/>
        <v/>
      </c>
      <c r="EQ19" s="226" t="str">
        <f t="shared" ca="1" si="65"/>
        <v/>
      </c>
      <c r="ER19" s="226" t="str">
        <f t="shared" ca="1" si="65"/>
        <v/>
      </c>
      <c r="ES19" s="226"/>
      <c r="ET19" s="226" t="str">
        <f t="shared" ca="1" si="62"/>
        <v xml:space="preserve">         </v>
      </c>
      <c r="EU19" s="226" t="str">
        <f t="shared" ca="1" si="63"/>
        <v/>
      </c>
      <c r="EV19" s="226" t="str">
        <f t="shared" ca="1" si="64"/>
        <v/>
      </c>
      <c r="FM19" s="226" t="str">
        <f t="shared" si="15"/>
        <v/>
      </c>
      <c r="FN19" s="226" t="str">
        <f t="shared" si="16"/>
        <v/>
      </c>
      <c r="FO19" s="226" t="str">
        <f t="shared" si="17"/>
        <v/>
      </c>
      <c r="FP19" s="226" t="str">
        <f t="shared" si="18"/>
        <v/>
      </c>
      <c r="FQ19" s="226" t="str">
        <f t="shared" si="60"/>
        <v/>
      </c>
      <c r="FR19" s="226" t="str">
        <f t="shared" si="61"/>
        <v/>
      </c>
      <c r="FT19" s="226">
        <f>LEN(ПланОЗО!C19)-LEN(SUBSTITUTE(ПланОЗО!C19,",",""))+COUNTA(ПланОЗО!C19)</f>
        <v>0</v>
      </c>
      <c r="FU19" s="226">
        <f>LEN(ПланОЗО!D19)-LEN(SUBSTITUTE(ПланОЗО!D19,",",""))+COUNTA(ПланОЗО!D19)</f>
        <v>0</v>
      </c>
      <c r="FV19" s="226">
        <f>LEN(ПланОЗО!E19)-LEN(SUBSTITUTE(ПланОЗО!E19,",",""))+COUNTA(ПланОЗО!E19)</f>
        <v>0</v>
      </c>
      <c r="FX19" s="226">
        <f>LEN(ПланЗО!C19)-LEN(SUBSTITUTE(ПланЗО!C19,",",""))+COUNTA(ПланЗО!C19)</f>
        <v>0</v>
      </c>
      <c r="FY19" s="226">
        <f>LEN(ПланЗО!D19)-LEN(SUBSTITUTE(ПланЗО!D19,",",""))+COUNTA(ПланЗО!D19)</f>
        <v>0</v>
      </c>
      <c r="FZ19" s="226">
        <f>LEN(ПланЗО!E19)-LEN(SUBSTITUTE(ПланЗО!E19,",",""))+COUNTA(ПланЗО!E19)</f>
        <v>0</v>
      </c>
    </row>
    <row r="20" spans="1:182" x14ac:dyDescent="0.25">
      <c r="A20" s="5" t="s">
        <v>327</v>
      </c>
      <c r="B20" s="92"/>
      <c r="C20" s="88"/>
      <c r="D20" s="89"/>
      <c r="E20" s="89"/>
      <c r="F20" s="89"/>
      <c r="G20" s="90"/>
      <c r="H20" s="88"/>
      <c r="I20" s="89"/>
      <c r="J20" s="89"/>
      <c r="K20" s="89"/>
      <c r="L20" s="90"/>
      <c r="M20" s="88"/>
      <c r="N20" s="91"/>
      <c r="O20" s="91"/>
      <c r="P20" s="89"/>
      <c r="Q20" s="90"/>
      <c r="R20" s="88"/>
      <c r="S20" s="89"/>
      <c r="T20" s="89"/>
      <c r="U20" s="89"/>
      <c r="V20" s="90"/>
      <c r="W20" s="88"/>
      <c r="X20" s="89"/>
      <c r="Y20" s="89"/>
      <c r="Z20" s="89"/>
      <c r="AA20" s="90"/>
      <c r="AB20" s="88"/>
      <c r="AC20" s="89"/>
      <c r="AD20" s="89"/>
      <c r="AE20" s="89"/>
      <c r="AF20" s="90"/>
      <c r="AG20" s="88"/>
      <c r="AH20" s="89"/>
      <c r="AI20" s="89"/>
      <c r="AJ20" s="89"/>
      <c r="AK20" s="90"/>
      <c r="AL20" s="88"/>
      <c r="AM20" s="89"/>
      <c r="AN20" s="89"/>
      <c r="AO20" s="89"/>
      <c r="AP20" s="90"/>
      <c r="AQ20" s="88"/>
      <c r="AR20" s="89"/>
      <c r="AS20" s="89"/>
      <c r="AT20" s="89"/>
      <c r="AU20" s="90"/>
      <c r="AV20" s="88"/>
      <c r="AW20" s="89"/>
      <c r="AX20" s="89"/>
      <c r="AY20" s="89"/>
      <c r="AZ20" s="90"/>
      <c r="BA20" s="88"/>
      <c r="BB20" s="89"/>
      <c r="BC20" s="89"/>
      <c r="BD20" s="89"/>
      <c r="BE20" s="90"/>
      <c r="BF20" s="89"/>
      <c r="BG20" s="214">
        <v>0</v>
      </c>
      <c r="BH20" s="214">
        <v>0</v>
      </c>
      <c r="BI20" s="214">
        <v>0</v>
      </c>
      <c r="BJ20" s="214">
        <v>0</v>
      </c>
      <c r="BK20" s="305"/>
      <c r="BL20" s="305" t="str">
        <f>IF(ПланОО!H20&gt;0,ПланОО!I20/ПланОО!H20,"-")</f>
        <v>-</v>
      </c>
      <c r="BM20" s="298"/>
      <c r="BN20" s="226"/>
      <c r="BO20" s="226"/>
      <c r="BP20" s="226">
        <f t="shared" ca="1" si="19"/>
        <v>0</v>
      </c>
      <c r="BQ20" s="226">
        <f t="shared" ca="1" si="20"/>
        <v>0</v>
      </c>
      <c r="BR20" s="226">
        <f t="shared" ca="1" si="21"/>
        <v>0</v>
      </c>
      <c r="BS20" s="226">
        <f t="shared" ca="1" si="21"/>
        <v>0</v>
      </c>
      <c r="BT20" s="226">
        <f t="shared" ca="1" si="21"/>
        <v>0</v>
      </c>
      <c r="BU20" s="226">
        <f t="shared" ca="1" si="21"/>
        <v>0</v>
      </c>
      <c r="BV20" s="226">
        <f t="shared" ca="1" si="21"/>
        <v>0</v>
      </c>
      <c r="BW20" s="226">
        <f t="shared" ca="1" si="21"/>
        <v>0</v>
      </c>
      <c r="BX20" s="226">
        <f t="shared" ca="1" si="21"/>
        <v>0</v>
      </c>
      <c r="BY20" s="226">
        <f t="shared" ca="1" si="21"/>
        <v>0</v>
      </c>
      <c r="BZ20" s="226">
        <f t="shared" ca="1" si="21"/>
        <v>0</v>
      </c>
      <c r="CA20" s="226"/>
      <c r="CB20" s="226" t="str">
        <f t="shared" ca="1" si="22"/>
        <v/>
      </c>
      <c r="CC20" s="226" t="str">
        <f t="shared" ca="1" si="23"/>
        <v/>
      </c>
      <c r="CD20" s="226" t="str">
        <f t="shared" ca="1" si="24"/>
        <v/>
      </c>
      <c r="CE20" s="226" t="str">
        <f t="shared" ca="1" si="25"/>
        <v/>
      </c>
      <c r="CF20" s="226" t="str">
        <f t="shared" ca="1" si="26"/>
        <v/>
      </c>
      <c r="CG20" s="226" t="str">
        <f t="shared" ca="1" si="27"/>
        <v/>
      </c>
      <c r="CH20" s="226" t="str">
        <f t="shared" ca="1" si="28"/>
        <v/>
      </c>
      <c r="CI20" s="226" t="str">
        <f t="shared" ca="1" si="29"/>
        <v/>
      </c>
      <c r="CJ20" s="226" t="str">
        <f t="shared" ca="1" si="30"/>
        <v/>
      </c>
      <c r="CK20" s="226" t="str">
        <f t="shared" ca="1" si="31"/>
        <v/>
      </c>
      <c r="CL20" s="226" t="str">
        <f t="shared" ca="1" si="32"/>
        <v/>
      </c>
      <c r="CM20" s="226"/>
      <c r="CN20" s="226" t="str">
        <f t="shared" ca="1" si="33"/>
        <v xml:space="preserve">          </v>
      </c>
      <c r="CO20" s="226" t="str">
        <f t="shared" ca="1" si="34"/>
        <v/>
      </c>
      <c r="CP20" s="226" t="str">
        <f t="shared" ca="1" si="35"/>
        <v/>
      </c>
      <c r="CQ20" s="226"/>
      <c r="CR20" s="226">
        <f t="shared" ca="1" si="36"/>
        <v>0</v>
      </c>
      <c r="CS20" s="226">
        <f t="shared" ca="1" si="37"/>
        <v>0</v>
      </c>
      <c r="CT20" s="226">
        <f t="shared" ca="1" si="37"/>
        <v>0</v>
      </c>
      <c r="CU20" s="226">
        <f t="shared" ca="1" si="37"/>
        <v>0</v>
      </c>
      <c r="CV20" s="226">
        <f t="shared" ca="1" si="37"/>
        <v>0</v>
      </c>
      <c r="CW20" s="226">
        <f t="shared" ca="1" si="37"/>
        <v>0</v>
      </c>
      <c r="CX20" s="226">
        <f t="shared" ca="1" si="37"/>
        <v>0</v>
      </c>
      <c r="CY20" s="226">
        <f t="shared" ca="1" si="37"/>
        <v>0</v>
      </c>
      <c r="CZ20" s="226">
        <f t="shared" ca="1" si="37"/>
        <v>0</v>
      </c>
      <c r="DA20" s="226">
        <f t="shared" ca="1" si="37"/>
        <v>0</v>
      </c>
      <c r="DB20" s="226">
        <f t="shared" ca="1" si="37"/>
        <v>0</v>
      </c>
      <c r="DC20" s="226"/>
      <c r="DD20" s="226" t="str">
        <f t="shared" ca="1" si="38"/>
        <v/>
      </c>
      <c r="DE20" s="226" t="str">
        <f t="shared" ca="1" si="39"/>
        <v/>
      </c>
      <c r="DF20" s="226" t="str">
        <f t="shared" ca="1" si="40"/>
        <v/>
      </c>
      <c r="DG20" s="226" t="str">
        <f t="shared" ca="1" si="41"/>
        <v/>
      </c>
      <c r="DH20" s="226" t="str">
        <f t="shared" ca="1" si="42"/>
        <v/>
      </c>
      <c r="DI20" s="226" t="str">
        <f t="shared" ca="1" si="43"/>
        <v/>
      </c>
      <c r="DJ20" s="226" t="str">
        <f t="shared" ca="1" si="44"/>
        <v/>
      </c>
      <c r="DK20" s="226" t="str">
        <f t="shared" ca="1" si="45"/>
        <v/>
      </c>
      <c r="DL20" s="226" t="str">
        <f t="shared" ca="1" si="46"/>
        <v/>
      </c>
      <c r="DM20" s="226" t="str">
        <f t="shared" ca="1" si="47"/>
        <v/>
      </c>
      <c r="DN20" s="226" t="str">
        <f t="shared" ca="1" si="48"/>
        <v/>
      </c>
      <c r="DO20" s="226"/>
      <c r="DP20" s="226" t="str">
        <f t="shared" ca="1" si="49"/>
        <v xml:space="preserve">          </v>
      </c>
      <c r="DQ20" s="226" t="str">
        <f t="shared" ca="1" si="50"/>
        <v/>
      </c>
      <c r="DR20" s="226" t="str">
        <f t="shared" ca="1" si="51"/>
        <v/>
      </c>
      <c r="DS20" s="226"/>
      <c r="DT20" s="226" t="str">
        <f t="shared" ca="1" si="52"/>
        <v/>
      </c>
      <c r="DU20" s="226" t="str">
        <f t="shared" ca="1" si="53"/>
        <v/>
      </c>
      <c r="DV20" s="226" t="str">
        <f t="shared" ca="1" si="53"/>
        <v/>
      </c>
      <c r="DW20" s="226" t="str">
        <f t="shared" ca="1" si="53"/>
        <v/>
      </c>
      <c r="DX20" s="226" t="str">
        <f t="shared" ca="1" si="53"/>
        <v/>
      </c>
      <c r="DY20" s="226" t="str">
        <f t="shared" ca="1" si="53"/>
        <v/>
      </c>
      <c r="DZ20" s="226" t="str">
        <f t="shared" ca="1" si="53"/>
        <v/>
      </c>
      <c r="EA20" s="226" t="str">
        <f t="shared" ca="1" si="53"/>
        <v/>
      </c>
      <c r="EB20" s="226" t="str">
        <f t="shared" ca="1" si="53"/>
        <v/>
      </c>
      <c r="EC20" s="226" t="str">
        <f t="shared" ca="1" si="53"/>
        <v/>
      </c>
      <c r="ED20" s="226"/>
      <c r="EE20" s="226" t="str">
        <f t="shared" ca="1" si="54"/>
        <v xml:space="preserve">         </v>
      </c>
      <c r="EF20" s="226" t="str">
        <f t="shared" ca="1" si="55"/>
        <v/>
      </c>
      <c r="EG20" s="226" t="str">
        <f t="shared" ca="1" si="56"/>
        <v/>
      </c>
      <c r="EH20" s="226"/>
      <c r="EI20" s="226" t="str">
        <f t="shared" ca="1" si="65"/>
        <v/>
      </c>
      <c r="EJ20" s="226" t="str">
        <f t="shared" ca="1" si="65"/>
        <v/>
      </c>
      <c r="EK20" s="226" t="str">
        <f t="shared" ca="1" si="65"/>
        <v/>
      </c>
      <c r="EL20" s="226" t="str">
        <f t="shared" ca="1" si="65"/>
        <v/>
      </c>
      <c r="EM20" s="226" t="str">
        <f t="shared" ca="1" si="65"/>
        <v/>
      </c>
      <c r="EN20" s="226" t="str">
        <f t="shared" ca="1" si="65"/>
        <v/>
      </c>
      <c r="EO20" s="226" t="str">
        <f t="shared" ca="1" si="65"/>
        <v/>
      </c>
      <c r="EP20" s="226" t="str">
        <f t="shared" ca="1" si="65"/>
        <v/>
      </c>
      <c r="EQ20" s="226" t="str">
        <f t="shared" ca="1" si="65"/>
        <v/>
      </c>
      <c r="ER20" s="226" t="str">
        <f t="shared" ca="1" si="65"/>
        <v/>
      </c>
      <c r="ES20" s="226"/>
      <c r="ET20" s="226" t="str">
        <f t="shared" ca="1" si="62"/>
        <v xml:space="preserve">         </v>
      </c>
      <c r="EU20" s="226" t="str">
        <f t="shared" ca="1" si="63"/>
        <v/>
      </c>
      <c r="EV20" s="226" t="str">
        <f t="shared" ca="1" si="64"/>
        <v/>
      </c>
      <c r="FM20" s="226" t="str">
        <f t="shared" si="15"/>
        <v/>
      </c>
      <c r="FN20" s="226" t="str">
        <f t="shared" si="16"/>
        <v/>
      </c>
      <c r="FO20" s="226" t="str">
        <f t="shared" si="17"/>
        <v/>
      </c>
      <c r="FP20" s="226" t="str">
        <f t="shared" si="18"/>
        <v/>
      </c>
      <c r="FQ20" s="226" t="str">
        <f t="shared" si="60"/>
        <v/>
      </c>
      <c r="FR20" s="226" t="str">
        <f t="shared" si="61"/>
        <v/>
      </c>
      <c r="FT20" s="226">
        <f>LEN(ПланОЗО!C20)-LEN(SUBSTITUTE(ПланОЗО!C20,",",""))+COUNTA(ПланОЗО!C20)</f>
        <v>0</v>
      </c>
      <c r="FU20" s="226">
        <f>LEN(ПланОЗО!D20)-LEN(SUBSTITUTE(ПланОЗО!D20,",",""))+COUNTA(ПланОЗО!D20)</f>
        <v>0</v>
      </c>
      <c r="FV20" s="226">
        <f>LEN(ПланОЗО!E20)-LEN(SUBSTITUTE(ПланОЗО!E20,",",""))+COUNTA(ПланОЗО!E20)</f>
        <v>0</v>
      </c>
      <c r="FX20" s="226">
        <f>LEN(ПланЗО!C20)-LEN(SUBSTITUTE(ПланЗО!C20,",",""))+COUNTA(ПланЗО!C20)</f>
        <v>0</v>
      </c>
      <c r="FY20" s="226">
        <f>LEN(ПланЗО!D20)-LEN(SUBSTITUTE(ПланЗО!D20,",",""))+COUNTA(ПланЗО!D20)</f>
        <v>0</v>
      </c>
      <c r="FZ20" s="226">
        <f>LEN(ПланЗО!E20)-LEN(SUBSTITUTE(ПланЗО!E20,",",""))+COUNTA(ПланЗО!E20)</f>
        <v>0</v>
      </c>
    </row>
    <row r="21" spans="1:182" x14ac:dyDescent="0.25">
      <c r="A21" s="5" t="s">
        <v>328</v>
      </c>
      <c r="B21" s="92"/>
      <c r="C21" s="88"/>
      <c r="D21" s="89"/>
      <c r="E21" s="89"/>
      <c r="F21" s="89"/>
      <c r="G21" s="90"/>
      <c r="H21" s="88"/>
      <c r="I21" s="89"/>
      <c r="J21" s="89"/>
      <c r="K21" s="89"/>
      <c r="L21" s="90"/>
      <c r="M21" s="88"/>
      <c r="N21" s="91"/>
      <c r="O21" s="91"/>
      <c r="P21" s="89"/>
      <c r="Q21" s="90"/>
      <c r="R21" s="88"/>
      <c r="S21" s="89"/>
      <c r="T21" s="89"/>
      <c r="U21" s="89"/>
      <c r="V21" s="90"/>
      <c r="W21" s="88"/>
      <c r="X21" s="89"/>
      <c r="Y21" s="89"/>
      <c r="Z21" s="89"/>
      <c r="AA21" s="90"/>
      <c r="AB21" s="88"/>
      <c r="AC21" s="89"/>
      <c r="AD21" s="89"/>
      <c r="AE21" s="89"/>
      <c r="AF21" s="90"/>
      <c r="AG21" s="88"/>
      <c r="AH21" s="89"/>
      <c r="AI21" s="89"/>
      <c r="AJ21" s="89"/>
      <c r="AK21" s="90"/>
      <c r="AL21" s="88"/>
      <c r="AM21" s="89"/>
      <c r="AN21" s="89"/>
      <c r="AO21" s="89"/>
      <c r="AP21" s="90"/>
      <c r="AQ21" s="88"/>
      <c r="AR21" s="89"/>
      <c r="AS21" s="89"/>
      <c r="AT21" s="89"/>
      <c r="AU21" s="90"/>
      <c r="AV21" s="88"/>
      <c r="AW21" s="89"/>
      <c r="AX21" s="89"/>
      <c r="AY21" s="89"/>
      <c r="AZ21" s="90"/>
      <c r="BA21" s="88"/>
      <c r="BB21" s="89"/>
      <c r="BC21" s="89"/>
      <c r="BD21" s="89"/>
      <c r="BE21" s="90"/>
      <c r="BF21" s="89"/>
      <c r="BG21" s="214">
        <v>0</v>
      </c>
      <c r="BH21" s="214">
        <v>0</v>
      </c>
      <c r="BI21" s="214">
        <v>0</v>
      </c>
      <c r="BJ21" s="214">
        <v>0</v>
      </c>
      <c r="BK21" s="305"/>
      <c r="BL21" s="305" t="str">
        <f>IF(ПланОО!H21&gt;0,ПланОО!I21/ПланОО!H21,"-")</f>
        <v>-</v>
      </c>
      <c r="BM21" s="298"/>
      <c r="BN21" s="226"/>
      <c r="BO21" s="226"/>
      <c r="BP21" s="226">
        <f t="shared" ca="1" si="19"/>
        <v>0</v>
      </c>
      <c r="BQ21" s="226">
        <f t="shared" ca="1" si="20"/>
        <v>0</v>
      </c>
      <c r="BR21" s="226">
        <f t="shared" ca="1" si="21"/>
        <v>0</v>
      </c>
      <c r="BS21" s="226">
        <f t="shared" ca="1" si="21"/>
        <v>0</v>
      </c>
      <c r="BT21" s="226">
        <f t="shared" ca="1" si="21"/>
        <v>0</v>
      </c>
      <c r="BU21" s="226">
        <f t="shared" ca="1" si="21"/>
        <v>0</v>
      </c>
      <c r="BV21" s="226">
        <f t="shared" ca="1" si="21"/>
        <v>0</v>
      </c>
      <c r="BW21" s="226">
        <f t="shared" ca="1" si="21"/>
        <v>0</v>
      </c>
      <c r="BX21" s="226">
        <f t="shared" ca="1" si="21"/>
        <v>0</v>
      </c>
      <c r="BY21" s="226">
        <f t="shared" ca="1" si="21"/>
        <v>0</v>
      </c>
      <c r="BZ21" s="226">
        <f t="shared" ca="1" si="21"/>
        <v>0</v>
      </c>
      <c r="CA21" s="226"/>
      <c r="CB21" s="226" t="str">
        <f t="shared" ca="1" si="22"/>
        <v/>
      </c>
      <c r="CC21" s="226" t="str">
        <f t="shared" ca="1" si="23"/>
        <v/>
      </c>
      <c r="CD21" s="226" t="str">
        <f t="shared" ca="1" si="24"/>
        <v/>
      </c>
      <c r="CE21" s="226" t="str">
        <f t="shared" ca="1" si="25"/>
        <v/>
      </c>
      <c r="CF21" s="226" t="str">
        <f t="shared" ca="1" si="26"/>
        <v/>
      </c>
      <c r="CG21" s="226" t="str">
        <f t="shared" ca="1" si="27"/>
        <v/>
      </c>
      <c r="CH21" s="226" t="str">
        <f t="shared" ca="1" si="28"/>
        <v/>
      </c>
      <c r="CI21" s="226" t="str">
        <f t="shared" ca="1" si="29"/>
        <v/>
      </c>
      <c r="CJ21" s="226" t="str">
        <f t="shared" ca="1" si="30"/>
        <v/>
      </c>
      <c r="CK21" s="226" t="str">
        <f t="shared" ca="1" si="31"/>
        <v/>
      </c>
      <c r="CL21" s="226" t="str">
        <f t="shared" ca="1" si="32"/>
        <v/>
      </c>
      <c r="CM21" s="226"/>
      <c r="CN21" s="226" t="str">
        <f t="shared" ca="1" si="33"/>
        <v xml:space="preserve">          </v>
      </c>
      <c r="CO21" s="226" t="str">
        <f t="shared" ca="1" si="34"/>
        <v/>
      </c>
      <c r="CP21" s="226" t="str">
        <f t="shared" ca="1" si="35"/>
        <v/>
      </c>
      <c r="CQ21" s="226"/>
      <c r="CR21" s="226">
        <f t="shared" ca="1" si="36"/>
        <v>0</v>
      </c>
      <c r="CS21" s="226">
        <f t="shared" ca="1" si="37"/>
        <v>0</v>
      </c>
      <c r="CT21" s="226">
        <f t="shared" ca="1" si="37"/>
        <v>0</v>
      </c>
      <c r="CU21" s="226">
        <f t="shared" ca="1" si="37"/>
        <v>0</v>
      </c>
      <c r="CV21" s="226">
        <f t="shared" ca="1" si="37"/>
        <v>0</v>
      </c>
      <c r="CW21" s="226">
        <f t="shared" ca="1" si="37"/>
        <v>0</v>
      </c>
      <c r="CX21" s="226">
        <f t="shared" ca="1" si="37"/>
        <v>0</v>
      </c>
      <c r="CY21" s="226">
        <f t="shared" ca="1" si="37"/>
        <v>0</v>
      </c>
      <c r="CZ21" s="226">
        <f t="shared" ca="1" si="37"/>
        <v>0</v>
      </c>
      <c r="DA21" s="226">
        <f t="shared" ca="1" si="37"/>
        <v>0</v>
      </c>
      <c r="DB21" s="226">
        <f t="shared" ca="1" si="37"/>
        <v>0</v>
      </c>
      <c r="DC21" s="226"/>
      <c r="DD21" s="226" t="str">
        <f t="shared" ca="1" si="38"/>
        <v/>
      </c>
      <c r="DE21" s="226" t="str">
        <f t="shared" ca="1" si="39"/>
        <v/>
      </c>
      <c r="DF21" s="226" t="str">
        <f t="shared" ca="1" si="40"/>
        <v/>
      </c>
      <c r="DG21" s="226" t="str">
        <f t="shared" ca="1" si="41"/>
        <v/>
      </c>
      <c r="DH21" s="226" t="str">
        <f t="shared" ca="1" si="42"/>
        <v/>
      </c>
      <c r="DI21" s="226" t="str">
        <f t="shared" ca="1" si="43"/>
        <v/>
      </c>
      <c r="DJ21" s="226" t="str">
        <f t="shared" ca="1" si="44"/>
        <v/>
      </c>
      <c r="DK21" s="226" t="str">
        <f t="shared" ca="1" si="45"/>
        <v/>
      </c>
      <c r="DL21" s="226" t="str">
        <f t="shared" ca="1" si="46"/>
        <v/>
      </c>
      <c r="DM21" s="226" t="str">
        <f t="shared" ca="1" si="47"/>
        <v/>
      </c>
      <c r="DN21" s="226" t="str">
        <f t="shared" ca="1" si="48"/>
        <v/>
      </c>
      <c r="DO21" s="226"/>
      <c r="DP21" s="226" t="str">
        <f t="shared" ca="1" si="49"/>
        <v xml:space="preserve">          </v>
      </c>
      <c r="DQ21" s="226" t="str">
        <f t="shared" ca="1" si="50"/>
        <v/>
      </c>
      <c r="DR21" s="226" t="str">
        <f t="shared" ca="1" si="51"/>
        <v/>
      </c>
      <c r="DS21" s="226"/>
      <c r="DT21" s="226" t="str">
        <f t="shared" ca="1" si="52"/>
        <v/>
      </c>
      <c r="DU21" s="226" t="str">
        <f t="shared" ca="1" si="53"/>
        <v/>
      </c>
      <c r="DV21" s="226" t="str">
        <f t="shared" ca="1" si="53"/>
        <v/>
      </c>
      <c r="DW21" s="226" t="str">
        <f t="shared" ca="1" si="53"/>
        <v/>
      </c>
      <c r="DX21" s="226" t="str">
        <f t="shared" ca="1" si="53"/>
        <v/>
      </c>
      <c r="DY21" s="226" t="str">
        <f t="shared" ca="1" si="53"/>
        <v/>
      </c>
      <c r="DZ21" s="226" t="str">
        <f t="shared" ca="1" si="53"/>
        <v/>
      </c>
      <c r="EA21" s="226" t="str">
        <f t="shared" ca="1" si="53"/>
        <v/>
      </c>
      <c r="EB21" s="226" t="str">
        <f t="shared" ca="1" si="53"/>
        <v/>
      </c>
      <c r="EC21" s="226" t="str">
        <f t="shared" ca="1" si="53"/>
        <v/>
      </c>
      <c r="ED21" s="226"/>
      <c r="EE21" s="226" t="str">
        <f t="shared" ca="1" si="54"/>
        <v xml:space="preserve">         </v>
      </c>
      <c r="EF21" s="226" t="str">
        <f t="shared" ca="1" si="55"/>
        <v/>
      </c>
      <c r="EG21" s="226" t="str">
        <f t="shared" ca="1" si="56"/>
        <v/>
      </c>
      <c r="EH21" s="226"/>
      <c r="EI21" s="226" t="str">
        <f t="shared" ca="1" si="65"/>
        <v/>
      </c>
      <c r="EJ21" s="226" t="str">
        <f t="shared" ca="1" si="65"/>
        <v/>
      </c>
      <c r="EK21" s="226" t="str">
        <f t="shared" ca="1" si="65"/>
        <v/>
      </c>
      <c r="EL21" s="226" t="str">
        <f t="shared" ca="1" si="65"/>
        <v/>
      </c>
      <c r="EM21" s="226" t="str">
        <f t="shared" ca="1" si="65"/>
        <v/>
      </c>
      <c r="EN21" s="226" t="str">
        <f t="shared" ca="1" si="65"/>
        <v/>
      </c>
      <c r="EO21" s="226" t="str">
        <f t="shared" ca="1" si="65"/>
        <v/>
      </c>
      <c r="EP21" s="226" t="str">
        <f t="shared" ca="1" si="65"/>
        <v/>
      </c>
      <c r="EQ21" s="226" t="str">
        <f t="shared" ca="1" si="65"/>
        <v/>
      </c>
      <c r="ER21" s="226" t="str">
        <f t="shared" ca="1" si="65"/>
        <v/>
      </c>
      <c r="ES21" s="226"/>
      <c r="ET21" s="226" t="str">
        <f t="shared" ca="1" si="62"/>
        <v xml:space="preserve">         </v>
      </c>
      <c r="EU21" s="226" t="str">
        <f t="shared" ca="1" si="63"/>
        <v/>
      </c>
      <c r="EV21" s="226" t="str">
        <f t="shared" ca="1" si="64"/>
        <v/>
      </c>
      <c r="FM21" s="226" t="str">
        <f t="shared" si="15"/>
        <v/>
      </c>
      <c r="FN21" s="226" t="str">
        <f t="shared" si="16"/>
        <v/>
      </c>
      <c r="FO21" s="226" t="str">
        <f t="shared" si="17"/>
        <v/>
      </c>
      <c r="FP21" s="226" t="str">
        <f t="shared" si="18"/>
        <v/>
      </c>
      <c r="FQ21" s="226" t="str">
        <f t="shared" si="60"/>
        <v/>
      </c>
      <c r="FR21" s="226" t="str">
        <f t="shared" si="61"/>
        <v/>
      </c>
      <c r="FT21" s="226">
        <f>LEN(ПланОЗО!C21)-LEN(SUBSTITUTE(ПланОЗО!C21,",",""))+COUNTA(ПланОЗО!C21)</f>
        <v>0</v>
      </c>
      <c r="FU21" s="226">
        <f>LEN(ПланОЗО!D21)-LEN(SUBSTITUTE(ПланОЗО!D21,",",""))+COUNTA(ПланОЗО!D21)</f>
        <v>0</v>
      </c>
      <c r="FV21" s="226">
        <f>LEN(ПланОЗО!E21)-LEN(SUBSTITUTE(ПланОЗО!E21,",",""))+COUNTA(ПланОЗО!E21)</f>
        <v>0</v>
      </c>
      <c r="FX21" s="226">
        <f>LEN(ПланЗО!C21)-LEN(SUBSTITUTE(ПланЗО!C21,",",""))+COUNTA(ПланЗО!C21)</f>
        <v>0</v>
      </c>
      <c r="FY21" s="226">
        <f>LEN(ПланЗО!D21)-LEN(SUBSTITUTE(ПланЗО!D21,",",""))+COUNTA(ПланЗО!D21)</f>
        <v>0</v>
      </c>
      <c r="FZ21" s="226">
        <f>LEN(ПланЗО!E21)-LEN(SUBSTITUTE(ПланЗО!E21,",",""))+COUNTA(ПланЗО!E21)</f>
        <v>0</v>
      </c>
    </row>
    <row r="22" spans="1:182" x14ac:dyDescent="0.25">
      <c r="A22" s="5" t="s">
        <v>329</v>
      </c>
      <c r="B22" s="92"/>
      <c r="C22" s="88"/>
      <c r="D22" s="89"/>
      <c r="E22" s="89"/>
      <c r="F22" s="89"/>
      <c r="G22" s="90"/>
      <c r="H22" s="88"/>
      <c r="I22" s="89"/>
      <c r="J22" s="89"/>
      <c r="K22" s="89"/>
      <c r="L22" s="90"/>
      <c r="M22" s="88"/>
      <c r="N22" s="91"/>
      <c r="O22" s="91"/>
      <c r="P22" s="89"/>
      <c r="Q22" s="90"/>
      <c r="R22" s="88"/>
      <c r="S22" s="89"/>
      <c r="T22" s="89"/>
      <c r="U22" s="89"/>
      <c r="V22" s="90"/>
      <c r="W22" s="88"/>
      <c r="X22" s="89"/>
      <c r="Y22" s="89"/>
      <c r="Z22" s="89"/>
      <c r="AA22" s="90"/>
      <c r="AB22" s="88"/>
      <c r="AC22" s="89"/>
      <c r="AD22" s="89"/>
      <c r="AE22" s="89"/>
      <c r="AF22" s="90"/>
      <c r="AG22" s="88"/>
      <c r="AH22" s="89"/>
      <c r="AI22" s="89"/>
      <c r="AJ22" s="89"/>
      <c r="AK22" s="90"/>
      <c r="AL22" s="88"/>
      <c r="AM22" s="89"/>
      <c r="AN22" s="89"/>
      <c r="AO22" s="89"/>
      <c r="AP22" s="90"/>
      <c r="AQ22" s="88"/>
      <c r="AR22" s="89"/>
      <c r="AS22" s="89"/>
      <c r="AT22" s="89"/>
      <c r="AU22" s="90"/>
      <c r="AV22" s="88"/>
      <c r="AW22" s="89"/>
      <c r="AX22" s="89"/>
      <c r="AY22" s="89"/>
      <c r="AZ22" s="90"/>
      <c r="BA22" s="88"/>
      <c r="BB22" s="89"/>
      <c r="BC22" s="89"/>
      <c r="BD22" s="89"/>
      <c r="BE22" s="90"/>
      <c r="BF22" s="89"/>
      <c r="BG22" s="214">
        <v>0</v>
      </c>
      <c r="BH22" s="214">
        <v>0</v>
      </c>
      <c r="BI22" s="214">
        <v>0</v>
      </c>
      <c r="BJ22" s="214">
        <v>0</v>
      </c>
      <c r="BK22" s="305"/>
      <c r="BL22" s="305" t="str">
        <f>IF(ПланОО!H22&gt;0,ПланОО!I22/ПланОО!H22,"-")</f>
        <v>-</v>
      </c>
      <c r="BM22" s="298"/>
      <c r="BN22" s="226"/>
      <c r="BO22" s="226"/>
      <c r="BP22" s="226">
        <f t="shared" ca="1" si="19"/>
        <v>0</v>
      </c>
      <c r="BQ22" s="226">
        <f t="shared" ca="1" si="20"/>
        <v>0</v>
      </c>
      <c r="BR22" s="226">
        <f t="shared" ca="1" si="21"/>
        <v>0</v>
      </c>
      <c r="BS22" s="226">
        <f t="shared" ca="1" si="21"/>
        <v>0</v>
      </c>
      <c r="BT22" s="226">
        <f t="shared" ca="1" si="21"/>
        <v>0</v>
      </c>
      <c r="BU22" s="226">
        <f t="shared" ca="1" si="21"/>
        <v>0</v>
      </c>
      <c r="BV22" s="226">
        <f t="shared" ca="1" si="21"/>
        <v>0</v>
      </c>
      <c r="BW22" s="226">
        <f t="shared" ca="1" si="21"/>
        <v>0</v>
      </c>
      <c r="BX22" s="226">
        <f t="shared" ca="1" si="21"/>
        <v>0</v>
      </c>
      <c r="BY22" s="226">
        <f t="shared" ca="1" si="21"/>
        <v>0</v>
      </c>
      <c r="BZ22" s="226">
        <f t="shared" ca="1" si="21"/>
        <v>0</v>
      </c>
      <c r="CA22" s="226"/>
      <c r="CB22" s="226" t="str">
        <f t="shared" ca="1" si="22"/>
        <v/>
      </c>
      <c r="CC22" s="226" t="str">
        <f t="shared" ca="1" si="23"/>
        <v/>
      </c>
      <c r="CD22" s="226" t="str">
        <f t="shared" ca="1" si="24"/>
        <v/>
      </c>
      <c r="CE22" s="226" t="str">
        <f t="shared" ca="1" si="25"/>
        <v/>
      </c>
      <c r="CF22" s="226" t="str">
        <f t="shared" ca="1" si="26"/>
        <v/>
      </c>
      <c r="CG22" s="226" t="str">
        <f t="shared" ca="1" si="27"/>
        <v/>
      </c>
      <c r="CH22" s="226" t="str">
        <f t="shared" ca="1" si="28"/>
        <v/>
      </c>
      <c r="CI22" s="226" t="str">
        <f t="shared" ca="1" si="29"/>
        <v/>
      </c>
      <c r="CJ22" s="226" t="str">
        <f t="shared" ca="1" si="30"/>
        <v/>
      </c>
      <c r="CK22" s="226" t="str">
        <f t="shared" ca="1" si="31"/>
        <v/>
      </c>
      <c r="CL22" s="226" t="str">
        <f t="shared" ca="1" si="32"/>
        <v/>
      </c>
      <c r="CM22" s="226"/>
      <c r="CN22" s="226" t="str">
        <f t="shared" ca="1" si="33"/>
        <v xml:space="preserve">          </v>
      </c>
      <c r="CO22" s="226" t="str">
        <f t="shared" ca="1" si="34"/>
        <v/>
      </c>
      <c r="CP22" s="226" t="str">
        <f t="shared" ca="1" si="35"/>
        <v/>
      </c>
      <c r="CQ22" s="226"/>
      <c r="CR22" s="226">
        <f t="shared" ca="1" si="36"/>
        <v>0</v>
      </c>
      <c r="CS22" s="226">
        <f t="shared" ca="1" si="37"/>
        <v>0</v>
      </c>
      <c r="CT22" s="226">
        <f t="shared" ca="1" si="37"/>
        <v>0</v>
      </c>
      <c r="CU22" s="226">
        <f t="shared" ca="1" si="37"/>
        <v>0</v>
      </c>
      <c r="CV22" s="226">
        <f t="shared" ca="1" si="37"/>
        <v>0</v>
      </c>
      <c r="CW22" s="226">
        <f t="shared" ca="1" si="37"/>
        <v>0</v>
      </c>
      <c r="CX22" s="226">
        <f t="shared" ca="1" si="37"/>
        <v>0</v>
      </c>
      <c r="CY22" s="226">
        <f t="shared" ca="1" si="37"/>
        <v>0</v>
      </c>
      <c r="CZ22" s="226">
        <f t="shared" ca="1" si="37"/>
        <v>0</v>
      </c>
      <c r="DA22" s="226">
        <f t="shared" ca="1" si="37"/>
        <v>0</v>
      </c>
      <c r="DB22" s="226">
        <f t="shared" ca="1" si="37"/>
        <v>0</v>
      </c>
      <c r="DC22" s="226"/>
      <c r="DD22" s="226" t="str">
        <f t="shared" ca="1" si="38"/>
        <v/>
      </c>
      <c r="DE22" s="226" t="str">
        <f t="shared" ca="1" si="39"/>
        <v/>
      </c>
      <c r="DF22" s="226" t="str">
        <f t="shared" ca="1" si="40"/>
        <v/>
      </c>
      <c r="DG22" s="226" t="str">
        <f t="shared" ca="1" si="41"/>
        <v/>
      </c>
      <c r="DH22" s="226" t="str">
        <f t="shared" ca="1" si="42"/>
        <v/>
      </c>
      <c r="DI22" s="226" t="str">
        <f t="shared" ca="1" si="43"/>
        <v/>
      </c>
      <c r="DJ22" s="226" t="str">
        <f t="shared" ca="1" si="44"/>
        <v/>
      </c>
      <c r="DK22" s="226" t="str">
        <f t="shared" ca="1" si="45"/>
        <v/>
      </c>
      <c r="DL22" s="226" t="str">
        <f t="shared" ca="1" si="46"/>
        <v/>
      </c>
      <c r="DM22" s="226" t="str">
        <f t="shared" ca="1" si="47"/>
        <v/>
      </c>
      <c r="DN22" s="226" t="str">
        <f t="shared" ca="1" si="48"/>
        <v/>
      </c>
      <c r="DO22" s="226"/>
      <c r="DP22" s="226" t="str">
        <f t="shared" ca="1" si="49"/>
        <v xml:space="preserve">          </v>
      </c>
      <c r="DQ22" s="226" t="str">
        <f t="shared" ca="1" si="50"/>
        <v/>
      </c>
      <c r="DR22" s="226" t="str">
        <f t="shared" ca="1" si="51"/>
        <v/>
      </c>
      <c r="DS22" s="226"/>
      <c r="DT22" s="226" t="str">
        <f t="shared" ca="1" si="52"/>
        <v/>
      </c>
      <c r="DU22" s="226" t="str">
        <f t="shared" ca="1" si="53"/>
        <v/>
      </c>
      <c r="DV22" s="226" t="str">
        <f t="shared" ca="1" si="53"/>
        <v/>
      </c>
      <c r="DW22" s="226" t="str">
        <f t="shared" ca="1" si="53"/>
        <v/>
      </c>
      <c r="DX22" s="226" t="str">
        <f t="shared" ca="1" si="53"/>
        <v/>
      </c>
      <c r="DY22" s="226" t="str">
        <f t="shared" ca="1" si="53"/>
        <v/>
      </c>
      <c r="DZ22" s="226" t="str">
        <f t="shared" ca="1" si="53"/>
        <v/>
      </c>
      <c r="EA22" s="226" t="str">
        <f t="shared" ca="1" si="53"/>
        <v/>
      </c>
      <c r="EB22" s="226" t="str">
        <f t="shared" ca="1" si="53"/>
        <v/>
      </c>
      <c r="EC22" s="226" t="str">
        <f t="shared" ca="1" si="53"/>
        <v/>
      </c>
      <c r="ED22" s="226"/>
      <c r="EE22" s="226" t="str">
        <f t="shared" ca="1" si="54"/>
        <v xml:space="preserve">         </v>
      </c>
      <c r="EF22" s="226" t="str">
        <f t="shared" ca="1" si="55"/>
        <v/>
      </c>
      <c r="EG22" s="226" t="str">
        <f t="shared" ca="1" si="56"/>
        <v/>
      </c>
      <c r="EH22" s="226"/>
      <c r="EI22" s="226" t="str">
        <f t="shared" ca="1" si="65"/>
        <v/>
      </c>
      <c r="EJ22" s="226" t="str">
        <f t="shared" ca="1" si="65"/>
        <v/>
      </c>
      <c r="EK22" s="226" t="str">
        <f t="shared" ca="1" si="65"/>
        <v/>
      </c>
      <c r="EL22" s="226" t="str">
        <f t="shared" ca="1" si="65"/>
        <v/>
      </c>
      <c r="EM22" s="226" t="str">
        <f t="shared" ca="1" si="65"/>
        <v/>
      </c>
      <c r="EN22" s="226" t="str">
        <f t="shared" ca="1" si="65"/>
        <v/>
      </c>
      <c r="EO22" s="226" t="str">
        <f t="shared" ca="1" si="65"/>
        <v/>
      </c>
      <c r="EP22" s="226" t="str">
        <f t="shared" ca="1" si="65"/>
        <v/>
      </c>
      <c r="EQ22" s="226" t="str">
        <f t="shared" ca="1" si="65"/>
        <v/>
      </c>
      <c r="ER22" s="226" t="str">
        <f t="shared" ca="1" si="65"/>
        <v/>
      </c>
      <c r="ES22" s="226"/>
      <c r="ET22" s="226" t="str">
        <f t="shared" ca="1" si="62"/>
        <v xml:space="preserve">         </v>
      </c>
      <c r="EU22" s="226" t="str">
        <f t="shared" ca="1" si="63"/>
        <v/>
      </c>
      <c r="EV22" s="226" t="str">
        <f t="shared" ca="1" si="64"/>
        <v/>
      </c>
      <c r="FM22" s="226" t="str">
        <f t="shared" si="15"/>
        <v/>
      </c>
      <c r="FN22" s="226" t="str">
        <f t="shared" si="16"/>
        <v/>
      </c>
      <c r="FO22" s="226" t="str">
        <f t="shared" si="17"/>
        <v/>
      </c>
      <c r="FP22" s="226" t="str">
        <f t="shared" si="18"/>
        <v/>
      </c>
      <c r="FQ22" s="226" t="str">
        <f t="shared" si="60"/>
        <v/>
      </c>
      <c r="FR22" s="226" t="str">
        <f t="shared" si="61"/>
        <v/>
      </c>
      <c r="FT22" s="226">
        <f>LEN(ПланОЗО!C22)-LEN(SUBSTITUTE(ПланОЗО!C22,",",""))+COUNTA(ПланОЗО!C22)</f>
        <v>0</v>
      </c>
      <c r="FU22" s="226">
        <f>LEN(ПланОЗО!D22)-LEN(SUBSTITUTE(ПланОЗО!D22,",",""))+COUNTA(ПланОЗО!D22)</f>
        <v>0</v>
      </c>
      <c r="FV22" s="226">
        <f>LEN(ПланОЗО!E22)-LEN(SUBSTITUTE(ПланОЗО!E22,",",""))+COUNTA(ПланОЗО!E22)</f>
        <v>0</v>
      </c>
      <c r="FX22" s="226">
        <f>LEN(ПланЗО!C22)-LEN(SUBSTITUTE(ПланЗО!C22,",",""))+COUNTA(ПланЗО!C22)</f>
        <v>0</v>
      </c>
      <c r="FY22" s="226">
        <f>LEN(ПланЗО!D22)-LEN(SUBSTITUTE(ПланЗО!D22,",",""))+COUNTA(ПланЗО!D22)</f>
        <v>0</v>
      </c>
      <c r="FZ22" s="226">
        <f>LEN(ПланЗО!E22)-LEN(SUBSTITUTE(ПланЗО!E22,",",""))+COUNTA(ПланЗО!E22)</f>
        <v>0</v>
      </c>
    </row>
    <row r="23" spans="1:182" x14ac:dyDescent="0.25">
      <c r="A23" s="382" t="s">
        <v>72</v>
      </c>
      <c r="B23" s="382"/>
      <c r="C23" s="287">
        <f>SUM(C8:C22)</f>
        <v>0</v>
      </c>
      <c r="D23" s="287">
        <f>SUM(D8:D22)</f>
        <v>0</v>
      </c>
      <c r="E23" s="287">
        <f>SUM(E8:E22)</f>
        <v>0</v>
      </c>
      <c r="F23" s="287">
        <f>SUM(F8:F22)</f>
        <v>0</v>
      </c>
      <c r="G23" s="287">
        <f>COUNTA(G8:G22)</f>
        <v>0</v>
      </c>
      <c r="H23" s="287">
        <f>SUM(H8:H22)</f>
        <v>3</v>
      </c>
      <c r="I23" s="287">
        <f t="shared" ref="I23:BD23" si="66">SUM(I8:I22)</f>
        <v>2</v>
      </c>
      <c r="J23" s="287">
        <f t="shared" si="66"/>
        <v>1</v>
      </c>
      <c r="K23" s="287">
        <f t="shared" si="66"/>
        <v>0</v>
      </c>
      <c r="L23" s="287">
        <f>COUNTA(L8:L22)</f>
        <v>1</v>
      </c>
      <c r="M23" s="287">
        <f t="shared" si="66"/>
        <v>0</v>
      </c>
      <c r="N23" s="287">
        <f t="shared" si="66"/>
        <v>0</v>
      </c>
      <c r="O23" s="287">
        <f t="shared" si="66"/>
        <v>0</v>
      </c>
      <c r="P23" s="287">
        <f t="shared" si="66"/>
        <v>0</v>
      </c>
      <c r="Q23" s="287">
        <f>COUNTA(Q8:Q22)</f>
        <v>0</v>
      </c>
      <c r="R23" s="287">
        <f t="shared" si="66"/>
        <v>0</v>
      </c>
      <c r="S23" s="287">
        <f t="shared" si="66"/>
        <v>0</v>
      </c>
      <c r="T23" s="287">
        <f t="shared" si="66"/>
        <v>0</v>
      </c>
      <c r="U23" s="287">
        <f t="shared" si="66"/>
        <v>0</v>
      </c>
      <c r="V23" s="287">
        <f>COUNTA(V8:V22)</f>
        <v>0</v>
      </c>
      <c r="W23" s="287">
        <f t="shared" si="66"/>
        <v>0</v>
      </c>
      <c r="X23" s="287">
        <f t="shared" si="66"/>
        <v>0</v>
      </c>
      <c r="Y23" s="287">
        <f t="shared" si="66"/>
        <v>0</v>
      </c>
      <c r="Z23" s="287">
        <f t="shared" si="66"/>
        <v>0</v>
      </c>
      <c r="AA23" s="287">
        <f>COUNTA(AA8:AA22)</f>
        <v>0</v>
      </c>
      <c r="AB23" s="287">
        <f t="shared" si="66"/>
        <v>0</v>
      </c>
      <c r="AC23" s="287">
        <f t="shared" si="66"/>
        <v>0</v>
      </c>
      <c r="AD23" s="287">
        <f t="shared" si="66"/>
        <v>0</v>
      </c>
      <c r="AE23" s="287">
        <f t="shared" si="66"/>
        <v>0</v>
      </c>
      <c r="AF23" s="287">
        <f>COUNTA(AF8:AF22)</f>
        <v>0</v>
      </c>
      <c r="AG23" s="287">
        <f t="shared" si="66"/>
        <v>0</v>
      </c>
      <c r="AH23" s="287">
        <f t="shared" si="66"/>
        <v>0</v>
      </c>
      <c r="AI23" s="287">
        <f t="shared" si="66"/>
        <v>0</v>
      </c>
      <c r="AJ23" s="287">
        <f t="shared" si="66"/>
        <v>0</v>
      </c>
      <c r="AK23" s="287">
        <f>COUNTA(AK8:AK22)</f>
        <v>0</v>
      </c>
      <c r="AL23" s="287">
        <f t="shared" si="66"/>
        <v>0</v>
      </c>
      <c r="AM23" s="287">
        <f t="shared" si="66"/>
        <v>0</v>
      </c>
      <c r="AN23" s="287">
        <f t="shared" si="66"/>
        <v>0</v>
      </c>
      <c r="AO23" s="287">
        <f t="shared" si="66"/>
        <v>0</v>
      </c>
      <c r="AP23" s="287">
        <f>COUNTA(AP8:AP22)</f>
        <v>0</v>
      </c>
      <c r="AQ23" s="287">
        <f t="shared" si="66"/>
        <v>0</v>
      </c>
      <c r="AR23" s="287">
        <f t="shared" si="66"/>
        <v>0</v>
      </c>
      <c r="AS23" s="287">
        <f t="shared" si="66"/>
        <v>0</v>
      </c>
      <c r="AT23" s="287">
        <f t="shared" si="66"/>
        <v>0</v>
      </c>
      <c r="AU23" s="287">
        <f>COUNTA(AU8:AU22)</f>
        <v>0</v>
      </c>
      <c r="AV23" s="287">
        <f t="shared" si="66"/>
        <v>0</v>
      </c>
      <c r="AW23" s="287">
        <f t="shared" si="66"/>
        <v>0</v>
      </c>
      <c r="AX23" s="287">
        <f t="shared" si="66"/>
        <v>0</v>
      </c>
      <c r="AY23" s="287">
        <f t="shared" si="66"/>
        <v>0</v>
      </c>
      <c r="AZ23" s="287">
        <f>COUNTA(AZ8:AZ22)</f>
        <v>0</v>
      </c>
      <c r="BA23" s="287">
        <f t="shared" si="66"/>
        <v>0</v>
      </c>
      <c r="BB23" s="287">
        <f t="shared" si="66"/>
        <v>0</v>
      </c>
      <c r="BC23" s="287">
        <f t="shared" si="66"/>
        <v>0</v>
      </c>
      <c r="BD23" s="287">
        <f t="shared" si="66"/>
        <v>0</v>
      </c>
      <c r="BE23" s="287">
        <f>COUNTA(BE8:BE22)</f>
        <v>0</v>
      </c>
      <c r="BF23" s="290"/>
      <c r="BG23" s="214">
        <v>0</v>
      </c>
      <c r="BH23" s="214">
        <v>0</v>
      </c>
      <c r="BI23" s="214">
        <v>0</v>
      </c>
      <c r="BJ23" s="214">
        <v>0</v>
      </c>
      <c r="BK23" s="305"/>
      <c r="BL23" s="305">
        <f>IF(ПланОО!H23&gt;0,ПланОО!I23/ПланОО!H23,"-")</f>
        <v>0.5</v>
      </c>
      <c r="BM23" s="307">
        <v>10</v>
      </c>
      <c r="BN23" s="226"/>
      <c r="BO23" s="226"/>
      <c r="BP23" s="226">
        <f t="shared" ca="1" si="19"/>
        <v>0</v>
      </c>
      <c r="BQ23" s="226">
        <f t="shared" ca="1" si="20"/>
        <v>0</v>
      </c>
      <c r="BR23" s="226">
        <f t="shared" ca="1" si="21"/>
        <v>0</v>
      </c>
      <c r="BS23" s="226">
        <f t="shared" ca="1" si="21"/>
        <v>0</v>
      </c>
      <c r="BT23" s="226">
        <f t="shared" ca="1" si="21"/>
        <v>0</v>
      </c>
      <c r="BU23" s="226">
        <f t="shared" ca="1" si="21"/>
        <v>0</v>
      </c>
      <c r="BV23" s="226">
        <f t="shared" ca="1" si="21"/>
        <v>0</v>
      </c>
      <c r="BW23" s="226">
        <f t="shared" ca="1" si="21"/>
        <v>0</v>
      </c>
      <c r="BX23" s="226">
        <f t="shared" ca="1" si="21"/>
        <v>0</v>
      </c>
      <c r="BY23" s="226">
        <f t="shared" ca="1" si="21"/>
        <v>0</v>
      </c>
      <c r="BZ23" s="226">
        <f t="shared" ca="1" si="21"/>
        <v>0</v>
      </c>
      <c r="CA23" s="226"/>
      <c r="CB23" s="226" t="str">
        <f t="shared" ca="1" si="22"/>
        <v/>
      </c>
      <c r="CC23" s="226" t="str">
        <f t="shared" ca="1" si="23"/>
        <v/>
      </c>
      <c r="CD23" s="226" t="str">
        <f t="shared" ca="1" si="24"/>
        <v/>
      </c>
      <c r="CE23" s="226" t="str">
        <f t="shared" ca="1" si="25"/>
        <v/>
      </c>
      <c r="CF23" s="226" t="str">
        <f t="shared" ca="1" si="26"/>
        <v/>
      </c>
      <c r="CG23" s="226" t="str">
        <f t="shared" ca="1" si="27"/>
        <v/>
      </c>
      <c r="CH23" s="226" t="str">
        <f t="shared" ca="1" si="28"/>
        <v/>
      </c>
      <c r="CI23" s="226" t="str">
        <f t="shared" ca="1" si="29"/>
        <v/>
      </c>
      <c r="CJ23" s="226" t="str">
        <f t="shared" ca="1" si="30"/>
        <v/>
      </c>
      <c r="CK23" s="226" t="str">
        <f t="shared" ca="1" si="31"/>
        <v/>
      </c>
      <c r="CL23" s="226" t="str">
        <f t="shared" ca="1" si="32"/>
        <v/>
      </c>
      <c r="CM23" s="226"/>
      <c r="CN23" s="226" t="str">
        <f t="shared" ca="1" si="33"/>
        <v xml:space="preserve">          </v>
      </c>
      <c r="CO23" s="226" t="str">
        <f t="shared" ca="1" si="34"/>
        <v/>
      </c>
      <c r="CP23" s="226" t="str">
        <f t="shared" ca="1" si="35"/>
        <v/>
      </c>
      <c r="CQ23" s="226"/>
      <c r="CR23" s="226">
        <f t="shared" ca="1" si="36"/>
        <v>0</v>
      </c>
      <c r="CS23" s="226">
        <f t="shared" ca="1" si="37"/>
        <v>0</v>
      </c>
      <c r="CT23" s="226">
        <f t="shared" ca="1" si="37"/>
        <v>0</v>
      </c>
      <c r="CU23" s="226">
        <f t="shared" ca="1" si="37"/>
        <v>0</v>
      </c>
      <c r="CV23" s="226">
        <f t="shared" ca="1" si="37"/>
        <v>0</v>
      </c>
      <c r="CW23" s="226">
        <f t="shared" ca="1" si="37"/>
        <v>0</v>
      </c>
      <c r="CX23" s="226">
        <f t="shared" ca="1" si="37"/>
        <v>0</v>
      </c>
      <c r="CY23" s="226">
        <f t="shared" ca="1" si="37"/>
        <v>0</v>
      </c>
      <c r="CZ23" s="226">
        <f t="shared" ca="1" si="37"/>
        <v>0</v>
      </c>
      <c r="DA23" s="226">
        <f t="shared" ca="1" si="37"/>
        <v>0</v>
      </c>
      <c r="DB23" s="226">
        <f t="shared" ca="1" si="37"/>
        <v>0</v>
      </c>
      <c r="DC23" s="226"/>
      <c r="DD23" s="226" t="str">
        <f t="shared" ca="1" si="38"/>
        <v/>
      </c>
      <c r="DE23" s="226" t="str">
        <f t="shared" ca="1" si="39"/>
        <v/>
      </c>
      <c r="DF23" s="226" t="str">
        <f t="shared" ca="1" si="40"/>
        <v/>
      </c>
      <c r="DG23" s="226" t="str">
        <f t="shared" ca="1" si="41"/>
        <v/>
      </c>
      <c r="DH23" s="226" t="str">
        <f t="shared" ca="1" si="42"/>
        <v/>
      </c>
      <c r="DI23" s="226" t="str">
        <f t="shared" ca="1" si="43"/>
        <v/>
      </c>
      <c r="DJ23" s="226" t="str">
        <f t="shared" ca="1" si="44"/>
        <v/>
      </c>
      <c r="DK23" s="226" t="str">
        <f t="shared" ca="1" si="45"/>
        <v/>
      </c>
      <c r="DL23" s="226" t="str">
        <f t="shared" ca="1" si="46"/>
        <v/>
      </c>
      <c r="DM23" s="226" t="str">
        <f t="shared" ca="1" si="47"/>
        <v/>
      </c>
      <c r="DN23" s="226" t="str">
        <f t="shared" ca="1" si="48"/>
        <v/>
      </c>
      <c r="DO23" s="226"/>
      <c r="DP23" s="226" t="str">
        <f t="shared" ca="1" si="49"/>
        <v xml:space="preserve">          </v>
      </c>
      <c r="DQ23" s="226" t="str">
        <f t="shared" ca="1" si="50"/>
        <v/>
      </c>
      <c r="DR23" s="226" t="str">
        <f t="shared" ca="1" si="51"/>
        <v/>
      </c>
      <c r="DS23" s="226"/>
      <c r="DT23" s="226">
        <f t="shared" ca="1" si="52"/>
        <v>1</v>
      </c>
      <c r="DU23" s="226" t="str">
        <f t="shared" ca="1" si="53"/>
        <v/>
      </c>
      <c r="DV23" s="226" t="str">
        <f t="shared" ca="1" si="53"/>
        <v/>
      </c>
      <c r="DW23" s="226" t="str">
        <f t="shared" ca="1" si="53"/>
        <v/>
      </c>
      <c r="DX23" s="226" t="str">
        <f t="shared" ca="1" si="53"/>
        <v/>
      </c>
      <c r="DY23" s="226" t="str">
        <f t="shared" ca="1" si="53"/>
        <v/>
      </c>
      <c r="DZ23" s="226" t="str">
        <f t="shared" ca="1" si="53"/>
        <v/>
      </c>
      <c r="EA23" s="226" t="str">
        <f t="shared" ca="1" si="53"/>
        <v/>
      </c>
      <c r="EB23" s="226" t="str">
        <f t="shared" ca="1" si="53"/>
        <v/>
      </c>
      <c r="EC23" s="226" t="str">
        <f t="shared" ca="1" si="53"/>
        <v/>
      </c>
      <c r="ED23" s="226"/>
      <c r="EE23" s="226" t="str">
        <f t="shared" ca="1" si="54"/>
        <v xml:space="preserve">1         </v>
      </c>
      <c r="EF23" s="226" t="str">
        <f t="shared" ca="1" si="55"/>
        <v>1</v>
      </c>
      <c r="EG23" s="226" t="str">
        <f t="shared" ca="1" si="56"/>
        <v>1</v>
      </c>
      <c r="EH23" s="226"/>
      <c r="EI23" s="226" t="str">
        <f t="shared" ca="1" si="65"/>
        <v/>
      </c>
      <c r="EJ23" s="226" t="str">
        <f t="shared" ca="1" si="65"/>
        <v/>
      </c>
      <c r="EK23" s="226" t="str">
        <f t="shared" ca="1" si="65"/>
        <v/>
      </c>
      <c r="EL23" s="226" t="str">
        <f t="shared" ca="1" si="65"/>
        <v/>
      </c>
      <c r="EM23" s="226" t="str">
        <f t="shared" ca="1" si="65"/>
        <v/>
      </c>
      <c r="EN23" s="226" t="str">
        <f t="shared" ca="1" si="65"/>
        <v/>
      </c>
      <c r="EO23" s="226" t="str">
        <f t="shared" ca="1" si="65"/>
        <v/>
      </c>
      <c r="EP23" s="226" t="str">
        <f t="shared" ca="1" si="65"/>
        <v/>
      </c>
      <c r="EQ23" s="226" t="str">
        <f t="shared" ca="1" si="65"/>
        <v/>
      </c>
      <c r="ER23" s="226" t="str">
        <f t="shared" ca="1" si="65"/>
        <v/>
      </c>
      <c r="ES23" s="226"/>
      <c r="ET23" s="226" t="str">
        <f t="shared" ca="1" si="57"/>
        <v xml:space="preserve">         </v>
      </c>
      <c r="EU23" s="226" t="str">
        <f t="shared" ca="1" si="58"/>
        <v/>
      </c>
      <c r="EV23" s="226" t="str">
        <f t="shared" ca="1" si="59"/>
        <v/>
      </c>
      <c r="FM23" s="226" t="str">
        <f t="shared" si="15"/>
        <v/>
      </c>
      <c r="FN23" s="226" t="str">
        <f t="shared" si="16"/>
        <v/>
      </c>
      <c r="FO23" s="226" t="str">
        <f t="shared" si="17"/>
        <v/>
      </c>
      <c r="FP23" s="226" t="str">
        <f t="shared" si="18"/>
        <v/>
      </c>
      <c r="FQ23" s="226" t="str">
        <f t="shared" si="60"/>
        <v/>
      </c>
      <c r="FR23" s="226" t="str">
        <f t="shared" si="61"/>
        <v/>
      </c>
      <c r="FT23" s="226">
        <f>SUM(FT8:FT22)</f>
        <v>0</v>
      </c>
      <c r="FU23" s="226">
        <f>SUM(FU8:FU22)</f>
        <v>0</v>
      </c>
      <c r="FV23" s="226">
        <f>SUM(FV8:FV22)</f>
        <v>0</v>
      </c>
      <c r="FX23" s="226">
        <f>SUM(FX8:FX22)</f>
        <v>0</v>
      </c>
      <c r="FY23" s="226">
        <f>SUM(FY8:FY22)</f>
        <v>0</v>
      </c>
      <c r="FZ23" s="226">
        <f>SUM(FZ8:FZ22)</f>
        <v>0</v>
      </c>
    </row>
    <row r="24" spans="1:182" x14ac:dyDescent="0.25">
      <c r="A24" s="384" t="s">
        <v>71</v>
      </c>
      <c r="B24" s="385"/>
      <c r="C24" s="39"/>
      <c r="D24" s="38"/>
      <c r="E24" s="38"/>
      <c r="F24" s="38"/>
      <c r="G24" s="43"/>
      <c r="H24" s="39"/>
      <c r="I24" s="38"/>
      <c r="J24" s="38"/>
      <c r="K24" s="38"/>
      <c r="L24" s="43"/>
      <c r="M24" s="39"/>
      <c r="N24" s="38"/>
      <c r="O24" s="38"/>
      <c r="P24" s="38"/>
      <c r="Q24" s="43"/>
      <c r="R24" s="39"/>
      <c r="S24" s="38"/>
      <c r="T24" s="38"/>
      <c r="U24" s="38"/>
      <c r="V24" s="43"/>
      <c r="W24" s="39"/>
      <c r="X24" s="38"/>
      <c r="Y24" s="38"/>
      <c r="Z24" s="38"/>
      <c r="AA24" s="43"/>
      <c r="AB24" s="39"/>
      <c r="AC24" s="38"/>
      <c r="AD24" s="38"/>
      <c r="AE24" s="38"/>
      <c r="AF24" s="43"/>
      <c r="AG24" s="39"/>
      <c r="AH24" s="38"/>
      <c r="AI24" s="38"/>
      <c r="AJ24" s="38"/>
      <c r="AK24" s="43"/>
      <c r="AL24" s="39"/>
      <c r="AM24" s="38"/>
      <c r="AN24" s="38"/>
      <c r="AO24" s="38"/>
      <c r="AP24" s="43"/>
      <c r="AQ24" s="39"/>
      <c r="AR24" s="38"/>
      <c r="AS24" s="38"/>
      <c r="AT24" s="38"/>
      <c r="AU24" s="43"/>
      <c r="AV24" s="39"/>
      <c r="AW24" s="38"/>
      <c r="AX24" s="38"/>
      <c r="AY24" s="38"/>
      <c r="AZ24" s="43"/>
      <c r="BA24" s="39"/>
      <c r="BB24" s="38"/>
      <c r="BC24" s="38"/>
      <c r="BD24" s="38"/>
      <c r="BE24" s="43"/>
      <c r="BF24" s="38"/>
      <c r="BG24" s="214">
        <v>0</v>
      </c>
      <c r="BH24" s="214">
        <v>0</v>
      </c>
      <c r="BI24" s="214">
        <v>0</v>
      </c>
      <c r="BJ24" s="214">
        <v>0</v>
      </c>
      <c r="BK24" s="305"/>
      <c r="BL24" s="305" t="str">
        <f>IF(ПланОО!H24&gt;0,ПланОО!I24/ПланОО!H24,"-")</f>
        <v>-</v>
      </c>
      <c r="BM24" s="298"/>
      <c r="BN24" s="226"/>
      <c r="BO24" s="226"/>
      <c r="BP24" s="226">
        <f t="shared" ca="1" si="19"/>
        <v>0</v>
      </c>
      <c r="BQ24" s="226">
        <f t="shared" ca="1" si="20"/>
        <v>0</v>
      </c>
      <c r="BR24" s="226">
        <f t="shared" ca="1" si="21"/>
        <v>0</v>
      </c>
      <c r="BS24" s="226">
        <f t="shared" ca="1" si="21"/>
        <v>0</v>
      </c>
      <c r="BT24" s="226">
        <f t="shared" ca="1" si="21"/>
        <v>0</v>
      </c>
      <c r="BU24" s="226">
        <f t="shared" ca="1" si="21"/>
        <v>0</v>
      </c>
      <c r="BV24" s="226">
        <f t="shared" ca="1" si="21"/>
        <v>0</v>
      </c>
      <c r="BW24" s="226">
        <f t="shared" ca="1" si="21"/>
        <v>0</v>
      </c>
      <c r="BX24" s="226">
        <f t="shared" ca="1" si="21"/>
        <v>0</v>
      </c>
      <c r="BY24" s="226">
        <f t="shared" ca="1" si="21"/>
        <v>0</v>
      </c>
      <c r="BZ24" s="226">
        <f t="shared" ca="1" si="21"/>
        <v>0</v>
      </c>
      <c r="CA24" s="226"/>
      <c r="CB24" s="226" t="str">
        <f t="shared" ca="1" si="22"/>
        <v/>
      </c>
      <c r="CC24" s="226" t="str">
        <f t="shared" ca="1" si="23"/>
        <v/>
      </c>
      <c r="CD24" s="226" t="str">
        <f t="shared" ca="1" si="24"/>
        <v/>
      </c>
      <c r="CE24" s="226" t="str">
        <f t="shared" ca="1" si="25"/>
        <v/>
      </c>
      <c r="CF24" s="226" t="str">
        <f t="shared" ca="1" si="26"/>
        <v/>
      </c>
      <c r="CG24" s="226" t="str">
        <f t="shared" ca="1" si="27"/>
        <v/>
      </c>
      <c r="CH24" s="226" t="str">
        <f t="shared" ca="1" si="28"/>
        <v/>
      </c>
      <c r="CI24" s="226" t="str">
        <f t="shared" ca="1" si="29"/>
        <v/>
      </c>
      <c r="CJ24" s="226" t="str">
        <f t="shared" ca="1" si="30"/>
        <v/>
      </c>
      <c r="CK24" s="226" t="str">
        <f t="shared" ca="1" si="31"/>
        <v/>
      </c>
      <c r="CL24" s="226" t="str">
        <f t="shared" ca="1" si="32"/>
        <v/>
      </c>
      <c r="CM24" s="226"/>
      <c r="CN24" s="226" t="str">
        <f t="shared" ca="1" si="33"/>
        <v xml:space="preserve">          </v>
      </c>
      <c r="CO24" s="226" t="str">
        <f t="shared" ca="1" si="34"/>
        <v/>
      </c>
      <c r="CP24" s="226" t="str">
        <f t="shared" ca="1" si="35"/>
        <v/>
      </c>
      <c r="CQ24" s="226"/>
      <c r="CR24" s="226">
        <f t="shared" ca="1" si="36"/>
        <v>0</v>
      </c>
      <c r="CS24" s="226">
        <f t="shared" ca="1" si="37"/>
        <v>0</v>
      </c>
      <c r="CT24" s="226">
        <f t="shared" ca="1" si="37"/>
        <v>0</v>
      </c>
      <c r="CU24" s="226">
        <f t="shared" ca="1" si="37"/>
        <v>0</v>
      </c>
      <c r="CV24" s="226">
        <f t="shared" ca="1" si="37"/>
        <v>0</v>
      </c>
      <c r="CW24" s="226">
        <f t="shared" ca="1" si="37"/>
        <v>0</v>
      </c>
      <c r="CX24" s="226">
        <f t="shared" ca="1" si="37"/>
        <v>0</v>
      </c>
      <c r="CY24" s="226">
        <f t="shared" ca="1" si="37"/>
        <v>0</v>
      </c>
      <c r="CZ24" s="226">
        <f t="shared" ca="1" si="37"/>
        <v>0</v>
      </c>
      <c r="DA24" s="226">
        <f t="shared" ca="1" si="37"/>
        <v>0</v>
      </c>
      <c r="DB24" s="226">
        <f t="shared" ca="1" si="37"/>
        <v>0</v>
      </c>
      <c r="DC24" s="226"/>
      <c r="DD24" s="226" t="str">
        <f t="shared" ca="1" si="38"/>
        <v/>
      </c>
      <c r="DE24" s="226" t="str">
        <f t="shared" ca="1" si="39"/>
        <v/>
      </c>
      <c r="DF24" s="226" t="str">
        <f t="shared" ca="1" si="40"/>
        <v/>
      </c>
      <c r="DG24" s="226" t="str">
        <f t="shared" ca="1" si="41"/>
        <v/>
      </c>
      <c r="DH24" s="226" t="str">
        <f t="shared" ca="1" si="42"/>
        <v/>
      </c>
      <c r="DI24" s="226" t="str">
        <f t="shared" ca="1" si="43"/>
        <v/>
      </c>
      <c r="DJ24" s="226" t="str">
        <f t="shared" ca="1" si="44"/>
        <v/>
      </c>
      <c r="DK24" s="226" t="str">
        <f t="shared" ca="1" si="45"/>
        <v/>
      </c>
      <c r="DL24" s="226" t="str">
        <f t="shared" ca="1" si="46"/>
        <v/>
      </c>
      <c r="DM24" s="226" t="str">
        <f t="shared" ca="1" si="47"/>
        <v/>
      </c>
      <c r="DN24" s="226" t="str">
        <f t="shared" ca="1" si="48"/>
        <v/>
      </c>
      <c r="DO24" s="226"/>
      <c r="DP24" s="226" t="str">
        <f t="shared" ca="1" si="49"/>
        <v xml:space="preserve">          </v>
      </c>
      <c r="DQ24" s="226" t="str">
        <f t="shared" ca="1" si="50"/>
        <v/>
      </c>
      <c r="DR24" s="226" t="str">
        <f t="shared" ca="1" si="51"/>
        <v/>
      </c>
      <c r="DS24" s="226"/>
      <c r="DT24" s="226" t="str">
        <f t="shared" ca="1" si="52"/>
        <v/>
      </c>
      <c r="DU24" s="226" t="str">
        <f t="shared" ca="1" si="53"/>
        <v/>
      </c>
      <c r="DV24" s="226" t="str">
        <f t="shared" ca="1" si="53"/>
        <v/>
      </c>
      <c r="DW24" s="226" t="str">
        <f t="shared" ca="1" si="53"/>
        <v/>
      </c>
      <c r="DX24" s="226" t="str">
        <f t="shared" ca="1" si="53"/>
        <v/>
      </c>
      <c r="DY24" s="226" t="str">
        <f t="shared" ca="1" si="53"/>
        <v/>
      </c>
      <c r="DZ24" s="226" t="str">
        <f t="shared" ca="1" si="53"/>
        <v/>
      </c>
      <c r="EA24" s="226" t="str">
        <f t="shared" ca="1" si="53"/>
        <v/>
      </c>
      <c r="EB24" s="226" t="str">
        <f t="shared" ca="1" si="53"/>
        <v/>
      </c>
      <c r="EC24" s="226" t="str">
        <f t="shared" ca="1" si="53"/>
        <v/>
      </c>
      <c r="ED24" s="226"/>
      <c r="EE24" s="226" t="str">
        <f t="shared" ca="1" si="54"/>
        <v xml:space="preserve">         </v>
      </c>
      <c r="EF24" s="226" t="str">
        <f t="shared" ca="1" si="55"/>
        <v/>
      </c>
      <c r="EG24" s="226" t="str">
        <f t="shared" ca="1" si="56"/>
        <v/>
      </c>
      <c r="EH24" s="226"/>
      <c r="EI24" s="226" t="str">
        <f t="shared" ca="1" si="65"/>
        <v/>
      </c>
      <c r="EJ24" s="226" t="str">
        <f t="shared" ca="1" si="65"/>
        <v/>
      </c>
      <c r="EK24" s="226" t="str">
        <f t="shared" ca="1" si="65"/>
        <v/>
      </c>
      <c r="EL24" s="226" t="str">
        <f t="shared" ca="1" si="65"/>
        <v/>
      </c>
      <c r="EM24" s="226" t="str">
        <f t="shared" ca="1" si="65"/>
        <v/>
      </c>
      <c r="EN24" s="226" t="str">
        <f t="shared" ca="1" si="65"/>
        <v/>
      </c>
      <c r="EO24" s="226" t="str">
        <f t="shared" ca="1" si="65"/>
        <v/>
      </c>
      <c r="EP24" s="226" t="str">
        <f t="shared" ca="1" si="65"/>
        <v/>
      </c>
      <c r="EQ24" s="226" t="str">
        <f t="shared" ca="1" si="65"/>
        <v/>
      </c>
      <c r="ER24" s="226" t="str">
        <f t="shared" ca="1" si="65"/>
        <v/>
      </c>
      <c r="ES24" s="226"/>
      <c r="ET24" s="226" t="str">
        <f t="shared" ca="1" si="57"/>
        <v xml:space="preserve">         </v>
      </c>
      <c r="EU24" s="226" t="str">
        <f t="shared" ca="1" si="58"/>
        <v/>
      </c>
      <c r="EV24" s="226" t="str">
        <f t="shared" ca="1" si="59"/>
        <v/>
      </c>
      <c r="FM24" s="226" t="str">
        <f t="shared" si="15"/>
        <v/>
      </c>
      <c r="FN24" s="226" t="str">
        <f t="shared" si="16"/>
        <v/>
      </c>
      <c r="FO24" s="226" t="str">
        <f t="shared" si="17"/>
        <v/>
      </c>
      <c r="FP24" s="226" t="str">
        <f t="shared" si="18"/>
        <v/>
      </c>
      <c r="FQ24" s="226" t="str">
        <f t="shared" si="60"/>
        <v/>
      </c>
      <c r="FR24" s="226" t="str">
        <f t="shared" si="61"/>
        <v/>
      </c>
    </row>
    <row r="25" spans="1:182" x14ac:dyDescent="0.25">
      <c r="A25" s="5" t="s">
        <v>137</v>
      </c>
      <c r="B25" s="92"/>
      <c r="C25" s="88"/>
      <c r="D25" s="89"/>
      <c r="E25" s="89"/>
      <c r="F25" s="89"/>
      <c r="G25" s="90"/>
      <c r="H25" s="88"/>
      <c r="I25" s="89"/>
      <c r="J25" s="89"/>
      <c r="K25" s="89"/>
      <c r="L25" s="90"/>
      <c r="M25" s="88"/>
      <c r="N25" s="91"/>
      <c r="O25" s="91"/>
      <c r="P25" s="89"/>
      <c r="Q25" s="90"/>
      <c r="R25" s="88"/>
      <c r="S25" s="89"/>
      <c r="T25" s="89"/>
      <c r="U25" s="89"/>
      <c r="V25" s="90"/>
      <c r="W25" s="88"/>
      <c r="X25" s="89"/>
      <c r="Y25" s="89"/>
      <c r="Z25" s="89"/>
      <c r="AA25" s="90"/>
      <c r="AB25" s="88"/>
      <c r="AC25" s="89"/>
      <c r="AD25" s="89"/>
      <c r="AE25" s="89"/>
      <c r="AF25" s="90"/>
      <c r="AG25" s="88"/>
      <c r="AH25" s="89"/>
      <c r="AI25" s="89"/>
      <c r="AJ25" s="89"/>
      <c r="AK25" s="90"/>
      <c r="AL25" s="88"/>
      <c r="AM25" s="89"/>
      <c r="AN25" s="89"/>
      <c r="AO25" s="89"/>
      <c r="AP25" s="90"/>
      <c r="AQ25" s="88"/>
      <c r="AR25" s="89"/>
      <c r="AS25" s="89"/>
      <c r="AT25" s="89"/>
      <c r="AU25" s="90"/>
      <c r="AV25" s="88"/>
      <c r="AW25" s="89"/>
      <c r="AX25" s="89"/>
      <c r="AY25" s="89"/>
      <c r="AZ25" s="90"/>
      <c r="BA25" s="88"/>
      <c r="BB25" s="89"/>
      <c r="BC25" s="89"/>
      <c r="BD25" s="89"/>
      <c r="BE25" s="90"/>
      <c r="BF25" s="89"/>
      <c r="BG25" s="214">
        <v>0</v>
      </c>
      <c r="BH25" s="214">
        <v>0</v>
      </c>
      <c r="BI25" s="214">
        <v>0</v>
      </c>
      <c r="BJ25" s="214">
        <v>0</v>
      </c>
      <c r="BK25" s="305"/>
      <c r="BL25" s="305" t="str">
        <f>IF(ПланОО!H25&gt;0,ПланОО!I25/ПланОО!H25,"-")</f>
        <v>-</v>
      </c>
      <c r="BM25" s="298"/>
      <c r="BN25" s="226"/>
      <c r="BO25" s="226"/>
      <c r="BP25" s="226">
        <f t="shared" ca="1" si="19"/>
        <v>0</v>
      </c>
      <c r="BQ25" s="226">
        <f t="shared" ca="1" si="20"/>
        <v>0</v>
      </c>
      <c r="BR25" s="226">
        <f t="shared" ca="1" si="21"/>
        <v>0</v>
      </c>
      <c r="BS25" s="226">
        <f t="shared" ca="1" si="21"/>
        <v>0</v>
      </c>
      <c r="BT25" s="226">
        <f t="shared" ca="1" si="21"/>
        <v>0</v>
      </c>
      <c r="BU25" s="226">
        <f t="shared" ca="1" si="21"/>
        <v>0</v>
      </c>
      <c r="BV25" s="226">
        <f t="shared" ca="1" si="21"/>
        <v>0</v>
      </c>
      <c r="BW25" s="226">
        <f t="shared" ca="1" si="21"/>
        <v>0</v>
      </c>
      <c r="BX25" s="226">
        <f t="shared" ca="1" si="21"/>
        <v>0</v>
      </c>
      <c r="BY25" s="226">
        <f t="shared" ca="1" si="21"/>
        <v>0</v>
      </c>
      <c r="BZ25" s="226">
        <f t="shared" ca="1" si="21"/>
        <v>0</v>
      </c>
      <c r="CA25" s="226"/>
      <c r="CB25" s="226" t="str">
        <f t="shared" ca="1" si="22"/>
        <v/>
      </c>
      <c r="CC25" s="226" t="str">
        <f t="shared" ca="1" si="23"/>
        <v/>
      </c>
      <c r="CD25" s="226" t="str">
        <f t="shared" ca="1" si="24"/>
        <v/>
      </c>
      <c r="CE25" s="226" t="str">
        <f t="shared" ca="1" si="25"/>
        <v/>
      </c>
      <c r="CF25" s="226" t="str">
        <f t="shared" ca="1" si="26"/>
        <v/>
      </c>
      <c r="CG25" s="226" t="str">
        <f t="shared" ca="1" si="27"/>
        <v/>
      </c>
      <c r="CH25" s="226" t="str">
        <f t="shared" ca="1" si="28"/>
        <v/>
      </c>
      <c r="CI25" s="226" t="str">
        <f t="shared" ca="1" si="29"/>
        <v/>
      </c>
      <c r="CJ25" s="226" t="str">
        <f t="shared" ca="1" si="30"/>
        <v/>
      </c>
      <c r="CK25" s="226" t="str">
        <f t="shared" ca="1" si="31"/>
        <v/>
      </c>
      <c r="CL25" s="226" t="str">
        <f t="shared" ca="1" si="32"/>
        <v/>
      </c>
      <c r="CM25" s="226"/>
      <c r="CN25" s="226" t="str">
        <f t="shared" ca="1" si="33"/>
        <v xml:space="preserve">          </v>
      </c>
      <c r="CO25" s="226" t="str">
        <f t="shared" ca="1" si="34"/>
        <v/>
      </c>
      <c r="CP25" s="226" t="str">
        <f t="shared" ca="1" si="35"/>
        <v/>
      </c>
      <c r="CQ25" s="226"/>
      <c r="CR25" s="226">
        <f t="shared" ca="1" si="36"/>
        <v>0</v>
      </c>
      <c r="CS25" s="226">
        <f t="shared" ca="1" si="37"/>
        <v>0</v>
      </c>
      <c r="CT25" s="226">
        <f t="shared" ca="1" si="37"/>
        <v>0</v>
      </c>
      <c r="CU25" s="226">
        <f t="shared" ca="1" si="37"/>
        <v>0</v>
      </c>
      <c r="CV25" s="226">
        <f t="shared" ca="1" si="37"/>
        <v>0</v>
      </c>
      <c r="CW25" s="226">
        <f t="shared" ca="1" si="37"/>
        <v>0</v>
      </c>
      <c r="CX25" s="226">
        <f t="shared" ca="1" si="37"/>
        <v>0</v>
      </c>
      <c r="CY25" s="226">
        <f t="shared" ca="1" si="37"/>
        <v>0</v>
      </c>
      <c r="CZ25" s="226">
        <f t="shared" ca="1" si="37"/>
        <v>0</v>
      </c>
      <c r="DA25" s="226">
        <f t="shared" ca="1" si="37"/>
        <v>0</v>
      </c>
      <c r="DB25" s="226">
        <f t="shared" ca="1" si="37"/>
        <v>0</v>
      </c>
      <c r="DC25" s="226"/>
      <c r="DD25" s="226" t="str">
        <f t="shared" ca="1" si="38"/>
        <v/>
      </c>
      <c r="DE25" s="226" t="str">
        <f t="shared" ca="1" si="39"/>
        <v/>
      </c>
      <c r="DF25" s="226" t="str">
        <f t="shared" ca="1" si="40"/>
        <v/>
      </c>
      <c r="DG25" s="226" t="str">
        <f t="shared" ca="1" si="41"/>
        <v/>
      </c>
      <c r="DH25" s="226" t="str">
        <f t="shared" ca="1" si="42"/>
        <v/>
      </c>
      <c r="DI25" s="226" t="str">
        <f t="shared" ca="1" si="43"/>
        <v/>
      </c>
      <c r="DJ25" s="226" t="str">
        <f t="shared" ca="1" si="44"/>
        <v/>
      </c>
      <c r="DK25" s="226" t="str">
        <f t="shared" ca="1" si="45"/>
        <v/>
      </c>
      <c r="DL25" s="226" t="str">
        <f t="shared" ca="1" si="46"/>
        <v/>
      </c>
      <c r="DM25" s="226" t="str">
        <f t="shared" ca="1" si="47"/>
        <v/>
      </c>
      <c r="DN25" s="226" t="str">
        <f t="shared" ca="1" si="48"/>
        <v/>
      </c>
      <c r="DO25" s="226"/>
      <c r="DP25" s="226" t="str">
        <f t="shared" ca="1" si="49"/>
        <v xml:space="preserve">          </v>
      </c>
      <c r="DQ25" s="226" t="str">
        <f t="shared" ca="1" si="50"/>
        <v/>
      </c>
      <c r="DR25" s="226" t="str">
        <f t="shared" ca="1" si="51"/>
        <v/>
      </c>
      <c r="DS25" s="226"/>
      <c r="DT25" s="226" t="str">
        <f t="shared" ca="1" si="52"/>
        <v/>
      </c>
      <c r="DU25" s="226" t="str">
        <f t="shared" ca="1" si="53"/>
        <v/>
      </c>
      <c r="DV25" s="226" t="str">
        <f t="shared" ca="1" si="53"/>
        <v/>
      </c>
      <c r="DW25" s="226" t="str">
        <f t="shared" ca="1" si="53"/>
        <v/>
      </c>
      <c r="DX25" s="226" t="str">
        <f t="shared" ca="1" si="53"/>
        <v/>
      </c>
      <c r="DY25" s="226" t="str">
        <f t="shared" ca="1" si="53"/>
        <v/>
      </c>
      <c r="DZ25" s="226" t="str">
        <f t="shared" ca="1" si="53"/>
        <v/>
      </c>
      <c r="EA25" s="226" t="str">
        <f t="shared" ca="1" si="53"/>
        <v/>
      </c>
      <c r="EB25" s="226" t="str">
        <f t="shared" ca="1" si="53"/>
        <v/>
      </c>
      <c r="EC25" s="226" t="str">
        <f t="shared" ca="1" si="53"/>
        <v/>
      </c>
      <c r="ED25" s="226"/>
      <c r="EE25" s="226" t="str">
        <f t="shared" ca="1" si="54"/>
        <v xml:space="preserve">         </v>
      </c>
      <c r="EF25" s="226" t="str">
        <f t="shared" ca="1" si="55"/>
        <v/>
      </c>
      <c r="EG25" s="226" t="str">
        <f t="shared" ca="1" si="56"/>
        <v/>
      </c>
      <c r="EH25" s="226"/>
      <c r="EI25" s="226" t="str">
        <f t="shared" ca="1" si="65"/>
        <v/>
      </c>
      <c r="EJ25" s="226" t="str">
        <f t="shared" ca="1" si="65"/>
        <v/>
      </c>
      <c r="EK25" s="226" t="str">
        <f t="shared" ca="1" si="65"/>
        <v/>
      </c>
      <c r="EL25" s="226" t="str">
        <f t="shared" ca="1" si="65"/>
        <v/>
      </c>
      <c r="EM25" s="226" t="str">
        <f t="shared" ca="1" si="65"/>
        <v/>
      </c>
      <c r="EN25" s="226" t="str">
        <f t="shared" ca="1" si="65"/>
        <v/>
      </c>
      <c r="EO25" s="226" t="str">
        <f t="shared" ca="1" si="65"/>
        <v/>
      </c>
      <c r="EP25" s="226" t="str">
        <f t="shared" ca="1" si="65"/>
        <v/>
      </c>
      <c r="EQ25" s="226" t="str">
        <f t="shared" ca="1" si="65"/>
        <v/>
      </c>
      <c r="ER25" s="226" t="str">
        <f t="shared" ca="1" si="65"/>
        <v/>
      </c>
      <c r="ES25" s="226"/>
      <c r="ET25" s="226" t="str">
        <f t="shared" ca="1" si="57"/>
        <v xml:space="preserve">         </v>
      </c>
      <c r="EU25" s="226" t="str">
        <f t="shared" ca="1" si="58"/>
        <v/>
      </c>
      <c r="EV25" s="226" t="str">
        <f t="shared" ca="1" si="59"/>
        <v/>
      </c>
      <c r="FM25" s="226" t="str">
        <f t="shared" si="15"/>
        <v/>
      </c>
      <c r="FN25" s="226" t="str">
        <f t="shared" si="16"/>
        <v/>
      </c>
      <c r="FO25" s="226" t="str">
        <f t="shared" si="17"/>
        <v/>
      </c>
      <c r="FP25" s="226" t="str">
        <f t="shared" si="18"/>
        <v/>
      </c>
      <c r="FQ25" s="226" t="str">
        <f t="shared" si="60"/>
        <v/>
      </c>
      <c r="FR25" s="226" t="str">
        <f t="shared" si="61"/>
        <v/>
      </c>
      <c r="FT25" s="226">
        <f>LEN(ПланОЗО!C25)-LEN(SUBSTITUTE(ПланОЗО!C25,",",""))+COUNTA(ПланОЗО!C25)</f>
        <v>0</v>
      </c>
      <c r="FU25" s="226">
        <f>LEN(ПланОЗО!D25)-LEN(SUBSTITUTE(ПланОЗО!D25,",",""))+COUNTA(ПланОЗО!D25)</f>
        <v>0</v>
      </c>
      <c r="FV25" s="226">
        <f>LEN(ПланОЗО!E25)-LEN(SUBSTITUTE(ПланОЗО!E25,",",""))+COUNTA(ПланОЗО!E25)</f>
        <v>0</v>
      </c>
      <c r="FX25" s="226">
        <f>LEN(ПланЗО!C25)-LEN(SUBSTITUTE(ПланЗО!C25,",",""))+COUNTA(ПланЗО!C25)</f>
        <v>0</v>
      </c>
      <c r="FY25" s="226">
        <f>LEN(ПланЗО!D25)-LEN(SUBSTITUTE(ПланЗО!D25,",",""))+COUNTA(ПланЗО!D25)</f>
        <v>0</v>
      </c>
      <c r="FZ25" s="226">
        <f>LEN(ПланЗО!E25)-LEN(SUBSTITUTE(ПланЗО!E25,",",""))+COUNTA(ПланЗО!E25)</f>
        <v>0</v>
      </c>
    </row>
    <row r="26" spans="1:182" x14ac:dyDescent="0.25">
      <c r="A26" s="5" t="s">
        <v>136</v>
      </c>
      <c r="B26" s="92"/>
      <c r="C26" s="88"/>
      <c r="D26" s="89"/>
      <c r="E26" s="89"/>
      <c r="F26" s="89"/>
      <c r="G26" s="90"/>
      <c r="H26" s="88"/>
      <c r="I26" s="89"/>
      <c r="J26" s="89"/>
      <c r="K26" s="89"/>
      <c r="L26" s="90"/>
      <c r="M26" s="88"/>
      <c r="N26" s="89"/>
      <c r="O26" s="89"/>
      <c r="P26" s="89"/>
      <c r="Q26" s="90"/>
      <c r="R26" s="88"/>
      <c r="S26" s="89"/>
      <c r="T26" s="89"/>
      <c r="U26" s="89"/>
      <c r="V26" s="90"/>
      <c r="W26" s="88"/>
      <c r="X26" s="89"/>
      <c r="Y26" s="89"/>
      <c r="Z26" s="89"/>
      <c r="AA26" s="90"/>
      <c r="AB26" s="88"/>
      <c r="AC26" s="89"/>
      <c r="AD26" s="89"/>
      <c r="AE26" s="89"/>
      <c r="AF26" s="90"/>
      <c r="AG26" s="88"/>
      <c r="AH26" s="89"/>
      <c r="AI26" s="89"/>
      <c r="AJ26" s="89"/>
      <c r="AK26" s="90"/>
      <c r="AL26" s="88"/>
      <c r="AM26" s="89"/>
      <c r="AN26" s="89"/>
      <c r="AO26" s="89"/>
      <c r="AP26" s="90"/>
      <c r="AQ26" s="88"/>
      <c r="AR26" s="89"/>
      <c r="AS26" s="89"/>
      <c r="AT26" s="89"/>
      <c r="AU26" s="90"/>
      <c r="AV26" s="88"/>
      <c r="AW26" s="89"/>
      <c r="AX26" s="89"/>
      <c r="AY26" s="89"/>
      <c r="AZ26" s="90"/>
      <c r="BA26" s="88"/>
      <c r="BB26" s="89"/>
      <c r="BC26" s="89"/>
      <c r="BD26" s="89"/>
      <c r="BE26" s="90"/>
      <c r="BF26" s="89"/>
      <c r="BG26" s="214">
        <v>0</v>
      </c>
      <c r="BH26" s="214">
        <v>0</v>
      </c>
      <c r="BI26" s="214">
        <v>0</v>
      </c>
      <c r="BJ26" s="214">
        <v>0</v>
      </c>
      <c r="BK26" s="305"/>
      <c r="BL26" s="305" t="str">
        <f>IF(ПланОО!H26&gt;0,ПланОО!I26/ПланОО!H26,"-")</f>
        <v>-</v>
      </c>
      <c r="BM26" s="298"/>
      <c r="BN26" s="226"/>
      <c r="BO26" s="226"/>
      <c r="BP26" s="226">
        <f t="shared" ca="1" si="19"/>
        <v>0</v>
      </c>
      <c r="BQ26" s="226">
        <f t="shared" ca="1" si="20"/>
        <v>0</v>
      </c>
      <c r="BR26" s="226">
        <f t="shared" ca="1" si="21"/>
        <v>0</v>
      </c>
      <c r="BS26" s="226">
        <f t="shared" ca="1" si="21"/>
        <v>0</v>
      </c>
      <c r="BT26" s="226">
        <f t="shared" ca="1" si="21"/>
        <v>0</v>
      </c>
      <c r="BU26" s="226">
        <f t="shared" ca="1" si="21"/>
        <v>0</v>
      </c>
      <c r="BV26" s="226">
        <f t="shared" ca="1" si="21"/>
        <v>0</v>
      </c>
      <c r="BW26" s="226">
        <f t="shared" ca="1" si="21"/>
        <v>0</v>
      </c>
      <c r="BX26" s="226">
        <f t="shared" ca="1" si="21"/>
        <v>0</v>
      </c>
      <c r="BY26" s="226">
        <f t="shared" ca="1" si="21"/>
        <v>0</v>
      </c>
      <c r="BZ26" s="226">
        <f t="shared" ca="1" si="21"/>
        <v>0</v>
      </c>
      <c r="CA26" s="226"/>
      <c r="CB26" s="226" t="str">
        <f t="shared" ca="1" si="22"/>
        <v/>
      </c>
      <c r="CC26" s="226" t="str">
        <f t="shared" ca="1" si="23"/>
        <v/>
      </c>
      <c r="CD26" s="226" t="str">
        <f t="shared" ca="1" si="24"/>
        <v/>
      </c>
      <c r="CE26" s="226" t="str">
        <f t="shared" ca="1" si="25"/>
        <v/>
      </c>
      <c r="CF26" s="226" t="str">
        <f t="shared" ca="1" si="26"/>
        <v/>
      </c>
      <c r="CG26" s="226" t="str">
        <f t="shared" ca="1" si="27"/>
        <v/>
      </c>
      <c r="CH26" s="226" t="str">
        <f t="shared" ca="1" si="28"/>
        <v/>
      </c>
      <c r="CI26" s="226" t="str">
        <f t="shared" ca="1" si="29"/>
        <v/>
      </c>
      <c r="CJ26" s="226" t="str">
        <f t="shared" ca="1" si="30"/>
        <v/>
      </c>
      <c r="CK26" s="226" t="str">
        <f t="shared" ca="1" si="31"/>
        <v/>
      </c>
      <c r="CL26" s="226" t="str">
        <f t="shared" ca="1" si="32"/>
        <v/>
      </c>
      <c r="CM26" s="226"/>
      <c r="CN26" s="226" t="str">
        <f t="shared" ca="1" si="33"/>
        <v xml:space="preserve">          </v>
      </c>
      <c r="CO26" s="226" t="str">
        <f t="shared" ca="1" si="34"/>
        <v/>
      </c>
      <c r="CP26" s="226" t="str">
        <f t="shared" ca="1" si="35"/>
        <v/>
      </c>
      <c r="CQ26" s="226"/>
      <c r="CR26" s="226">
        <f t="shared" ca="1" si="36"/>
        <v>0</v>
      </c>
      <c r="CS26" s="226">
        <f t="shared" ca="1" si="37"/>
        <v>0</v>
      </c>
      <c r="CT26" s="226">
        <f t="shared" ca="1" si="37"/>
        <v>0</v>
      </c>
      <c r="CU26" s="226">
        <f t="shared" ca="1" si="37"/>
        <v>0</v>
      </c>
      <c r="CV26" s="226">
        <f t="shared" ca="1" si="37"/>
        <v>0</v>
      </c>
      <c r="CW26" s="226">
        <f t="shared" ca="1" si="37"/>
        <v>0</v>
      </c>
      <c r="CX26" s="226">
        <f t="shared" ca="1" si="37"/>
        <v>0</v>
      </c>
      <c r="CY26" s="226">
        <f t="shared" ca="1" si="37"/>
        <v>0</v>
      </c>
      <c r="CZ26" s="226">
        <f t="shared" ca="1" si="37"/>
        <v>0</v>
      </c>
      <c r="DA26" s="226">
        <f t="shared" ca="1" si="37"/>
        <v>0</v>
      </c>
      <c r="DB26" s="226">
        <f t="shared" ca="1" si="37"/>
        <v>0</v>
      </c>
      <c r="DC26" s="226"/>
      <c r="DD26" s="226" t="str">
        <f t="shared" ca="1" si="38"/>
        <v/>
      </c>
      <c r="DE26" s="226" t="str">
        <f t="shared" ca="1" si="39"/>
        <v/>
      </c>
      <c r="DF26" s="226" t="str">
        <f t="shared" ca="1" si="40"/>
        <v/>
      </c>
      <c r="DG26" s="226" t="str">
        <f t="shared" ca="1" si="41"/>
        <v/>
      </c>
      <c r="DH26" s="226" t="str">
        <f t="shared" ca="1" si="42"/>
        <v/>
      </c>
      <c r="DI26" s="226" t="str">
        <f t="shared" ca="1" si="43"/>
        <v/>
      </c>
      <c r="DJ26" s="226" t="str">
        <f t="shared" ca="1" si="44"/>
        <v/>
      </c>
      <c r="DK26" s="226" t="str">
        <f t="shared" ca="1" si="45"/>
        <v/>
      </c>
      <c r="DL26" s="226" t="str">
        <f t="shared" ca="1" si="46"/>
        <v/>
      </c>
      <c r="DM26" s="226" t="str">
        <f t="shared" ca="1" si="47"/>
        <v/>
      </c>
      <c r="DN26" s="226" t="str">
        <f t="shared" ca="1" si="48"/>
        <v/>
      </c>
      <c r="DO26" s="226"/>
      <c r="DP26" s="226" t="str">
        <f t="shared" ca="1" si="49"/>
        <v xml:space="preserve">          </v>
      </c>
      <c r="DQ26" s="226" t="str">
        <f t="shared" ca="1" si="50"/>
        <v/>
      </c>
      <c r="DR26" s="226" t="str">
        <f t="shared" ca="1" si="51"/>
        <v/>
      </c>
      <c r="DS26" s="226"/>
      <c r="DT26" s="226" t="str">
        <f t="shared" ca="1" si="52"/>
        <v/>
      </c>
      <c r="DU26" s="226" t="str">
        <f t="shared" ca="1" si="53"/>
        <v/>
      </c>
      <c r="DV26" s="226" t="str">
        <f t="shared" ca="1" si="53"/>
        <v/>
      </c>
      <c r="DW26" s="226" t="str">
        <f t="shared" ca="1" si="53"/>
        <v/>
      </c>
      <c r="DX26" s="226" t="str">
        <f t="shared" ca="1" si="53"/>
        <v/>
      </c>
      <c r="DY26" s="226" t="str">
        <f t="shared" ca="1" si="53"/>
        <v/>
      </c>
      <c r="DZ26" s="226" t="str">
        <f t="shared" ca="1" si="53"/>
        <v/>
      </c>
      <c r="EA26" s="226" t="str">
        <f t="shared" ca="1" si="53"/>
        <v/>
      </c>
      <c r="EB26" s="226" t="str">
        <f t="shared" ca="1" si="53"/>
        <v/>
      </c>
      <c r="EC26" s="226" t="str">
        <f t="shared" ca="1" si="53"/>
        <v/>
      </c>
      <c r="ED26" s="226"/>
      <c r="EE26" s="226" t="str">
        <f t="shared" ca="1" si="54"/>
        <v xml:space="preserve">         </v>
      </c>
      <c r="EF26" s="226" t="str">
        <f t="shared" ca="1" si="55"/>
        <v/>
      </c>
      <c r="EG26" s="226" t="str">
        <f t="shared" ca="1" si="56"/>
        <v/>
      </c>
      <c r="EH26" s="226"/>
      <c r="EI26" s="226" t="str">
        <f t="shared" ca="1" si="65"/>
        <v/>
      </c>
      <c r="EJ26" s="226" t="str">
        <f t="shared" ca="1" si="65"/>
        <v/>
      </c>
      <c r="EK26" s="226" t="str">
        <f t="shared" ca="1" si="65"/>
        <v/>
      </c>
      <c r="EL26" s="226" t="str">
        <f t="shared" ca="1" si="65"/>
        <v/>
      </c>
      <c r="EM26" s="226" t="str">
        <f t="shared" ca="1" si="65"/>
        <v/>
      </c>
      <c r="EN26" s="226" t="str">
        <f t="shared" ca="1" si="65"/>
        <v/>
      </c>
      <c r="EO26" s="226" t="str">
        <f t="shared" ca="1" si="65"/>
        <v/>
      </c>
      <c r="EP26" s="226" t="str">
        <f t="shared" ca="1" si="65"/>
        <v/>
      </c>
      <c r="EQ26" s="226" t="str">
        <f t="shared" ca="1" si="65"/>
        <v/>
      </c>
      <c r="ER26" s="226" t="str">
        <f t="shared" ca="1" si="65"/>
        <v/>
      </c>
      <c r="ES26" s="226"/>
      <c r="ET26" s="226" t="str">
        <f t="shared" ref="ET26:ET36" ca="1" si="67">EI26&amp;" "&amp;EJ26&amp;" "&amp;EK26&amp;" "&amp;EL26&amp;" "&amp;EM26&amp;" "&amp;EN26&amp;" "&amp;EO26&amp;" "&amp;EP26&amp;" "&amp;EQ26&amp;" "&amp;ER26</f>
        <v xml:space="preserve">         </v>
      </c>
      <c r="EU26" s="226" t="str">
        <f t="shared" ref="EU26:EU36" ca="1" si="68">TRIM(ET26)</f>
        <v/>
      </c>
      <c r="EV26" s="226" t="str">
        <f t="shared" ref="EV26:EV36" ca="1" si="69">SUBSTITUTE(EU26," ",",")</f>
        <v/>
      </c>
      <c r="FM26" s="226" t="str">
        <f t="shared" si="15"/>
        <v/>
      </c>
      <c r="FN26" s="226" t="str">
        <f t="shared" si="16"/>
        <v/>
      </c>
      <c r="FO26" s="226" t="str">
        <f t="shared" si="17"/>
        <v/>
      </c>
      <c r="FP26" s="226" t="str">
        <f t="shared" si="18"/>
        <v/>
      </c>
      <c r="FQ26" s="226" t="str">
        <f t="shared" ref="FQ26:FQ36" si="70">FM26&amp;FN26&amp;FO26&amp;FP26</f>
        <v/>
      </c>
      <c r="FR26" s="226" t="str">
        <f t="shared" ref="FR26:FR36" si="71">SUBSTITUTE(TRIM(FQ26)," "," / ")</f>
        <v/>
      </c>
      <c r="FT26" s="226">
        <f>LEN(ПланОЗО!C26)-LEN(SUBSTITUTE(ПланОЗО!C26,",",""))+COUNTA(ПланОЗО!C26)</f>
        <v>0</v>
      </c>
      <c r="FU26" s="226">
        <f>LEN(ПланОЗО!D26)-LEN(SUBSTITUTE(ПланОЗО!D26,",",""))+COUNTA(ПланОЗО!D26)</f>
        <v>0</v>
      </c>
      <c r="FV26" s="226">
        <f>LEN(ПланОЗО!E26)-LEN(SUBSTITUTE(ПланОЗО!E26,",",""))+COUNTA(ПланОЗО!E26)</f>
        <v>0</v>
      </c>
      <c r="FX26" s="226">
        <f>LEN(ПланЗО!C26)-LEN(SUBSTITUTE(ПланЗО!C26,",",""))+COUNTA(ПланЗО!C26)</f>
        <v>0</v>
      </c>
      <c r="FY26" s="226">
        <f>LEN(ПланЗО!D26)-LEN(SUBSTITUTE(ПланЗО!D26,",",""))+COUNTA(ПланЗО!D26)</f>
        <v>0</v>
      </c>
      <c r="FZ26" s="226">
        <f>LEN(ПланЗО!E26)-LEN(SUBSTITUTE(ПланЗО!E26,",",""))+COUNTA(ПланЗО!E26)</f>
        <v>0</v>
      </c>
    </row>
    <row r="27" spans="1:182" x14ac:dyDescent="0.25">
      <c r="A27" s="5" t="s">
        <v>203</v>
      </c>
      <c r="B27" s="92"/>
      <c r="C27" s="88"/>
      <c r="D27" s="89"/>
      <c r="E27" s="89"/>
      <c r="F27" s="89"/>
      <c r="G27" s="90"/>
      <c r="H27" s="88"/>
      <c r="I27" s="89"/>
      <c r="J27" s="89"/>
      <c r="K27" s="89"/>
      <c r="L27" s="90"/>
      <c r="M27" s="88"/>
      <c r="N27" s="91"/>
      <c r="O27" s="91"/>
      <c r="P27" s="89"/>
      <c r="Q27" s="90"/>
      <c r="R27" s="88"/>
      <c r="S27" s="89"/>
      <c r="T27" s="89"/>
      <c r="U27" s="89"/>
      <c r="V27" s="90"/>
      <c r="W27" s="88"/>
      <c r="X27" s="89"/>
      <c r="Y27" s="89"/>
      <c r="Z27" s="89"/>
      <c r="AA27" s="90"/>
      <c r="AB27" s="88"/>
      <c r="AC27" s="89"/>
      <c r="AD27" s="89"/>
      <c r="AE27" s="89"/>
      <c r="AF27" s="90"/>
      <c r="AG27" s="88"/>
      <c r="AH27" s="89"/>
      <c r="AI27" s="89"/>
      <c r="AJ27" s="89"/>
      <c r="AK27" s="90"/>
      <c r="AL27" s="88"/>
      <c r="AM27" s="89"/>
      <c r="AN27" s="89"/>
      <c r="AO27" s="89"/>
      <c r="AP27" s="90"/>
      <c r="AQ27" s="88"/>
      <c r="AR27" s="89"/>
      <c r="AS27" s="89"/>
      <c r="AT27" s="89"/>
      <c r="AU27" s="90"/>
      <c r="AV27" s="88"/>
      <c r="AW27" s="89"/>
      <c r="AX27" s="89"/>
      <c r="AY27" s="89"/>
      <c r="AZ27" s="90"/>
      <c r="BA27" s="88"/>
      <c r="BB27" s="89"/>
      <c r="BC27" s="89"/>
      <c r="BD27" s="89"/>
      <c r="BE27" s="90"/>
      <c r="BF27" s="89"/>
      <c r="BG27" s="214">
        <v>0</v>
      </c>
      <c r="BH27" s="214">
        <v>0</v>
      </c>
      <c r="BI27" s="214">
        <v>0</v>
      </c>
      <c r="BJ27" s="214">
        <v>0</v>
      </c>
      <c r="BK27" s="305"/>
      <c r="BL27" s="305" t="str">
        <f>IF(ПланОО!H27&gt;0,ПланОО!I27/ПланОО!H27,"-")</f>
        <v>-</v>
      </c>
      <c r="BM27" s="298"/>
      <c r="BN27" s="226"/>
      <c r="BO27" s="226"/>
      <c r="BP27" s="226">
        <f t="shared" ca="1" si="19"/>
        <v>0</v>
      </c>
      <c r="BQ27" s="226">
        <f t="shared" ca="1" si="20"/>
        <v>0</v>
      </c>
      <c r="BR27" s="226">
        <f t="shared" ca="1" si="21"/>
        <v>0</v>
      </c>
      <c r="BS27" s="226">
        <f t="shared" ca="1" si="21"/>
        <v>0</v>
      </c>
      <c r="BT27" s="226">
        <f t="shared" ca="1" si="21"/>
        <v>0</v>
      </c>
      <c r="BU27" s="226">
        <f t="shared" ca="1" si="21"/>
        <v>0</v>
      </c>
      <c r="BV27" s="226">
        <f t="shared" ca="1" si="21"/>
        <v>0</v>
      </c>
      <c r="BW27" s="226">
        <f t="shared" ca="1" si="21"/>
        <v>0</v>
      </c>
      <c r="BX27" s="226">
        <f t="shared" ca="1" si="21"/>
        <v>0</v>
      </c>
      <c r="BY27" s="226">
        <f t="shared" ca="1" si="21"/>
        <v>0</v>
      </c>
      <c r="BZ27" s="226">
        <f t="shared" ca="1" si="21"/>
        <v>0</v>
      </c>
      <c r="CA27" s="226"/>
      <c r="CB27" s="226" t="str">
        <f t="shared" ca="1" si="22"/>
        <v/>
      </c>
      <c r="CC27" s="226" t="str">
        <f t="shared" ca="1" si="23"/>
        <v/>
      </c>
      <c r="CD27" s="226" t="str">
        <f t="shared" ca="1" si="24"/>
        <v/>
      </c>
      <c r="CE27" s="226" t="str">
        <f t="shared" ca="1" si="25"/>
        <v/>
      </c>
      <c r="CF27" s="226" t="str">
        <f t="shared" ca="1" si="26"/>
        <v/>
      </c>
      <c r="CG27" s="226" t="str">
        <f t="shared" ca="1" si="27"/>
        <v/>
      </c>
      <c r="CH27" s="226" t="str">
        <f t="shared" ca="1" si="28"/>
        <v/>
      </c>
      <c r="CI27" s="226" t="str">
        <f t="shared" ca="1" si="29"/>
        <v/>
      </c>
      <c r="CJ27" s="226" t="str">
        <f t="shared" ca="1" si="30"/>
        <v/>
      </c>
      <c r="CK27" s="226" t="str">
        <f t="shared" ca="1" si="31"/>
        <v/>
      </c>
      <c r="CL27" s="226" t="str">
        <f t="shared" ca="1" si="32"/>
        <v/>
      </c>
      <c r="CM27" s="226"/>
      <c r="CN27" s="226" t="str">
        <f t="shared" ca="1" si="33"/>
        <v xml:space="preserve">          </v>
      </c>
      <c r="CO27" s="226" t="str">
        <f t="shared" ca="1" si="34"/>
        <v/>
      </c>
      <c r="CP27" s="226" t="str">
        <f t="shared" ca="1" si="35"/>
        <v/>
      </c>
      <c r="CQ27" s="226"/>
      <c r="CR27" s="226">
        <f t="shared" ca="1" si="36"/>
        <v>0</v>
      </c>
      <c r="CS27" s="226">
        <f t="shared" ca="1" si="37"/>
        <v>0</v>
      </c>
      <c r="CT27" s="226">
        <f t="shared" ca="1" si="37"/>
        <v>0</v>
      </c>
      <c r="CU27" s="226">
        <f t="shared" ca="1" si="37"/>
        <v>0</v>
      </c>
      <c r="CV27" s="226">
        <f t="shared" ca="1" si="37"/>
        <v>0</v>
      </c>
      <c r="CW27" s="226">
        <f t="shared" ca="1" si="37"/>
        <v>0</v>
      </c>
      <c r="CX27" s="226">
        <f t="shared" ca="1" si="37"/>
        <v>0</v>
      </c>
      <c r="CY27" s="226">
        <f t="shared" ca="1" si="37"/>
        <v>0</v>
      </c>
      <c r="CZ27" s="226">
        <f t="shared" ca="1" si="37"/>
        <v>0</v>
      </c>
      <c r="DA27" s="226">
        <f t="shared" ca="1" si="37"/>
        <v>0</v>
      </c>
      <c r="DB27" s="226">
        <f t="shared" ca="1" si="37"/>
        <v>0</v>
      </c>
      <c r="DC27" s="226"/>
      <c r="DD27" s="226" t="str">
        <f t="shared" ca="1" si="38"/>
        <v/>
      </c>
      <c r="DE27" s="226" t="str">
        <f t="shared" ca="1" si="39"/>
        <v/>
      </c>
      <c r="DF27" s="226" t="str">
        <f t="shared" ca="1" si="40"/>
        <v/>
      </c>
      <c r="DG27" s="226" t="str">
        <f t="shared" ca="1" si="41"/>
        <v/>
      </c>
      <c r="DH27" s="226" t="str">
        <f t="shared" ca="1" si="42"/>
        <v/>
      </c>
      <c r="DI27" s="226" t="str">
        <f t="shared" ca="1" si="43"/>
        <v/>
      </c>
      <c r="DJ27" s="226" t="str">
        <f t="shared" ca="1" si="44"/>
        <v/>
      </c>
      <c r="DK27" s="226" t="str">
        <f t="shared" ca="1" si="45"/>
        <v/>
      </c>
      <c r="DL27" s="226" t="str">
        <f t="shared" ca="1" si="46"/>
        <v/>
      </c>
      <c r="DM27" s="226" t="str">
        <f t="shared" ca="1" si="47"/>
        <v/>
      </c>
      <c r="DN27" s="226" t="str">
        <f t="shared" ca="1" si="48"/>
        <v/>
      </c>
      <c r="DO27" s="226"/>
      <c r="DP27" s="226" t="str">
        <f t="shared" ca="1" si="49"/>
        <v xml:space="preserve">          </v>
      </c>
      <c r="DQ27" s="226" t="str">
        <f t="shared" ca="1" si="50"/>
        <v/>
      </c>
      <c r="DR27" s="226" t="str">
        <f t="shared" ca="1" si="51"/>
        <v/>
      </c>
      <c r="DS27" s="226"/>
      <c r="DT27" s="226" t="str">
        <f t="shared" ca="1" si="52"/>
        <v/>
      </c>
      <c r="DU27" s="226" t="str">
        <f t="shared" ca="1" si="53"/>
        <v/>
      </c>
      <c r="DV27" s="226" t="str">
        <f t="shared" ca="1" si="53"/>
        <v/>
      </c>
      <c r="DW27" s="226" t="str">
        <f t="shared" ca="1" si="53"/>
        <v/>
      </c>
      <c r="DX27" s="226" t="str">
        <f t="shared" ca="1" si="53"/>
        <v/>
      </c>
      <c r="DY27" s="226" t="str">
        <f t="shared" ca="1" si="53"/>
        <v/>
      </c>
      <c r="DZ27" s="226" t="str">
        <f t="shared" ca="1" si="53"/>
        <v/>
      </c>
      <c r="EA27" s="226" t="str">
        <f t="shared" ca="1" si="53"/>
        <v/>
      </c>
      <c r="EB27" s="226" t="str">
        <f t="shared" ca="1" si="53"/>
        <v/>
      </c>
      <c r="EC27" s="226" t="str">
        <f t="shared" ca="1" si="53"/>
        <v/>
      </c>
      <c r="ED27" s="226"/>
      <c r="EE27" s="226" t="str">
        <f t="shared" ca="1" si="54"/>
        <v xml:space="preserve">         </v>
      </c>
      <c r="EF27" s="226" t="str">
        <f t="shared" ca="1" si="55"/>
        <v/>
      </c>
      <c r="EG27" s="226" t="str">
        <f t="shared" ca="1" si="56"/>
        <v/>
      </c>
      <c r="EH27" s="226"/>
      <c r="EI27" s="226" t="str">
        <f t="shared" ca="1" si="65"/>
        <v/>
      </c>
      <c r="EJ27" s="226" t="str">
        <f t="shared" ca="1" si="65"/>
        <v/>
      </c>
      <c r="EK27" s="226" t="str">
        <f t="shared" ca="1" si="65"/>
        <v/>
      </c>
      <c r="EL27" s="226" t="str">
        <f t="shared" ca="1" si="65"/>
        <v/>
      </c>
      <c r="EM27" s="226" t="str">
        <f t="shared" ca="1" si="65"/>
        <v/>
      </c>
      <c r="EN27" s="226" t="str">
        <f t="shared" ca="1" si="65"/>
        <v/>
      </c>
      <c r="EO27" s="226" t="str">
        <f t="shared" ca="1" si="65"/>
        <v/>
      </c>
      <c r="EP27" s="226" t="str">
        <f t="shared" ca="1" si="65"/>
        <v/>
      </c>
      <c r="EQ27" s="226" t="str">
        <f t="shared" ca="1" si="65"/>
        <v/>
      </c>
      <c r="ER27" s="226" t="str">
        <f t="shared" ca="1" si="65"/>
        <v/>
      </c>
      <c r="ES27" s="226"/>
      <c r="ET27" s="226" t="str">
        <f t="shared" ca="1" si="67"/>
        <v xml:space="preserve">         </v>
      </c>
      <c r="EU27" s="226" t="str">
        <f t="shared" ca="1" si="68"/>
        <v/>
      </c>
      <c r="EV27" s="226" t="str">
        <f t="shared" ca="1" si="69"/>
        <v/>
      </c>
      <c r="FM27" s="226" t="str">
        <f t="shared" si="15"/>
        <v/>
      </c>
      <c r="FN27" s="226" t="str">
        <f t="shared" si="16"/>
        <v/>
      </c>
      <c r="FO27" s="226" t="str">
        <f t="shared" si="17"/>
        <v/>
      </c>
      <c r="FP27" s="226" t="str">
        <f t="shared" si="18"/>
        <v/>
      </c>
      <c r="FQ27" s="226" t="str">
        <f t="shared" si="70"/>
        <v/>
      </c>
      <c r="FR27" s="226" t="str">
        <f t="shared" si="71"/>
        <v/>
      </c>
      <c r="FT27" s="226">
        <f>LEN(ПланОЗО!C27)-LEN(SUBSTITUTE(ПланОЗО!C27,",",""))+COUNTA(ПланОЗО!C27)</f>
        <v>0</v>
      </c>
      <c r="FU27" s="226">
        <f>LEN(ПланОЗО!D27)-LEN(SUBSTITUTE(ПланОЗО!D27,",",""))+COUNTA(ПланОЗО!D27)</f>
        <v>0</v>
      </c>
      <c r="FV27" s="226">
        <f>LEN(ПланОЗО!E27)-LEN(SUBSTITUTE(ПланОЗО!E27,",",""))+COUNTA(ПланОЗО!E27)</f>
        <v>0</v>
      </c>
      <c r="FX27" s="226">
        <f>LEN(ПланЗО!C27)-LEN(SUBSTITUTE(ПланЗО!C27,",",""))+COUNTA(ПланЗО!C27)</f>
        <v>0</v>
      </c>
      <c r="FY27" s="226">
        <f>LEN(ПланЗО!D27)-LEN(SUBSTITUTE(ПланЗО!D27,",",""))+COUNTA(ПланЗО!D27)</f>
        <v>0</v>
      </c>
      <c r="FZ27" s="226">
        <f>LEN(ПланЗО!E27)-LEN(SUBSTITUTE(ПланЗО!E27,",",""))+COUNTA(ПланЗО!E27)</f>
        <v>0</v>
      </c>
    </row>
    <row r="28" spans="1:182" x14ac:dyDescent="0.25">
      <c r="A28" s="5" t="s">
        <v>204</v>
      </c>
      <c r="B28" s="92"/>
      <c r="C28" s="88"/>
      <c r="D28" s="89"/>
      <c r="E28" s="89"/>
      <c r="F28" s="89"/>
      <c r="G28" s="90"/>
      <c r="H28" s="88"/>
      <c r="I28" s="89"/>
      <c r="J28" s="89"/>
      <c r="K28" s="89"/>
      <c r="L28" s="90"/>
      <c r="M28" s="88"/>
      <c r="N28" s="91"/>
      <c r="O28" s="91"/>
      <c r="P28" s="89"/>
      <c r="Q28" s="90"/>
      <c r="R28" s="88"/>
      <c r="S28" s="89"/>
      <c r="T28" s="89"/>
      <c r="U28" s="89"/>
      <c r="V28" s="90"/>
      <c r="W28" s="88"/>
      <c r="X28" s="89"/>
      <c r="Y28" s="89"/>
      <c r="Z28" s="89"/>
      <c r="AA28" s="90"/>
      <c r="AB28" s="88"/>
      <c r="AC28" s="89"/>
      <c r="AD28" s="89"/>
      <c r="AE28" s="89"/>
      <c r="AF28" s="90"/>
      <c r="AG28" s="88"/>
      <c r="AH28" s="89"/>
      <c r="AI28" s="89"/>
      <c r="AJ28" s="89"/>
      <c r="AK28" s="90"/>
      <c r="AL28" s="88"/>
      <c r="AM28" s="89"/>
      <c r="AN28" s="89"/>
      <c r="AO28" s="89"/>
      <c r="AP28" s="90"/>
      <c r="AQ28" s="88"/>
      <c r="AR28" s="89"/>
      <c r="AS28" s="89"/>
      <c r="AT28" s="89"/>
      <c r="AU28" s="90"/>
      <c r="AV28" s="88"/>
      <c r="AW28" s="89"/>
      <c r="AX28" s="89"/>
      <c r="AY28" s="89"/>
      <c r="AZ28" s="90"/>
      <c r="BA28" s="88"/>
      <c r="BB28" s="89"/>
      <c r="BC28" s="89"/>
      <c r="BD28" s="89"/>
      <c r="BE28" s="90"/>
      <c r="BF28" s="89"/>
      <c r="BG28" s="214">
        <v>0</v>
      </c>
      <c r="BH28" s="214">
        <v>0</v>
      </c>
      <c r="BI28" s="214">
        <v>0</v>
      </c>
      <c r="BJ28" s="214">
        <v>0</v>
      </c>
      <c r="BK28" s="305"/>
      <c r="BL28" s="305" t="str">
        <f>IF(ПланОО!H28&gt;0,ПланОО!I28/ПланОО!H28,"-")</f>
        <v>-</v>
      </c>
      <c r="BM28" s="298"/>
      <c r="BN28" s="226"/>
      <c r="BO28" s="226"/>
      <c r="BP28" s="226">
        <f t="shared" ca="1" si="19"/>
        <v>0</v>
      </c>
      <c r="BQ28" s="226">
        <f t="shared" ca="1" si="20"/>
        <v>0</v>
      </c>
      <c r="BR28" s="226">
        <f t="shared" ca="1" si="21"/>
        <v>0</v>
      </c>
      <c r="BS28" s="226">
        <f t="shared" ca="1" si="21"/>
        <v>0</v>
      </c>
      <c r="BT28" s="226">
        <f t="shared" ca="1" si="21"/>
        <v>0</v>
      </c>
      <c r="BU28" s="226">
        <f t="shared" ca="1" si="21"/>
        <v>0</v>
      </c>
      <c r="BV28" s="226">
        <f t="shared" ca="1" si="21"/>
        <v>0</v>
      </c>
      <c r="BW28" s="226">
        <f t="shared" ca="1" si="21"/>
        <v>0</v>
      </c>
      <c r="BX28" s="226">
        <f t="shared" ca="1" si="21"/>
        <v>0</v>
      </c>
      <c r="BY28" s="226">
        <f t="shared" ca="1" si="21"/>
        <v>0</v>
      </c>
      <c r="BZ28" s="226">
        <f t="shared" ca="1" si="21"/>
        <v>0</v>
      </c>
      <c r="CA28" s="226"/>
      <c r="CB28" s="226" t="str">
        <f t="shared" ca="1" si="22"/>
        <v/>
      </c>
      <c r="CC28" s="226" t="str">
        <f t="shared" ca="1" si="23"/>
        <v/>
      </c>
      <c r="CD28" s="226" t="str">
        <f t="shared" ca="1" si="24"/>
        <v/>
      </c>
      <c r="CE28" s="226" t="str">
        <f t="shared" ca="1" si="25"/>
        <v/>
      </c>
      <c r="CF28" s="226" t="str">
        <f t="shared" ca="1" si="26"/>
        <v/>
      </c>
      <c r="CG28" s="226" t="str">
        <f t="shared" ca="1" si="27"/>
        <v/>
      </c>
      <c r="CH28" s="226" t="str">
        <f t="shared" ca="1" si="28"/>
        <v/>
      </c>
      <c r="CI28" s="226" t="str">
        <f t="shared" ca="1" si="29"/>
        <v/>
      </c>
      <c r="CJ28" s="226" t="str">
        <f t="shared" ca="1" si="30"/>
        <v/>
      </c>
      <c r="CK28" s="226" t="str">
        <f t="shared" ca="1" si="31"/>
        <v/>
      </c>
      <c r="CL28" s="226" t="str">
        <f t="shared" ca="1" si="32"/>
        <v/>
      </c>
      <c r="CM28" s="226"/>
      <c r="CN28" s="226" t="str">
        <f t="shared" ca="1" si="33"/>
        <v xml:space="preserve">          </v>
      </c>
      <c r="CO28" s="226" t="str">
        <f t="shared" ca="1" si="34"/>
        <v/>
      </c>
      <c r="CP28" s="226" t="str">
        <f t="shared" ca="1" si="35"/>
        <v/>
      </c>
      <c r="CQ28" s="226"/>
      <c r="CR28" s="226">
        <f t="shared" ca="1" si="36"/>
        <v>0</v>
      </c>
      <c r="CS28" s="226">
        <f t="shared" ca="1" si="37"/>
        <v>0</v>
      </c>
      <c r="CT28" s="226">
        <f t="shared" ca="1" si="37"/>
        <v>0</v>
      </c>
      <c r="CU28" s="226">
        <f t="shared" ca="1" si="37"/>
        <v>0</v>
      </c>
      <c r="CV28" s="226">
        <f t="shared" ca="1" si="37"/>
        <v>0</v>
      </c>
      <c r="CW28" s="226">
        <f t="shared" ca="1" si="37"/>
        <v>0</v>
      </c>
      <c r="CX28" s="226">
        <f t="shared" ca="1" si="37"/>
        <v>0</v>
      </c>
      <c r="CY28" s="226">
        <f t="shared" ca="1" si="37"/>
        <v>0</v>
      </c>
      <c r="CZ28" s="226">
        <f t="shared" ca="1" si="37"/>
        <v>0</v>
      </c>
      <c r="DA28" s="226">
        <f t="shared" ca="1" si="37"/>
        <v>0</v>
      </c>
      <c r="DB28" s="226">
        <f t="shared" ca="1" si="37"/>
        <v>0</v>
      </c>
      <c r="DC28" s="226"/>
      <c r="DD28" s="226" t="str">
        <f t="shared" ca="1" si="38"/>
        <v/>
      </c>
      <c r="DE28" s="226" t="str">
        <f t="shared" ca="1" si="39"/>
        <v/>
      </c>
      <c r="DF28" s="226" t="str">
        <f t="shared" ca="1" si="40"/>
        <v/>
      </c>
      <c r="DG28" s="226" t="str">
        <f t="shared" ca="1" si="41"/>
        <v/>
      </c>
      <c r="DH28" s="226" t="str">
        <f t="shared" ca="1" si="42"/>
        <v/>
      </c>
      <c r="DI28" s="226" t="str">
        <f t="shared" ca="1" si="43"/>
        <v/>
      </c>
      <c r="DJ28" s="226" t="str">
        <f t="shared" ca="1" si="44"/>
        <v/>
      </c>
      <c r="DK28" s="226" t="str">
        <f t="shared" ca="1" si="45"/>
        <v/>
      </c>
      <c r="DL28" s="226" t="str">
        <f t="shared" ca="1" si="46"/>
        <v/>
      </c>
      <c r="DM28" s="226" t="str">
        <f t="shared" ca="1" si="47"/>
        <v/>
      </c>
      <c r="DN28" s="226" t="str">
        <f t="shared" ca="1" si="48"/>
        <v/>
      </c>
      <c r="DO28" s="226"/>
      <c r="DP28" s="226" t="str">
        <f t="shared" ca="1" si="49"/>
        <v xml:space="preserve">          </v>
      </c>
      <c r="DQ28" s="226" t="str">
        <f t="shared" ca="1" si="50"/>
        <v/>
      </c>
      <c r="DR28" s="226" t="str">
        <f t="shared" ca="1" si="51"/>
        <v/>
      </c>
      <c r="DS28" s="226"/>
      <c r="DT28" s="226" t="str">
        <f t="shared" ca="1" si="52"/>
        <v/>
      </c>
      <c r="DU28" s="226" t="str">
        <f t="shared" ca="1" si="53"/>
        <v/>
      </c>
      <c r="DV28" s="226" t="str">
        <f t="shared" ca="1" si="53"/>
        <v/>
      </c>
      <c r="DW28" s="226" t="str">
        <f t="shared" ca="1" si="53"/>
        <v/>
      </c>
      <c r="DX28" s="226" t="str">
        <f t="shared" ca="1" si="53"/>
        <v/>
      </c>
      <c r="DY28" s="226" t="str">
        <f t="shared" ca="1" si="53"/>
        <v/>
      </c>
      <c r="DZ28" s="226" t="str">
        <f t="shared" ca="1" si="53"/>
        <v/>
      </c>
      <c r="EA28" s="226" t="str">
        <f t="shared" ca="1" si="53"/>
        <v/>
      </c>
      <c r="EB28" s="226" t="str">
        <f t="shared" ca="1" si="53"/>
        <v/>
      </c>
      <c r="EC28" s="226" t="str">
        <f t="shared" ca="1" si="53"/>
        <v/>
      </c>
      <c r="ED28" s="226"/>
      <c r="EE28" s="226" t="str">
        <f t="shared" ca="1" si="54"/>
        <v xml:space="preserve">         </v>
      </c>
      <c r="EF28" s="226" t="str">
        <f t="shared" ca="1" si="55"/>
        <v/>
      </c>
      <c r="EG28" s="226" t="str">
        <f t="shared" ca="1" si="56"/>
        <v/>
      </c>
      <c r="EH28" s="226"/>
      <c r="EI28" s="226" t="str">
        <f t="shared" ref="EI28:ER37" ca="1" si="72">IF(OFFSET($L28,0,(EI$2-1)*5,1,1)=$ES$1,EI$2,"")</f>
        <v/>
      </c>
      <c r="EJ28" s="226" t="str">
        <f t="shared" ca="1" si="72"/>
        <v/>
      </c>
      <c r="EK28" s="226" t="str">
        <f t="shared" ca="1" si="72"/>
        <v/>
      </c>
      <c r="EL28" s="226" t="str">
        <f t="shared" ca="1" si="72"/>
        <v/>
      </c>
      <c r="EM28" s="226" t="str">
        <f t="shared" ca="1" si="72"/>
        <v/>
      </c>
      <c r="EN28" s="226" t="str">
        <f t="shared" ca="1" si="72"/>
        <v/>
      </c>
      <c r="EO28" s="226" t="str">
        <f t="shared" ca="1" si="72"/>
        <v/>
      </c>
      <c r="EP28" s="226" t="str">
        <f t="shared" ca="1" si="72"/>
        <v/>
      </c>
      <c r="EQ28" s="226" t="str">
        <f t="shared" ca="1" si="72"/>
        <v/>
      </c>
      <c r="ER28" s="226" t="str">
        <f t="shared" ca="1" si="72"/>
        <v/>
      </c>
      <c r="ES28" s="226"/>
      <c r="ET28" s="226" t="str">
        <f t="shared" ca="1" si="67"/>
        <v xml:space="preserve">         </v>
      </c>
      <c r="EU28" s="226" t="str">
        <f t="shared" ca="1" si="68"/>
        <v/>
      </c>
      <c r="EV28" s="226" t="str">
        <f t="shared" ca="1" si="69"/>
        <v/>
      </c>
      <c r="FM28" s="226" t="str">
        <f t="shared" si="15"/>
        <v/>
      </c>
      <c r="FN28" s="226" t="str">
        <f t="shared" si="16"/>
        <v/>
      </c>
      <c r="FO28" s="226" t="str">
        <f t="shared" si="17"/>
        <v/>
      </c>
      <c r="FP28" s="226" t="str">
        <f t="shared" si="18"/>
        <v/>
      </c>
      <c r="FQ28" s="226" t="str">
        <f t="shared" si="70"/>
        <v/>
      </c>
      <c r="FR28" s="226" t="str">
        <f t="shared" si="71"/>
        <v/>
      </c>
      <c r="FT28" s="226">
        <f>LEN(ПланОЗО!C28)-LEN(SUBSTITUTE(ПланОЗО!C28,",",""))+COUNTA(ПланОЗО!C28)</f>
        <v>0</v>
      </c>
      <c r="FU28" s="226">
        <f>LEN(ПланОЗО!D28)-LEN(SUBSTITUTE(ПланОЗО!D28,",",""))+COUNTA(ПланОЗО!D28)</f>
        <v>0</v>
      </c>
      <c r="FV28" s="226">
        <f>LEN(ПланОЗО!E28)-LEN(SUBSTITUTE(ПланОЗО!E28,",",""))+COUNTA(ПланОЗО!E28)</f>
        <v>0</v>
      </c>
      <c r="FX28" s="226">
        <f>LEN(ПланЗО!C28)-LEN(SUBSTITUTE(ПланЗО!C28,",",""))+COUNTA(ПланЗО!C28)</f>
        <v>0</v>
      </c>
      <c r="FY28" s="226">
        <f>LEN(ПланЗО!D28)-LEN(SUBSTITUTE(ПланЗО!D28,",",""))+COUNTA(ПланЗО!D28)</f>
        <v>0</v>
      </c>
      <c r="FZ28" s="226">
        <f>LEN(ПланЗО!E28)-LEN(SUBSTITUTE(ПланЗО!E28,",",""))+COUNTA(ПланЗО!E28)</f>
        <v>0</v>
      </c>
    </row>
    <row r="29" spans="1:182" x14ac:dyDescent="0.25">
      <c r="A29" s="5" t="s">
        <v>205</v>
      </c>
      <c r="B29" s="92"/>
      <c r="C29" s="88"/>
      <c r="D29" s="89"/>
      <c r="E29" s="89"/>
      <c r="F29" s="89"/>
      <c r="G29" s="90"/>
      <c r="H29" s="88"/>
      <c r="I29" s="89"/>
      <c r="J29" s="89"/>
      <c r="K29" s="89"/>
      <c r="L29" s="90"/>
      <c r="M29" s="88"/>
      <c r="N29" s="91"/>
      <c r="O29" s="91"/>
      <c r="P29" s="89"/>
      <c r="Q29" s="90"/>
      <c r="R29" s="88"/>
      <c r="S29" s="89"/>
      <c r="T29" s="89"/>
      <c r="U29" s="89"/>
      <c r="V29" s="90"/>
      <c r="W29" s="88"/>
      <c r="X29" s="89"/>
      <c r="Y29" s="89"/>
      <c r="Z29" s="89"/>
      <c r="AA29" s="90"/>
      <c r="AB29" s="88"/>
      <c r="AC29" s="89"/>
      <c r="AD29" s="89"/>
      <c r="AE29" s="89"/>
      <c r="AF29" s="90"/>
      <c r="AG29" s="88"/>
      <c r="AH29" s="89"/>
      <c r="AI29" s="89"/>
      <c r="AJ29" s="89"/>
      <c r="AK29" s="90"/>
      <c r="AL29" s="88"/>
      <c r="AM29" s="89"/>
      <c r="AN29" s="89"/>
      <c r="AO29" s="89"/>
      <c r="AP29" s="90"/>
      <c r="AQ29" s="88"/>
      <c r="AR29" s="89"/>
      <c r="AS29" s="89"/>
      <c r="AT29" s="89"/>
      <c r="AU29" s="90"/>
      <c r="AV29" s="88"/>
      <c r="AW29" s="89"/>
      <c r="AX29" s="89"/>
      <c r="AY29" s="89"/>
      <c r="AZ29" s="90"/>
      <c r="BA29" s="88"/>
      <c r="BB29" s="89"/>
      <c r="BC29" s="89"/>
      <c r="BD29" s="89"/>
      <c r="BE29" s="90"/>
      <c r="BF29" s="89"/>
      <c r="BG29" s="214">
        <v>0</v>
      </c>
      <c r="BH29" s="214">
        <v>0</v>
      </c>
      <c r="BI29" s="214">
        <v>0</v>
      </c>
      <c r="BJ29" s="214">
        <v>0</v>
      </c>
      <c r="BK29" s="305"/>
      <c r="BL29" s="305" t="str">
        <f>IF(ПланОО!H29&gt;0,ПланОО!I29/ПланОО!H29,"-")</f>
        <v>-</v>
      </c>
      <c r="BM29" s="298"/>
      <c r="BN29" s="226"/>
      <c r="BO29" s="226"/>
      <c r="BP29" s="226">
        <f t="shared" ca="1" si="19"/>
        <v>0</v>
      </c>
      <c r="BQ29" s="226">
        <f t="shared" ca="1" si="20"/>
        <v>0</v>
      </c>
      <c r="BR29" s="226">
        <f t="shared" ca="1" si="21"/>
        <v>0</v>
      </c>
      <c r="BS29" s="226">
        <f t="shared" ca="1" si="21"/>
        <v>0</v>
      </c>
      <c r="BT29" s="226">
        <f t="shared" ca="1" si="21"/>
        <v>0</v>
      </c>
      <c r="BU29" s="226">
        <f t="shared" ca="1" si="21"/>
        <v>0</v>
      </c>
      <c r="BV29" s="226">
        <f t="shared" ca="1" si="21"/>
        <v>0</v>
      </c>
      <c r="BW29" s="226">
        <f t="shared" ca="1" si="21"/>
        <v>0</v>
      </c>
      <c r="BX29" s="226">
        <f t="shared" ca="1" si="21"/>
        <v>0</v>
      </c>
      <c r="BY29" s="226">
        <f t="shared" ca="1" si="21"/>
        <v>0</v>
      </c>
      <c r="BZ29" s="226">
        <f t="shared" ca="1" si="21"/>
        <v>0</v>
      </c>
      <c r="CA29" s="226"/>
      <c r="CB29" s="226" t="str">
        <f t="shared" ca="1" si="22"/>
        <v/>
      </c>
      <c r="CC29" s="226" t="str">
        <f t="shared" ca="1" si="23"/>
        <v/>
      </c>
      <c r="CD29" s="226" t="str">
        <f t="shared" ca="1" si="24"/>
        <v/>
      </c>
      <c r="CE29" s="226" t="str">
        <f t="shared" ca="1" si="25"/>
        <v/>
      </c>
      <c r="CF29" s="226" t="str">
        <f t="shared" ca="1" si="26"/>
        <v/>
      </c>
      <c r="CG29" s="226" t="str">
        <f t="shared" ca="1" si="27"/>
        <v/>
      </c>
      <c r="CH29" s="226" t="str">
        <f t="shared" ca="1" si="28"/>
        <v/>
      </c>
      <c r="CI29" s="226" t="str">
        <f t="shared" ca="1" si="29"/>
        <v/>
      </c>
      <c r="CJ29" s="226" t="str">
        <f t="shared" ca="1" si="30"/>
        <v/>
      </c>
      <c r="CK29" s="226" t="str">
        <f t="shared" ca="1" si="31"/>
        <v/>
      </c>
      <c r="CL29" s="226" t="str">
        <f t="shared" ca="1" si="32"/>
        <v/>
      </c>
      <c r="CM29" s="226"/>
      <c r="CN29" s="226" t="str">
        <f t="shared" ca="1" si="33"/>
        <v xml:space="preserve">          </v>
      </c>
      <c r="CO29" s="226" t="str">
        <f t="shared" ca="1" si="34"/>
        <v/>
      </c>
      <c r="CP29" s="226" t="str">
        <f t="shared" ca="1" si="35"/>
        <v/>
      </c>
      <c r="CQ29" s="226"/>
      <c r="CR29" s="226">
        <f t="shared" ca="1" si="36"/>
        <v>0</v>
      </c>
      <c r="CS29" s="226">
        <f t="shared" ca="1" si="37"/>
        <v>0</v>
      </c>
      <c r="CT29" s="226">
        <f t="shared" ca="1" si="37"/>
        <v>0</v>
      </c>
      <c r="CU29" s="226">
        <f t="shared" ca="1" si="37"/>
        <v>0</v>
      </c>
      <c r="CV29" s="226">
        <f t="shared" ca="1" si="37"/>
        <v>0</v>
      </c>
      <c r="CW29" s="226">
        <f t="shared" ca="1" si="37"/>
        <v>0</v>
      </c>
      <c r="CX29" s="226">
        <f t="shared" ca="1" si="37"/>
        <v>0</v>
      </c>
      <c r="CY29" s="226">
        <f t="shared" ca="1" si="37"/>
        <v>0</v>
      </c>
      <c r="CZ29" s="226">
        <f t="shared" ca="1" si="37"/>
        <v>0</v>
      </c>
      <c r="DA29" s="226">
        <f t="shared" ca="1" si="37"/>
        <v>0</v>
      </c>
      <c r="DB29" s="226">
        <f t="shared" ca="1" si="37"/>
        <v>0</v>
      </c>
      <c r="DC29" s="226"/>
      <c r="DD29" s="226" t="str">
        <f t="shared" ca="1" si="38"/>
        <v/>
      </c>
      <c r="DE29" s="226" t="str">
        <f t="shared" ca="1" si="39"/>
        <v/>
      </c>
      <c r="DF29" s="226" t="str">
        <f t="shared" ca="1" si="40"/>
        <v/>
      </c>
      <c r="DG29" s="226" t="str">
        <f t="shared" ca="1" si="41"/>
        <v/>
      </c>
      <c r="DH29" s="226" t="str">
        <f t="shared" ca="1" si="42"/>
        <v/>
      </c>
      <c r="DI29" s="226" t="str">
        <f t="shared" ca="1" si="43"/>
        <v/>
      </c>
      <c r="DJ29" s="226" t="str">
        <f t="shared" ca="1" si="44"/>
        <v/>
      </c>
      <c r="DK29" s="226" t="str">
        <f t="shared" ca="1" si="45"/>
        <v/>
      </c>
      <c r="DL29" s="226" t="str">
        <f t="shared" ca="1" si="46"/>
        <v/>
      </c>
      <c r="DM29" s="226" t="str">
        <f t="shared" ca="1" si="47"/>
        <v/>
      </c>
      <c r="DN29" s="226" t="str">
        <f t="shared" ca="1" si="48"/>
        <v/>
      </c>
      <c r="DO29" s="226"/>
      <c r="DP29" s="226" t="str">
        <f t="shared" ca="1" si="49"/>
        <v xml:space="preserve">          </v>
      </c>
      <c r="DQ29" s="226" t="str">
        <f t="shared" ca="1" si="50"/>
        <v/>
      </c>
      <c r="DR29" s="226" t="str">
        <f t="shared" ca="1" si="51"/>
        <v/>
      </c>
      <c r="DS29" s="226"/>
      <c r="DT29" s="226" t="str">
        <f t="shared" ca="1" si="52"/>
        <v/>
      </c>
      <c r="DU29" s="226" t="str">
        <f t="shared" ca="1" si="53"/>
        <v/>
      </c>
      <c r="DV29" s="226" t="str">
        <f t="shared" ca="1" si="53"/>
        <v/>
      </c>
      <c r="DW29" s="226" t="str">
        <f t="shared" ca="1" si="53"/>
        <v/>
      </c>
      <c r="DX29" s="226" t="str">
        <f t="shared" ca="1" si="53"/>
        <v/>
      </c>
      <c r="DY29" s="226" t="str">
        <f t="shared" ca="1" si="53"/>
        <v/>
      </c>
      <c r="DZ29" s="226" t="str">
        <f t="shared" ca="1" si="53"/>
        <v/>
      </c>
      <c r="EA29" s="226" t="str">
        <f t="shared" ca="1" si="53"/>
        <v/>
      </c>
      <c r="EB29" s="226" t="str">
        <f t="shared" ca="1" si="53"/>
        <v/>
      </c>
      <c r="EC29" s="226" t="str">
        <f t="shared" ca="1" si="53"/>
        <v/>
      </c>
      <c r="ED29" s="226"/>
      <c r="EE29" s="226" t="str">
        <f t="shared" ca="1" si="54"/>
        <v xml:space="preserve">         </v>
      </c>
      <c r="EF29" s="226" t="str">
        <f t="shared" ca="1" si="55"/>
        <v/>
      </c>
      <c r="EG29" s="226" t="str">
        <f t="shared" ca="1" si="56"/>
        <v/>
      </c>
      <c r="EH29" s="226"/>
      <c r="EI29" s="226" t="str">
        <f t="shared" ca="1" si="72"/>
        <v/>
      </c>
      <c r="EJ29" s="226" t="str">
        <f t="shared" ca="1" si="72"/>
        <v/>
      </c>
      <c r="EK29" s="226" t="str">
        <f t="shared" ca="1" si="72"/>
        <v/>
      </c>
      <c r="EL29" s="226" t="str">
        <f t="shared" ca="1" si="72"/>
        <v/>
      </c>
      <c r="EM29" s="226" t="str">
        <f t="shared" ca="1" si="72"/>
        <v/>
      </c>
      <c r="EN29" s="226" t="str">
        <f t="shared" ca="1" si="72"/>
        <v/>
      </c>
      <c r="EO29" s="226" t="str">
        <f t="shared" ca="1" si="72"/>
        <v/>
      </c>
      <c r="EP29" s="226" t="str">
        <f t="shared" ca="1" si="72"/>
        <v/>
      </c>
      <c r="EQ29" s="226" t="str">
        <f t="shared" ca="1" si="72"/>
        <v/>
      </c>
      <c r="ER29" s="226" t="str">
        <f t="shared" ca="1" si="72"/>
        <v/>
      </c>
      <c r="ES29" s="226"/>
      <c r="ET29" s="226" t="str">
        <f t="shared" ca="1" si="67"/>
        <v xml:space="preserve">         </v>
      </c>
      <c r="EU29" s="226" t="str">
        <f t="shared" ca="1" si="68"/>
        <v/>
      </c>
      <c r="EV29" s="226" t="str">
        <f t="shared" ca="1" si="69"/>
        <v/>
      </c>
      <c r="FM29" s="226" t="str">
        <f t="shared" si="15"/>
        <v/>
      </c>
      <c r="FN29" s="226" t="str">
        <f t="shared" si="16"/>
        <v/>
      </c>
      <c r="FO29" s="226" t="str">
        <f t="shared" si="17"/>
        <v/>
      </c>
      <c r="FP29" s="226" t="str">
        <f t="shared" si="18"/>
        <v/>
      </c>
      <c r="FQ29" s="226" t="str">
        <f t="shared" si="70"/>
        <v/>
      </c>
      <c r="FR29" s="226" t="str">
        <f t="shared" si="71"/>
        <v/>
      </c>
      <c r="FT29" s="226">
        <f>LEN(ПланОЗО!C29)-LEN(SUBSTITUTE(ПланОЗО!C29,",",""))+COUNTA(ПланОЗО!C29)</f>
        <v>0</v>
      </c>
      <c r="FU29" s="226">
        <f>LEN(ПланОЗО!D29)-LEN(SUBSTITUTE(ПланОЗО!D29,",",""))+COUNTA(ПланОЗО!D29)</f>
        <v>0</v>
      </c>
      <c r="FV29" s="226">
        <f>LEN(ПланОЗО!E29)-LEN(SUBSTITUTE(ПланОЗО!E29,",",""))+COUNTA(ПланОЗО!E29)</f>
        <v>0</v>
      </c>
      <c r="FX29" s="226">
        <f>LEN(ПланЗО!C29)-LEN(SUBSTITUTE(ПланЗО!C29,",",""))+COUNTA(ПланЗО!C29)</f>
        <v>0</v>
      </c>
      <c r="FY29" s="226">
        <f>LEN(ПланЗО!D29)-LEN(SUBSTITUTE(ПланЗО!D29,",",""))+COUNTA(ПланЗО!D29)</f>
        <v>0</v>
      </c>
      <c r="FZ29" s="226">
        <f>LEN(ПланЗО!E29)-LEN(SUBSTITUTE(ПланЗО!E29,",",""))+COUNTA(ПланЗО!E29)</f>
        <v>0</v>
      </c>
    </row>
    <row r="30" spans="1:182" x14ac:dyDescent="0.25">
      <c r="A30" s="5" t="s">
        <v>510</v>
      </c>
      <c r="B30" s="92"/>
      <c r="C30" s="88"/>
      <c r="D30" s="89"/>
      <c r="E30" s="89"/>
      <c r="F30" s="89"/>
      <c r="G30" s="90"/>
      <c r="H30" s="88"/>
      <c r="I30" s="89"/>
      <c r="J30" s="89"/>
      <c r="K30" s="89"/>
      <c r="L30" s="90"/>
      <c r="M30" s="88"/>
      <c r="N30" s="91"/>
      <c r="O30" s="91"/>
      <c r="P30" s="89"/>
      <c r="Q30" s="90"/>
      <c r="R30" s="88"/>
      <c r="S30" s="89"/>
      <c r="T30" s="89"/>
      <c r="U30" s="89"/>
      <c r="V30" s="90"/>
      <c r="W30" s="88"/>
      <c r="X30" s="89"/>
      <c r="Y30" s="89"/>
      <c r="Z30" s="89"/>
      <c r="AA30" s="90"/>
      <c r="AB30" s="88"/>
      <c r="AC30" s="89"/>
      <c r="AD30" s="89"/>
      <c r="AE30" s="89"/>
      <c r="AF30" s="90"/>
      <c r="AG30" s="88"/>
      <c r="AH30" s="89"/>
      <c r="AI30" s="89"/>
      <c r="AJ30" s="89"/>
      <c r="AK30" s="90"/>
      <c r="AL30" s="88"/>
      <c r="AM30" s="89"/>
      <c r="AN30" s="89"/>
      <c r="AO30" s="89"/>
      <c r="AP30" s="90"/>
      <c r="AQ30" s="88"/>
      <c r="AR30" s="89"/>
      <c r="AS30" s="89"/>
      <c r="AT30" s="89"/>
      <c r="AU30" s="90"/>
      <c r="AV30" s="88"/>
      <c r="AW30" s="89"/>
      <c r="AX30" s="89"/>
      <c r="AY30" s="89"/>
      <c r="AZ30" s="90"/>
      <c r="BA30" s="88"/>
      <c r="BB30" s="89"/>
      <c r="BC30" s="89"/>
      <c r="BD30" s="89"/>
      <c r="BE30" s="90"/>
      <c r="BF30" s="89"/>
      <c r="BG30" s="214">
        <v>0</v>
      </c>
      <c r="BH30" s="214">
        <v>0</v>
      </c>
      <c r="BI30" s="214">
        <v>0</v>
      </c>
      <c r="BJ30" s="214">
        <v>0</v>
      </c>
      <c r="BK30" s="305"/>
      <c r="BL30" s="305" t="str">
        <f>IF(ПланОО!H30&gt;0,ПланОО!I30/ПланОО!H30,"-")</f>
        <v>-</v>
      </c>
      <c r="BM30" s="298"/>
      <c r="BN30" s="226"/>
      <c r="BO30" s="226"/>
      <c r="BP30" s="226">
        <f t="shared" ca="1" si="19"/>
        <v>0</v>
      </c>
      <c r="BQ30" s="226">
        <f t="shared" ca="1" si="20"/>
        <v>0</v>
      </c>
      <c r="BR30" s="226">
        <f t="shared" ca="1" si="21"/>
        <v>0</v>
      </c>
      <c r="BS30" s="226">
        <f t="shared" ca="1" si="21"/>
        <v>0</v>
      </c>
      <c r="BT30" s="226">
        <f t="shared" ca="1" si="21"/>
        <v>0</v>
      </c>
      <c r="BU30" s="226">
        <f t="shared" ca="1" si="21"/>
        <v>0</v>
      </c>
      <c r="BV30" s="226">
        <f t="shared" ca="1" si="21"/>
        <v>0</v>
      </c>
      <c r="BW30" s="226">
        <f t="shared" ca="1" si="21"/>
        <v>0</v>
      </c>
      <c r="BX30" s="226">
        <f t="shared" ca="1" si="21"/>
        <v>0</v>
      </c>
      <c r="BY30" s="226">
        <f t="shared" ca="1" si="21"/>
        <v>0</v>
      </c>
      <c r="BZ30" s="226">
        <f t="shared" ca="1" si="21"/>
        <v>0</v>
      </c>
      <c r="CA30" s="226"/>
      <c r="CB30" s="226" t="str">
        <f t="shared" ca="1" si="22"/>
        <v/>
      </c>
      <c r="CC30" s="226" t="str">
        <f t="shared" ca="1" si="23"/>
        <v/>
      </c>
      <c r="CD30" s="226" t="str">
        <f t="shared" ca="1" si="24"/>
        <v/>
      </c>
      <c r="CE30" s="226" t="str">
        <f t="shared" ca="1" si="25"/>
        <v/>
      </c>
      <c r="CF30" s="226" t="str">
        <f t="shared" ca="1" si="26"/>
        <v/>
      </c>
      <c r="CG30" s="226" t="str">
        <f t="shared" ca="1" si="27"/>
        <v/>
      </c>
      <c r="CH30" s="226" t="str">
        <f t="shared" ca="1" si="28"/>
        <v/>
      </c>
      <c r="CI30" s="226" t="str">
        <f t="shared" ca="1" si="29"/>
        <v/>
      </c>
      <c r="CJ30" s="226" t="str">
        <f t="shared" ca="1" si="30"/>
        <v/>
      </c>
      <c r="CK30" s="226" t="str">
        <f t="shared" ca="1" si="31"/>
        <v/>
      </c>
      <c r="CL30" s="226" t="str">
        <f t="shared" ca="1" si="32"/>
        <v/>
      </c>
      <c r="CM30" s="226"/>
      <c r="CN30" s="226" t="str">
        <f t="shared" ca="1" si="33"/>
        <v xml:space="preserve">          </v>
      </c>
      <c r="CO30" s="226" t="str">
        <f t="shared" ca="1" si="34"/>
        <v/>
      </c>
      <c r="CP30" s="226" t="str">
        <f t="shared" ca="1" si="35"/>
        <v/>
      </c>
      <c r="CQ30" s="226"/>
      <c r="CR30" s="226">
        <f t="shared" ca="1" si="36"/>
        <v>0</v>
      </c>
      <c r="CS30" s="226">
        <f t="shared" ca="1" si="37"/>
        <v>0</v>
      </c>
      <c r="CT30" s="226">
        <f t="shared" ca="1" si="37"/>
        <v>0</v>
      </c>
      <c r="CU30" s="226">
        <f t="shared" ca="1" si="37"/>
        <v>0</v>
      </c>
      <c r="CV30" s="226">
        <f t="shared" ca="1" si="37"/>
        <v>0</v>
      </c>
      <c r="CW30" s="226">
        <f t="shared" ca="1" si="37"/>
        <v>0</v>
      </c>
      <c r="CX30" s="226">
        <f t="shared" ca="1" si="37"/>
        <v>0</v>
      </c>
      <c r="CY30" s="226">
        <f t="shared" ca="1" si="37"/>
        <v>0</v>
      </c>
      <c r="CZ30" s="226">
        <f t="shared" ca="1" si="37"/>
        <v>0</v>
      </c>
      <c r="DA30" s="226">
        <f t="shared" ca="1" si="37"/>
        <v>0</v>
      </c>
      <c r="DB30" s="226">
        <f t="shared" ca="1" si="37"/>
        <v>0</v>
      </c>
      <c r="DC30" s="226"/>
      <c r="DD30" s="226" t="str">
        <f t="shared" ca="1" si="38"/>
        <v/>
      </c>
      <c r="DE30" s="226" t="str">
        <f t="shared" ca="1" si="39"/>
        <v/>
      </c>
      <c r="DF30" s="226" t="str">
        <f t="shared" ca="1" si="40"/>
        <v/>
      </c>
      <c r="DG30" s="226" t="str">
        <f t="shared" ca="1" si="41"/>
        <v/>
      </c>
      <c r="DH30" s="226" t="str">
        <f t="shared" ca="1" si="42"/>
        <v/>
      </c>
      <c r="DI30" s="226" t="str">
        <f t="shared" ca="1" si="43"/>
        <v/>
      </c>
      <c r="DJ30" s="226" t="str">
        <f t="shared" ca="1" si="44"/>
        <v/>
      </c>
      <c r="DK30" s="226" t="str">
        <f t="shared" ca="1" si="45"/>
        <v/>
      </c>
      <c r="DL30" s="226" t="str">
        <f t="shared" ca="1" si="46"/>
        <v/>
      </c>
      <c r="DM30" s="226" t="str">
        <f t="shared" ca="1" si="47"/>
        <v/>
      </c>
      <c r="DN30" s="226" t="str">
        <f t="shared" ca="1" si="48"/>
        <v/>
      </c>
      <c r="DO30" s="226"/>
      <c r="DP30" s="226" t="str">
        <f t="shared" ca="1" si="49"/>
        <v xml:space="preserve">          </v>
      </c>
      <c r="DQ30" s="226" t="str">
        <f t="shared" ca="1" si="50"/>
        <v/>
      </c>
      <c r="DR30" s="226" t="str">
        <f t="shared" ca="1" si="51"/>
        <v/>
      </c>
      <c r="DS30" s="226"/>
      <c r="DT30" s="226" t="str">
        <f t="shared" ca="1" si="52"/>
        <v/>
      </c>
      <c r="DU30" s="226" t="str">
        <f t="shared" ca="1" si="53"/>
        <v/>
      </c>
      <c r="DV30" s="226" t="str">
        <f t="shared" ca="1" si="53"/>
        <v/>
      </c>
      <c r="DW30" s="226" t="str">
        <f t="shared" ca="1" si="53"/>
        <v/>
      </c>
      <c r="DX30" s="226" t="str">
        <f t="shared" ca="1" si="53"/>
        <v/>
      </c>
      <c r="DY30" s="226" t="str">
        <f t="shared" ca="1" si="53"/>
        <v/>
      </c>
      <c r="DZ30" s="226" t="str">
        <f t="shared" ca="1" si="53"/>
        <v/>
      </c>
      <c r="EA30" s="226" t="str">
        <f t="shared" ca="1" si="53"/>
        <v/>
      </c>
      <c r="EB30" s="226" t="str">
        <f t="shared" ca="1" si="53"/>
        <v/>
      </c>
      <c r="EC30" s="226" t="str">
        <f t="shared" ca="1" si="53"/>
        <v/>
      </c>
      <c r="ED30" s="226"/>
      <c r="EE30" s="226" t="str">
        <f t="shared" ca="1" si="54"/>
        <v xml:space="preserve">         </v>
      </c>
      <c r="EF30" s="226" t="str">
        <f t="shared" ca="1" si="55"/>
        <v/>
      </c>
      <c r="EG30" s="226" t="str">
        <f t="shared" ca="1" si="56"/>
        <v/>
      </c>
      <c r="EH30" s="226"/>
      <c r="EI30" s="226" t="str">
        <f t="shared" ca="1" si="72"/>
        <v/>
      </c>
      <c r="EJ30" s="226" t="str">
        <f t="shared" ca="1" si="72"/>
        <v/>
      </c>
      <c r="EK30" s="226" t="str">
        <f t="shared" ca="1" si="72"/>
        <v/>
      </c>
      <c r="EL30" s="226" t="str">
        <f t="shared" ca="1" si="72"/>
        <v/>
      </c>
      <c r="EM30" s="226" t="str">
        <f t="shared" ca="1" si="72"/>
        <v/>
      </c>
      <c r="EN30" s="226" t="str">
        <f t="shared" ca="1" si="72"/>
        <v/>
      </c>
      <c r="EO30" s="226" t="str">
        <f t="shared" ca="1" si="72"/>
        <v/>
      </c>
      <c r="EP30" s="226" t="str">
        <f t="shared" ca="1" si="72"/>
        <v/>
      </c>
      <c r="EQ30" s="226" t="str">
        <f t="shared" ca="1" si="72"/>
        <v/>
      </c>
      <c r="ER30" s="226" t="str">
        <f t="shared" ca="1" si="72"/>
        <v/>
      </c>
      <c r="ES30" s="226"/>
      <c r="ET30" s="226" t="str">
        <f t="shared" ca="1" si="67"/>
        <v xml:space="preserve">         </v>
      </c>
      <c r="EU30" s="226" t="str">
        <f t="shared" ca="1" si="68"/>
        <v/>
      </c>
      <c r="EV30" s="226" t="str">
        <f t="shared" ca="1" si="69"/>
        <v/>
      </c>
      <c r="FM30" s="226" t="str">
        <f t="shared" si="15"/>
        <v/>
      </c>
      <c r="FN30" s="226" t="str">
        <f t="shared" si="16"/>
        <v/>
      </c>
      <c r="FO30" s="226" t="str">
        <f t="shared" si="17"/>
        <v/>
      </c>
      <c r="FP30" s="226" t="str">
        <f t="shared" si="18"/>
        <v/>
      </c>
      <c r="FQ30" s="226" t="str">
        <f t="shared" si="70"/>
        <v/>
      </c>
      <c r="FR30" s="226" t="str">
        <f t="shared" si="71"/>
        <v/>
      </c>
      <c r="FT30" s="226">
        <f>LEN(ПланОЗО!C30)-LEN(SUBSTITUTE(ПланОЗО!C30,",",""))+COUNTA(ПланОЗО!C30)</f>
        <v>0</v>
      </c>
      <c r="FU30" s="226">
        <f>LEN(ПланОЗО!D30)-LEN(SUBSTITUTE(ПланОЗО!D30,",",""))+COUNTA(ПланОЗО!D30)</f>
        <v>0</v>
      </c>
      <c r="FV30" s="226">
        <f>LEN(ПланОЗО!E30)-LEN(SUBSTITUTE(ПланОЗО!E30,",",""))+COUNTA(ПланОЗО!E30)</f>
        <v>0</v>
      </c>
      <c r="FX30" s="226">
        <f>LEN(ПланЗО!C30)-LEN(SUBSTITUTE(ПланЗО!C30,",",""))+COUNTA(ПланЗО!C30)</f>
        <v>0</v>
      </c>
      <c r="FY30" s="226">
        <f>LEN(ПланЗО!D30)-LEN(SUBSTITUTE(ПланЗО!D30,",",""))+COUNTA(ПланЗО!D30)</f>
        <v>0</v>
      </c>
      <c r="FZ30" s="226">
        <f>LEN(ПланЗО!E30)-LEN(SUBSTITUTE(ПланЗО!E30,",",""))+COUNTA(ПланЗО!E30)</f>
        <v>0</v>
      </c>
    </row>
    <row r="31" spans="1:182" x14ac:dyDescent="0.25">
      <c r="A31" s="5" t="s">
        <v>511</v>
      </c>
      <c r="B31" s="92"/>
      <c r="C31" s="88"/>
      <c r="D31" s="89"/>
      <c r="E31" s="89"/>
      <c r="F31" s="89"/>
      <c r="G31" s="90"/>
      <c r="H31" s="88"/>
      <c r="I31" s="89"/>
      <c r="J31" s="89"/>
      <c r="K31" s="89"/>
      <c r="L31" s="90"/>
      <c r="M31" s="88"/>
      <c r="N31" s="91"/>
      <c r="O31" s="91"/>
      <c r="P31" s="89"/>
      <c r="Q31" s="90"/>
      <c r="R31" s="88"/>
      <c r="S31" s="89"/>
      <c r="T31" s="89"/>
      <c r="U31" s="89"/>
      <c r="V31" s="90"/>
      <c r="W31" s="88"/>
      <c r="X31" s="89"/>
      <c r="Y31" s="89"/>
      <c r="Z31" s="89"/>
      <c r="AA31" s="90"/>
      <c r="AB31" s="88"/>
      <c r="AC31" s="89"/>
      <c r="AD31" s="89"/>
      <c r="AE31" s="89"/>
      <c r="AF31" s="90"/>
      <c r="AG31" s="88"/>
      <c r="AH31" s="89"/>
      <c r="AI31" s="89"/>
      <c r="AJ31" s="89"/>
      <c r="AK31" s="90"/>
      <c r="AL31" s="88"/>
      <c r="AM31" s="89"/>
      <c r="AN31" s="89"/>
      <c r="AO31" s="89"/>
      <c r="AP31" s="90"/>
      <c r="AQ31" s="88"/>
      <c r="AR31" s="89"/>
      <c r="AS31" s="89"/>
      <c r="AT31" s="89"/>
      <c r="AU31" s="90"/>
      <c r="AV31" s="88"/>
      <c r="AW31" s="89"/>
      <c r="AX31" s="89"/>
      <c r="AY31" s="89"/>
      <c r="AZ31" s="90"/>
      <c r="BA31" s="88"/>
      <c r="BB31" s="89"/>
      <c r="BC31" s="89"/>
      <c r="BD31" s="89"/>
      <c r="BE31" s="90"/>
      <c r="BF31" s="89"/>
      <c r="BG31" s="214">
        <v>0</v>
      </c>
      <c r="BH31" s="214">
        <v>0</v>
      </c>
      <c r="BI31" s="214">
        <v>0</v>
      </c>
      <c r="BJ31" s="214">
        <v>0</v>
      </c>
      <c r="BK31" s="305"/>
      <c r="BL31" s="305" t="str">
        <f>IF(ПланОО!H31&gt;0,ПланОО!I31/ПланОО!H31,"-")</f>
        <v>-</v>
      </c>
      <c r="BM31" s="298"/>
      <c r="BN31" s="226"/>
      <c r="BO31" s="226"/>
      <c r="BP31" s="226">
        <f t="shared" ca="1" si="19"/>
        <v>0</v>
      </c>
      <c r="BQ31" s="226">
        <f t="shared" ca="1" si="20"/>
        <v>0</v>
      </c>
      <c r="BR31" s="226">
        <f t="shared" ca="1" si="21"/>
        <v>0</v>
      </c>
      <c r="BS31" s="226">
        <f t="shared" ca="1" si="21"/>
        <v>0</v>
      </c>
      <c r="BT31" s="226">
        <f t="shared" ca="1" si="21"/>
        <v>0</v>
      </c>
      <c r="BU31" s="226">
        <f t="shared" ca="1" si="21"/>
        <v>0</v>
      </c>
      <c r="BV31" s="226">
        <f t="shared" ca="1" si="21"/>
        <v>0</v>
      </c>
      <c r="BW31" s="226">
        <f t="shared" ca="1" si="21"/>
        <v>0</v>
      </c>
      <c r="BX31" s="226">
        <f t="shared" ca="1" si="21"/>
        <v>0</v>
      </c>
      <c r="BY31" s="226">
        <f t="shared" ca="1" si="21"/>
        <v>0</v>
      </c>
      <c r="BZ31" s="226">
        <f t="shared" ca="1" si="21"/>
        <v>0</v>
      </c>
      <c r="CA31" s="226"/>
      <c r="CB31" s="226" t="str">
        <f t="shared" ca="1" si="22"/>
        <v/>
      </c>
      <c r="CC31" s="226" t="str">
        <f t="shared" ca="1" si="23"/>
        <v/>
      </c>
      <c r="CD31" s="226" t="str">
        <f t="shared" ca="1" si="24"/>
        <v/>
      </c>
      <c r="CE31" s="226" t="str">
        <f t="shared" ca="1" si="25"/>
        <v/>
      </c>
      <c r="CF31" s="226" t="str">
        <f t="shared" ca="1" si="26"/>
        <v/>
      </c>
      <c r="CG31" s="226" t="str">
        <f t="shared" ca="1" si="27"/>
        <v/>
      </c>
      <c r="CH31" s="226" t="str">
        <f t="shared" ca="1" si="28"/>
        <v/>
      </c>
      <c r="CI31" s="226" t="str">
        <f t="shared" ca="1" si="29"/>
        <v/>
      </c>
      <c r="CJ31" s="226" t="str">
        <f t="shared" ca="1" si="30"/>
        <v/>
      </c>
      <c r="CK31" s="226" t="str">
        <f t="shared" ca="1" si="31"/>
        <v/>
      </c>
      <c r="CL31" s="226" t="str">
        <f t="shared" ca="1" si="32"/>
        <v/>
      </c>
      <c r="CM31" s="226"/>
      <c r="CN31" s="226" t="str">
        <f t="shared" ca="1" si="33"/>
        <v xml:space="preserve">          </v>
      </c>
      <c r="CO31" s="226" t="str">
        <f t="shared" ca="1" si="34"/>
        <v/>
      </c>
      <c r="CP31" s="226" t="str">
        <f t="shared" ca="1" si="35"/>
        <v/>
      </c>
      <c r="CQ31" s="226"/>
      <c r="CR31" s="226">
        <f t="shared" ca="1" si="36"/>
        <v>0</v>
      </c>
      <c r="CS31" s="226">
        <f t="shared" ca="1" si="37"/>
        <v>0</v>
      </c>
      <c r="CT31" s="226">
        <f t="shared" ca="1" si="37"/>
        <v>0</v>
      </c>
      <c r="CU31" s="226">
        <f t="shared" ca="1" si="37"/>
        <v>0</v>
      </c>
      <c r="CV31" s="226">
        <f t="shared" ca="1" si="37"/>
        <v>0</v>
      </c>
      <c r="CW31" s="226">
        <f t="shared" ca="1" si="37"/>
        <v>0</v>
      </c>
      <c r="CX31" s="226">
        <f t="shared" ca="1" si="37"/>
        <v>0</v>
      </c>
      <c r="CY31" s="226">
        <f t="shared" ca="1" si="37"/>
        <v>0</v>
      </c>
      <c r="CZ31" s="226">
        <f t="shared" ca="1" si="37"/>
        <v>0</v>
      </c>
      <c r="DA31" s="226">
        <f t="shared" ca="1" si="37"/>
        <v>0</v>
      </c>
      <c r="DB31" s="226">
        <f t="shared" ca="1" si="37"/>
        <v>0</v>
      </c>
      <c r="DC31" s="226"/>
      <c r="DD31" s="226" t="str">
        <f t="shared" ca="1" si="38"/>
        <v/>
      </c>
      <c r="DE31" s="226" t="str">
        <f t="shared" ca="1" si="39"/>
        <v/>
      </c>
      <c r="DF31" s="226" t="str">
        <f t="shared" ca="1" si="40"/>
        <v/>
      </c>
      <c r="DG31" s="226" t="str">
        <f t="shared" ca="1" si="41"/>
        <v/>
      </c>
      <c r="DH31" s="226" t="str">
        <f t="shared" ca="1" si="42"/>
        <v/>
      </c>
      <c r="DI31" s="226" t="str">
        <f t="shared" ca="1" si="43"/>
        <v/>
      </c>
      <c r="DJ31" s="226" t="str">
        <f t="shared" ca="1" si="44"/>
        <v/>
      </c>
      <c r="DK31" s="226" t="str">
        <f t="shared" ca="1" si="45"/>
        <v/>
      </c>
      <c r="DL31" s="226" t="str">
        <f t="shared" ca="1" si="46"/>
        <v/>
      </c>
      <c r="DM31" s="226" t="str">
        <f t="shared" ca="1" si="47"/>
        <v/>
      </c>
      <c r="DN31" s="226" t="str">
        <f t="shared" ca="1" si="48"/>
        <v/>
      </c>
      <c r="DO31" s="226"/>
      <c r="DP31" s="226" t="str">
        <f t="shared" ca="1" si="49"/>
        <v xml:space="preserve">          </v>
      </c>
      <c r="DQ31" s="226" t="str">
        <f t="shared" ca="1" si="50"/>
        <v/>
      </c>
      <c r="DR31" s="226" t="str">
        <f t="shared" ca="1" si="51"/>
        <v/>
      </c>
      <c r="DS31" s="226"/>
      <c r="DT31" s="226" t="str">
        <f t="shared" ca="1" si="52"/>
        <v/>
      </c>
      <c r="DU31" s="226" t="str">
        <f t="shared" ca="1" si="53"/>
        <v/>
      </c>
      <c r="DV31" s="226" t="str">
        <f t="shared" ca="1" si="53"/>
        <v/>
      </c>
      <c r="DW31" s="226" t="str">
        <f t="shared" ca="1" si="53"/>
        <v/>
      </c>
      <c r="DX31" s="226" t="str">
        <f t="shared" ca="1" si="53"/>
        <v/>
      </c>
      <c r="DY31" s="226" t="str">
        <f t="shared" ca="1" si="53"/>
        <v/>
      </c>
      <c r="DZ31" s="226" t="str">
        <f t="shared" ca="1" si="53"/>
        <v/>
      </c>
      <c r="EA31" s="226" t="str">
        <f t="shared" ca="1" si="53"/>
        <v/>
      </c>
      <c r="EB31" s="226" t="str">
        <f t="shared" ca="1" si="53"/>
        <v/>
      </c>
      <c r="EC31" s="226" t="str">
        <f t="shared" ca="1" si="53"/>
        <v/>
      </c>
      <c r="ED31" s="226"/>
      <c r="EE31" s="226" t="str">
        <f t="shared" ca="1" si="54"/>
        <v xml:space="preserve">         </v>
      </c>
      <c r="EF31" s="226" t="str">
        <f t="shared" ca="1" si="55"/>
        <v/>
      </c>
      <c r="EG31" s="226" t="str">
        <f t="shared" ca="1" si="56"/>
        <v/>
      </c>
      <c r="EH31" s="226"/>
      <c r="EI31" s="226" t="str">
        <f t="shared" ca="1" si="72"/>
        <v/>
      </c>
      <c r="EJ31" s="226" t="str">
        <f t="shared" ca="1" si="72"/>
        <v/>
      </c>
      <c r="EK31" s="226" t="str">
        <f t="shared" ca="1" si="72"/>
        <v/>
      </c>
      <c r="EL31" s="226" t="str">
        <f t="shared" ca="1" si="72"/>
        <v/>
      </c>
      <c r="EM31" s="226" t="str">
        <f t="shared" ca="1" si="72"/>
        <v/>
      </c>
      <c r="EN31" s="226" t="str">
        <f t="shared" ca="1" si="72"/>
        <v/>
      </c>
      <c r="EO31" s="226" t="str">
        <f t="shared" ca="1" si="72"/>
        <v/>
      </c>
      <c r="EP31" s="226" t="str">
        <f t="shared" ca="1" si="72"/>
        <v/>
      </c>
      <c r="EQ31" s="226" t="str">
        <f t="shared" ca="1" si="72"/>
        <v/>
      </c>
      <c r="ER31" s="226" t="str">
        <f t="shared" ca="1" si="72"/>
        <v/>
      </c>
      <c r="ES31" s="226"/>
      <c r="ET31" s="226" t="str">
        <f t="shared" ca="1" si="67"/>
        <v xml:space="preserve">         </v>
      </c>
      <c r="EU31" s="226" t="str">
        <f t="shared" ca="1" si="68"/>
        <v/>
      </c>
      <c r="EV31" s="226" t="str">
        <f t="shared" ca="1" si="69"/>
        <v/>
      </c>
      <c r="FM31" s="226" t="str">
        <f t="shared" si="15"/>
        <v/>
      </c>
      <c r="FN31" s="226" t="str">
        <f t="shared" si="16"/>
        <v/>
      </c>
      <c r="FO31" s="226" t="str">
        <f t="shared" si="17"/>
        <v/>
      </c>
      <c r="FP31" s="226" t="str">
        <f t="shared" si="18"/>
        <v/>
      </c>
      <c r="FQ31" s="226" t="str">
        <f t="shared" si="70"/>
        <v/>
      </c>
      <c r="FR31" s="226" t="str">
        <f t="shared" si="71"/>
        <v/>
      </c>
      <c r="FT31" s="226">
        <f>LEN(ПланОЗО!C31)-LEN(SUBSTITUTE(ПланОЗО!C31,",",""))+COUNTA(ПланОЗО!C31)</f>
        <v>0</v>
      </c>
      <c r="FU31" s="226">
        <f>LEN(ПланОЗО!D31)-LEN(SUBSTITUTE(ПланОЗО!D31,",",""))+COUNTA(ПланОЗО!D31)</f>
        <v>0</v>
      </c>
      <c r="FV31" s="226">
        <f>LEN(ПланОЗО!E31)-LEN(SUBSTITUTE(ПланОЗО!E31,",",""))+COUNTA(ПланОЗО!E31)</f>
        <v>0</v>
      </c>
      <c r="FX31" s="226">
        <f>LEN(ПланЗО!C31)-LEN(SUBSTITUTE(ПланЗО!C31,",",""))+COUNTA(ПланЗО!C31)</f>
        <v>0</v>
      </c>
      <c r="FY31" s="226">
        <f>LEN(ПланЗО!D31)-LEN(SUBSTITUTE(ПланЗО!D31,",",""))+COUNTA(ПланЗО!D31)</f>
        <v>0</v>
      </c>
      <c r="FZ31" s="226">
        <f>LEN(ПланЗО!E31)-LEN(SUBSTITUTE(ПланЗО!E31,",",""))+COUNTA(ПланЗО!E31)</f>
        <v>0</v>
      </c>
    </row>
    <row r="32" spans="1:182" x14ac:dyDescent="0.25">
      <c r="A32" s="5" t="s">
        <v>521</v>
      </c>
      <c r="B32" s="92"/>
      <c r="C32" s="88"/>
      <c r="D32" s="89"/>
      <c r="E32" s="89"/>
      <c r="F32" s="89"/>
      <c r="G32" s="90"/>
      <c r="H32" s="88"/>
      <c r="I32" s="89"/>
      <c r="J32" s="89"/>
      <c r="K32" s="89"/>
      <c r="L32" s="90"/>
      <c r="M32" s="88"/>
      <c r="N32" s="91"/>
      <c r="O32" s="91"/>
      <c r="P32" s="89"/>
      <c r="Q32" s="90"/>
      <c r="R32" s="88"/>
      <c r="S32" s="89"/>
      <c r="T32" s="89"/>
      <c r="U32" s="89"/>
      <c r="V32" s="90"/>
      <c r="W32" s="88"/>
      <c r="X32" s="89"/>
      <c r="Y32" s="89"/>
      <c r="Z32" s="89"/>
      <c r="AA32" s="90"/>
      <c r="AB32" s="88"/>
      <c r="AC32" s="89"/>
      <c r="AD32" s="89"/>
      <c r="AE32" s="89"/>
      <c r="AF32" s="90"/>
      <c r="AG32" s="88"/>
      <c r="AH32" s="89"/>
      <c r="AI32" s="89"/>
      <c r="AJ32" s="89"/>
      <c r="AK32" s="90"/>
      <c r="AL32" s="88"/>
      <c r="AM32" s="89"/>
      <c r="AN32" s="89"/>
      <c r="AO32" s="89"/>
      <c r="AP32" s="90"/>
      <c r="AQ32" s="88"/>
      <c r="AR32" s="89"/>
      <c r="AS32" s="89"/>
      <c r="AT32" s="89"/>
      <c r="AU32" s="90"/>
      <c r="AV32" s="88"/>
      <c r="AW32" s="89"/>
      <c r="AX32" s="89"/>
      <c r="AY32" s="89"/>
      <c r="AZ32" s="90"/>
      <c r="BA32" s="88"/>
      <c r="BB32" s="89"/>
      <c r="BC32" s="89"/>
      <c r="BD32" s="89"/>
      <c r="BE32" s="90"/>
      <c r="BF32" s="89"/>
      <c r="BG32" s="214">
        <v>0</v>
      </c>
      <c r="BH32" s="214">
        <v>0</v>
      </c>
      <c r="BI32" s="214">
        <v>0</v>
      </c>
      <c r="BJ32" s="214">
        <v>0</v>
      </c>
      <c r="BK32" s="305"/>
      <c r="BL32" s="305" t="str">
        <f>IF(ПланОО!H32&gt;0,ПланОО!I32/ПланОО!H32,"-")</f>
        <v>-</v>
      </c>
      <c r="BM32" s="298"/>
      <c r="BN32" s="226"/>
      <c r="BO32" s="226"/>
      <c r="BP32" s="226">
        <f t="shared" ca="1" si="19"/>
        <v>0</v>
      </c>
      <c r="BQ32" s="226">
        <f t="shared" ca="1" si="20"/>
        <v>0</v>
      </c>
      <c r="BR32" s="226">
        <f t="shared" ca="1" si="21"/>
        <v>0</v>
      </c>
      <c r="BS32" s="226">
        <f t="shared" ca="1" si="21"/>
        <v>0</v>
      </c>
      <c r="BT32" s="226">
        <f t="shared" ca="1" si="21"/>
        <v>0</v>
      </c>
      <c r="BU32" s="226">
        <f t="shared" ca="1" si="21"/>
        <v>0</v>
      </c>
      <c r="BV32" s="226">
        <f t="shared" ca="1" si="21"/>
        <v>0</v>
      </c>
      <c r="BW32" s="226">
        <f t="shared" ca="1" si="21"/>
        <v>0</v>
      </c>
      <c r="BX32" s="226">
        <f t="shared" ca="1" si="21"/>
        <v>0</v>
      </c>
      <c r="BY32" s="226">
        <f t="shared" ca="1" si="21"/>
        <v>0</v>
      </c>
      <c r="BZ32" s="226">
        <f t="shared" ca="1" si="21"/>
        <v>0</v>
      </c>
      <c r="CA32" s="226"/>
      <c r="CB32" s="226" t="str">
        <f t="shared" ca="1" si="22"/>
        <v/>
      </c>
      <c r="CC32" s="226" t="str">
        <f t="shared" ca="1" si="23"/>
        <v/>
      </c>
      <c r="CD32" s="226" t="str">
        <f t="shared" ca="1" si="24"/>
        <v/>
      </c>
      <c r="CE32" s="226" t="str">
        <f t="shared" ca="1" si="25"/>
        <v/>
      </c>
      <c r="CF32" s="226" t="str">
        <f t="shared" ca="1" si="26"/>
        <v/>
      </c>
      <c r="CG32" s="226" t="str">
        <f t="shared" ca="1" si="27"/>
        <v/>
      </c>
      <c r="CH32" s="226" t="str">
        <f t="shared" ca="1" si="28"/>
        <v/>
      </c>
      <c r="CI32" s="226" t="str">
        <f t="shared" ca="1" si="29"/>
        <v/>
      </c>
      <c r="CJ32" s="226" t="str">
        <f t="shared" ca="1" si="30"/>
        <v/>
      </c>
      <c r="CK32" s="226" t="str">
        <f t="shared" ca="1" si="31"/>
        <v/>
      </c>
      <c r="CL32" s="226" t="str">
        <f t="shared" ca="1" si="32"/>
        <v/>
      </c>
      <c r="CM32" s="226"/>
      <c r="CN32" s="226" t="str">
        <f t="shared" ca="1" si="33"/>
        <v xml:space="preserve">          </v>
      </c>
      <c r="CO32" s="226" t="str">
        <f t="shared" ca="1" si="34"/>
        <v/>
      </c>
      <c r="CP32" s="226" t="str">
        <f t="shared" ca="1" si="35"/>
        <v/>
      </c>
      <c r="CQ32" s="226"/>
      <c r="CR32" s="226">
        <f t="shared" ca="1" si="36"/>
        <v>0</v>
      </c>
      <c r="CS32" s="226">
        <f t="shared" ca="1" si="37"/>
        <v>0</v>
      </c>
      <c r="CT32" s="226">
        <f t="shared" ca="1" si="37"/>
        <v>0</v>
      </c>
      <c r="CU32" s="226">
        <f t="shared" ca="1" si="37"/>
        <v>0</v>
      </c>
      <c r="CV32" s="226">
        <f t="shared" ca="1" si="37"/>
        <v>0</v>
      </c>
      <c r="CW32" s="226">
        <f t="shared" ca="1" si="37"/>
        <v>0</v>
      </c>
      <c r="CX32" s="226">
        <f t="shared" ca="1" si="37"/>
        <v>0</v>
      </c>
      <c r="CY32" s="226">
        <f t="shared" ca="1" si="37"/>
        <v>0</v>
      </c>
      <c r="CZ32" s="226">
        <f t="shared" ca="1" si="37"/>
        <v>0</v>
      </c>
      <c r="DA32" s="226">
        <f t="shared" ca="1" si="37"/>
        <v>0</v>
      </c>
      <c r="DB32" s="226">
        <f t="shared" ca="1" si="37"/>
        <v>0</v>
      </c>
      <c r="DC32" s="226"/>
      <c r="DD32" s="226" t="str">
        <f t="shared" ca="1" si="38"/>
        <v/>
      </c>
      <c r="DE32" s="226" t="str">
        <f t="shared" ca="1" si="39"/>
        <v/>
      </c>
      <c r="DF32" s="226" t="str">
        <f t="shared" ca="1" si="40"/>
        <v/>
      </c>
      <c r="DG32" s="226" t="str">
        <f t="shared" ca="1" si="41"/>
        <v/>
      </c>
      <c r="DH32" s="226" t="str">
        <f t="shared" ca="1" si="42"/>
        <v/>
      </c>
      <c r="DI32" s="226" t="str">
        <f t="shared" ca="1" si="43"/>
        <v/>
      </c>
      <c r="DJ32" s="226" t="str">
        <f t="shared" ca="1" si="44"/>
        <v/>
      </c>
      <c r="DK32" s="226" t="str">
        <f t="shared" ca="1" si="45"/>
        <v/>
      </c>
      <c r="DL32" s="226" t="str">
        <f t="shared" ca="1" si="46"/>
        <v/>
      </c>
      <c r="DM32" s="226" t="str">
        <f t="shared" ca="1" si="47"/>
        <v/>
      </c>
      <c r="DN32" s="226" t="str">
        <f t="shared" ca="1" si="48"/>
        <v/>
      </c>
      <c r="DO32" s="226"/>
      <c r="DP32" s="226" t="str">
        <f t="shared" ca="1" si="49"/>
        <v xml:space="preserve">          </v>
      </c>
      <c r="DQ32" s="226" t="str">
        <f t="shared" ca="1" si="50"/>
        <v/>
      </c>
      <c r="DR32" s="226" t="str">
        <f t="shared" ca="1" si="51"/>
        <v/>
      </c>
      <c r="DS32" s="226"/>
      <c r="DT32" s="226" t="str">
        <f t="shared" ca="1" si="52"/>
        <v/>
      </c>
      <c r="DU32" s="226" t="str">
        <f t="shared" ca="1" si="53"/>
        <v/>
      </c>
      <c r="DV32" s="226" t="str">
        <f t="shared" ca="1" si="53"/>
        <v/>
      </c>
      <c r="DW32" s="226" t="str">
        <f t="shared" ca="1" si="53"/>
        <v/>
      </c>
      <c r="DX32" s="226" t="str">
        <f t="shared" ca="1" si="53"/>
        <v/>
      </c>
      <c r="DY32" s="226" t="str">
        <f t="shared" ca="1" si="53"/>
        <v/>
      </c>
      <c r="DZ32" s="226" t="str">
        <f t="shared" ca="1" si="53"/>
        <v/>
      </c>
      <c r="EA32" s="226" t="str">
        <f t="shared" ca="1" si="53"/>
        <v/>
      </c>
      <c r="EB32" s="226" t="str">
        <f t="shared" ca="1" si="53"/>
        <v/>
      </c>
      <c r="EC32" s="226" t="str">
        <f t="shared" ca="1" si="53"/>
        <v/>
      </c>
      <c r="ED32" s="226"/>
      <c r="EE32" s="226" t="str">
        <f t="shared" ca="1" si="54"/>
        <v xml:space="preserve">         </v>
      </c>
      <c r="EF32" s="226" t="str">
        <f t="shared" ca="1" si="55"/>
        <v/>
      </c>
      <c r="EG32" s="226" t="str">
        <f t="shared" ca="1" si="56"/>
        <v/>
      </c>
      <c r="EH32" s="226"/>
      <c r="EI32" s="226" t="str">
        <f t="shared" ca="1" si="72"/>
        <v/>
      </c>
      <c r="EJ32" s="226" t="str">
        <f t="shared" ca="1" si="72"/>
        <v/>
      </c>
      <c r="EK32" s="226" t="str">
        <f t="shared" ca="1" si="72"/>
        <v/>
      </c>
      <c r="EL32" s="226" t="str">
        <f t="shared" ca="1" si="72"/>
        <v/>
      </c>
      <c r="EM32" s="226" t="str">
        <f t="shared" ca="1" si="72"/>
        <v/>
      </c>
      <c r="EN32" s="226" t="str">
        <f t="shared" ca="1" si="72"/>
        <v/>
      </c>
      <c r="EO32" s="226" t="str">
        <f t="shared" ca="1" si="72"/>
        <v/>
      </c>
      <c r="EP32" s="226" t="str">
        <f t="shared" ca="1" si="72"/>
        <v/>
      </c>
      <c r="EQ32" s="226" t="str">
        <f t="shared" ca="1" si="72"/>
        <v/>
      </c>
      <c r="ER32" s="226" t="str">
        <f t="shared" ca="1" si="72"/>
        <v/>
      </c>
      <c r="ES32" s="226"/>
      <c r="ET32" s="226" t="str">
        <f t="shared" ca="1" si="67"/>
        <v xml:space="preserve">         </v>
      </c>
      <c r="EU32" s="226" t="str">
        <f t="shared" ca="1" si="68"/>
        <v/>
      </c>
      <c r="EV32" s="226" t="str">
        <f t="shared" ca="1" si="69"/>
        <v/>
      </c>
      <c r="FM32" s="226" t="str">
        <f t="shared" si="15"/>
        <v/>
      </c>
      <c r="FN32" s="226" t="str">
        <f t="shared" si="16"/>
        <v/>
      </c>
      <c r="FO32" s="226" t="str">
        <f t="shared" si="17"/>
        <v/>
      </c>
      <c r="FP32" s="226" t="str">
        <f t="shared" si="18"/>
        <v/>
      </c>
      <c r="FQ32" s="226" t="str">
        <f t="shared" si="70"/>
        <v/>
      </c>
      <c r="FR32" s="226" t="str">
        <f t="shared" si="71"/>
        <v/>
      </c>
      <c r="FT32" s="226">
        <f>LEN(ПланОЗО!C32)-LEN(SUBSTITUTE(ПланОЗО!C32,",",""))+COUNTA(ПланОЗО!C32)</f>
        <v>0</v>
      </c>
      <c r="FU32" s="226">
        <f>LEN(ПланОЗО!D32)-LEN(SUBSTITUTE(ПланОЗО!D32,",",""))+COUNTA(ПланОЗО!D32)</f>
        <v>0</v>
      </c>
      <c r="FV32" s="226">
        <f>LEN(ПланОЗО!E32)-LEN(SUBSTITUTE(ПланОЗО!E32,",",""))+COUNTA(ПланОЗО!E32)</f>
        <v>0</v>
      </c>
      <c r="FX32" s="226">
        <f>LEN(ПланЗО!C32)-LEN(SUBSTITUTE(ПланЗО!C32,",",""))+COUNTA(ПланЗО!C32)</f>
        <v>0</v>
      </c>
      <c r="FY32" s="226">
        <f>LEN(ПланЗО!D32)-LEN(SUBSTITUTE(ПланЗО!D32,",",""))+COUNTA(ПланЗО!D32)</f>
        <v>0</v>
      </c>
      <c r="FZ32" s="226">
        <f>LEN(ПланЗО!E32)-LEN(SUBSTITUTE(ПланЗО!E32,",",""))+COUNTA(ПланЗО!E32)</f>
        <v>0</v>
      </c>
    </row>
    <row r="33" spans="1:182" x14ac:dyDescent="0.25">
      <c r="A33" s="5" t="s">
        <v>522</v>
      </c>
      <c r="B33" s="92"/>
      <c r="C33" s="88"/>
      <c r="D33" s="89"/>
      <c r="E33" s="89"/>
      <c r="F33" s="89"/>
      <c r="G33" s="90"/>
      <c r="H33" s="88"/>
      <c r="I33" s="89"/>
      <c r="J33" s="89"/>
      <c r="K33" s="89"/>
      <c r="L33" s="90"/>
      <c r="M33" s="88"/>
      <c r="N33" s="91"/>
      <c r="O33" s="91"/>
      <c r="P33" s="89"/>
      <c r="Q33" s="90"/>
      <c r="R33" s="88"/>
      <c r="S33" s="89"/>
      <c r="T33" s="89"/>
      <c r="U33" s="89"/>
      <c r="V33" s="90"/>
      <c r="W33" s="88"/>
      <c r="X33" s="89"/>
      <c r="Y33" s="89"/>
      <c r="Z33" s="89"/>
      <c r="AA33" s="90"/>
      <c r="AB33" s="88"/>
      <c r="AC33" s="89"/>
      <c r="AD33" s="89"/>
      <c r="AE33" s="89"/>
      <c r="AF33" s="90"/>
      <c r="AG33" s="88"/>
      <c r="AH33" s="89"/>
      <c r="AI33" s="89"/>
      <c r="AJ33" s="89"/>
      <c r="AK33" s="90"/>
      <c r="AL33" s="88"/>
      <c r="AM33" s="89"/>
      <c r="AN33" s="89"/>
      <c r="AO33" s="89"/>
      <c r="AP33" s="90"/>
      <c r="AQ33" s="88"/>
      <c r="AR33" s="89"/>
      <c r="AS33" s="89"/>
      <c r="AT33" s="89"/>
      <c r="AU33" s="90"/>
      <c r="AV33" s="88"/>
      <c r="AW33" s="89"/>
      <c r="AX33" s="89"/>
      <c r="AY33" s="89"/>
      <c r="AZ33" s="90"/>
      <c r="BA33" s="88"/>
      <c r="BB33" s="89"/>
      <c r="BC33" s="89"/>
      <c r="BD33" s="89"/>
      <c r="BE33" s="90"/>
      <c r="BF33" s="89"/>
      <c r="BG33" s="214">
        <v>0</v>
      </c>
      <c r="BH33" s="214">
        <v>0</v>
      </c>
      <c r="BI33" s="214">
        <v>0</v>
      </c>
      <c r="BJ33" s="214">
        <v>0</v>
      </c>
      <c r="BK33" s="305"/>
      <c r="BL33" s="305" t="str">
        <f>IF(ПланОО!H33&gt;0,ПланОО!I33/ПланОО!H33,"-")</f>
        <v>-</v>
      </c>
      <c r="BM33" s="298"/>
      <c r="BN33" s="226"/>
      <c r="BO33" s="226"/>
      <c r="BP33" s="226">
        <f t="shared" ca="1" si="19"/>
        <v>0</v>
      </c>
      <c r="BQ33" s="226">
        <f t="shared" ca="1" si="20"/>
        <v>0</v>
      </c>
      <c r="BR33" s="226">
        <f t="shared" ca="1" si="21"/>
        <v>0</v>
      </c>
      <c r="BS33" s="226">
        <f t="shared" ca="1" si="21"/>
        <v>0</v>
      </c>
      <c r="BT33" s="226">
        <f t="shared" ca="1" si="21"/>
        <v>0</v>
      </c>
      <c r="BU33" s="226">
        <f t="shared" ca="1" si="21"/>
        <v>0</v>
      </c>
      <c r="BV33" s="226">
        <f t="shared" ca="1" si="21"/>
        <v>0</v>
      </c>
      <c r="BW33" s="226">
        <f t="shared" ca="1" si="21"/>
        <v>0</v>
      </c>
      <c r="BX33" s="226">
        <f t="shared" ca="1" si="21"/>
        <v>0</v>
      </c>
      <c r="BY33" s="226">
        <f t="shared" ca="1" si="21"/>
        <v>0</v>
      </c>
      <c r="BZ33" s="226">
        <f t="shared" ca="1" si="21"/>
        <v>0</v>
      </c>
      <c r="CA33" s="226"/>
      <c r="CB33" s="226" t="str">
        <f t="shared" ca="1" si="22"/>
        <v/>
      </c>
      <c r="CC33" s="226" t="str">
        <f t="shared" ca="1" si="23"/>
        <v/>
      </c>
      <c r="CD33" s="226" t="str">
        <f t="shared" ca="1" si="24"/>
        <v/>
      </c>
      <c r="CE33" s="226" t="str">
        <f t="shared" ca="1" si="25"/>
        <v/>
      </c>
      <c r="CF33" s="226" t="str">
        <f t="shared" ca="1" si="26"/>
        <v/>
      </c>
      <c r="CG33" s="226" t="str">
        <f t="shared" ca="1" si="27"/>
        <v/>
      </c>
      <c r="CH33" s="226" t="str">
        <f t="shared" ca="1" si="28"/>
        <v/>
      </c>
      <c r="CI33" s="226" t="str">
        <f t="shared" ca="1" si="29"/>
        <v/>
      </c>
      <c r="CJ33" s="226" t="str">
        <f t="shared" ca="1" si="30"/>
        <v/>
      </c>
      <c r="CK33" s="226" t="str">
        <f t="shared" ca="1" si="31"/>
        <v/>
      </c>
      <c r="CL33" s="226" t="str">
        <f t="shared" ca="1" si="32"/>
        <v/>
      </c>
      <c r="CM33" s="226"/>
      <c r="CN33" s="226" t="str">
        <f t="shared" ca="1" si="33"/>
        <v xml:space="preserve">          </v>
      </c>
      <c r="CO33" s="226" t="str">
        <f t="shared" ca="1" si="34"/>
        <v/>
      </c>
      <c r="CP33" s="226" t="str">
        <f t="shared" ca="1" si="35"/>
        <v/>
      </c>
      <c r="CQ33" s="226"/>
      <c r="CR33" s="226">
        <f t="shared" ca="1" si="36"/>
        <v>0</v>
      </c>
      <c r="CS33" s="226">
        <f t="shared" ca="1" si="37"/>
        <v>0</v>
      </c>
      <c r="CT33" s="226">
        <f t="shared" ca="1" si="37"/>
        <v>0</v>
      </c>
      <c r="CU33" s="226">
        <f t="shared" ca="1" si="37"/>
        <v>0</v>
      </c>
      <c r="CV33" s="226">
        <f t="shared" ca="1" si="37"/>
        <v>0</v>
      </c>
      <c r="CW33" s="226">
        <f t="shared" ca="1" si="37"/>
        <v>0</v>
      </c>
      <c r="CX33" s="226">
        <f t="shared" ca="1" si="37"/>
        <v>0</v>
      </c>
      <c r="CY33" s="226">
        <f t="shared" ca="1" si="37"/>
        <v>0</v>
      </c>
      <c r="CZ33" s="226">
        <f t="shared" ca="1" si="37"/>
        <v>0</v>
      </c>
      <c r="DA33" s="226">
        <f t="shared" ca="1" si="37"/>
        <v>0</v>
      </c>
      <c r="DB33" s="226">
        <f t="shared" ca="1" si="37"/>
        <v>0</v>
      </c>
      <c r="DC33" s="226"/>
      <c r="DD33" s="226" t="str">
        <f t="shared" ca="1" si="38"/>
        <v/>
      </c>
      <c r="DE33" s="226" t="str">
        <f t="shared" ca="1" si="39"/>
        <v/>
      </c>
      <c r="DF33" s="226" t="str">
        <f t="shared" ca="1" si="40"/>
        <v/>
      </c>
      <c r="DG33" s="226" t="str">
        <f t="shared" ca="1" si="41"/>
        <v/>
      </c>
      <c r="DH33" s="226" t="str">
        <f t="shared" ca="1" si="42"/>
        <v/>
      </c>
      <c r="DI33" s="226" t="str">
        <f t="shared" ca="1" si="43"/>
        <v/>
      </c>
      <c r="DJ33" s="226" t="str">
        <f t="shared" ca="1" si="44"/>
        <v/>
      </c>
      <c r="DK33" s="226" t="str">
        <f t="shared" ca="1" si="45"/>
        <v/>
      </c>
      <c r="DL33" s="226" t="str">
        <f t="shared" ca="1" si="46"/>
        <v/>
      </c>
      <c r="DM33" s="226" t="str">
        <f t="shared" ca="1" si="47"/>
        <v/>
      </c>
      <c r="DN33" s="226" t="str">
        <f t="shared" ca="1" si="48"/>
        <v/>
      </c>
      <c r="DO33" s="226"/>
      <c r="DP33" s="226" t="str">
        <f t="shared" ca="1" si="49"/>
        <v xml:space="preserve">          </v>
      </c>
      <c r="DQ33" s="226" t="str">
        <f t="shared" ca="1" si="50"/>
        <v/>
      </c>
      <c r="DR33" s="226" t="str">
        <f t="shared" ca="1" si="51"/>
        <v/>
      </c>
      <c r="DS33" s="226"/>
      <c r="DT33" s="226" t="str">
        <f t="shared" ca="1" si="52"/>
        <v/>
      </c>
      <c r="DU33" s="226" t="str">
        <f t="shared" ca="1" si="53"/>
        <v/>
      </c>
      <c r="DV33" s="226" t="str">
        <f t="shared" ca="1" si="53"/>
        <v/>
      </c>
      <c r="DW33" s="226" t="str">
        <f t="shared" ca="1" si="53"/>
        <v/>
      </c>
      <c r="DX33" s="226" t="str">
        <f t="shared" ca="1" si="53"/>
        <v/>
      </c>
      <c r="DY33" s="226" t="str">
        <f t="shared" ca="1" si="53"/>
        <v/>
      </c>
      <c r="DZ33" s="226" t="str">
        <f t="shared" ca="1" si="53"/>
        <v/>
      </c>
      <c r="EA33" s="226" t="str">
        <f t="shared" ca="1" si="53"/>
        <v/>
      </c>
      <c r="EB33" s="226" t="str">
        <f t="shared" ca="1" si="53"/>
        <v/>
      </c>
      <c r="EC33" s="226" t="str">
        <f t="shared" ca="1" si="53"/>
        <v/>
      </c>
      <c r="ED33" s="226"/>
      <c r="EE33" s="226" t="str">
        <f t="shared" ca="1" si="54"/>
        <v xml:space="preserve">         </v>
      </c>
      <c r="EF33" s="226" t="str">
        <f t="shared" ca="1" si="55"/>
        <v/>
      </c>
      <c r="EG33" s="226" t="str">
        <f t="shared" ca="1" si="56"/>
        <v/>
      </c>
      <c r="EH33" s="226"/>
      <c r="EI33" s="226" t="str">
        <f t="shared" ca="1" si="72"/>
        <v/>
      </c>
      <c r="EJ33" s="226" t="str">
        <f t="shared" ca="1" si="72"/>
        <v/>
      </c>
      <c r="EK33" s="226" t="str">
        <f t="shared" ca="1" si="72"/>
        <v/>
      </c>
      <c r="EL33" s="226" t="str">
        <f t="shared" ca="1" si="72"/>
        <v/>
      </c>
      <c r="EM33" s="226" t="str">
        <f t="shared" ca="1" si="72"/>
        <v/>
      </c>
      <c r="EN33" s="226" t="str">
        <f t="shared" ca="1" si="72"/>
        <v/>
      </c>
      <c r="EO33" s="226" t="str">
        <f t="shared" ca="1" si="72"/>
        <v/>
      </c>
      <c r="EP33" s="226" t="str">
        <f t="shared" ca="1" si="72"/>
        <v/>
      </c>
      <c r="EQ33" s="226" t="str">
        <f t="shared" ca="1" si="72"/>
        <v/>
      </c>
      <c r="ER33" s="226" t="str">
        <f t="shared" ca="1" si="72"/>
        <v/>
      </c>
      <c r="ES33" s="226"/>
      <c r="ET33" s="226" t="str">
        <f t="shared" ca="1" si="67"/>
        <v xml:space="preserve">         </v>
      </c>
      <c r="EU33" s="226" t="str">
        <f t="shared" ca="1" si="68"/>
        <v/>
      </c>
      <c r="EV33" s="226" t="str">
        <f t="shared" ca="1" si="69"/>
        <v/>
      </c>
      <c r="FM33" s="226" t="str">
        <f t="shared" si="15"/>
        <v/>
      </c>
      <c r="FN33" s="226" t="str">
        <f t="shared" si="16"/>
        <v/>
      </c>
      <c r="FO33" s="226" t="str">
        <f t="shared" si="17"/>
        <v/>
      </c>
      <c r="FP33" s="226" t="str">
        <f t="shared" si="18"/>
        <v/>
      </c>
      <c r="FQ33" s="226" t="str">
        <f t="shared" si="70"/>
        <v/>
      </c>
      <c r="FR33" s="226" t="str">
        <f t="shared" si="71"/>
        <v/>
      </c>
      <c r="FT33" s="226">
        <f>LEN(ПланОЗО!C33)-LEN(SUBSTITUTE(ПланОЗО!C33,",",""))+COUNTA(ПланОЗО!C33)</f>
        <v>0</v>
      </c>
      <c r="FU33" s="226">
        <f>LEN(ПланОЗО!D33)-LEN(SUBSTITUTE(ПланОЗО!D33,",",""))+COUNTA(ПланОЗО!D33)</f>
        <v>0</v>
      </c>
      <c r="FV33" s="226">
        <f>LEN(ПланОЗО!E33)-LEN(SUBSTITUTE(ПланОЗО!E33,",",""))+COUNTA(ПланОЗО!E33)</f>
        <v>0</v>
      </c>
      <c r="FX33" s="226">
        <f>LEN(ПланЗО!C33)-LEN(SUBSTITUTE(ПланЗО!C33,",",""))+COUNTA(ПланЗО!C33)</f>
        <v>0</v>
      </c>
      <c r="FY33" s="226">
        <f>LEN(ПланЗО!D33)-LEN(SUBSTITUTE(ПланЗО!D33,",",""))+COUNTA(ПланЗО!D33)</f>
        <v>0</v>
      </c>
      <c r="FZ33" s="226">
        <f>LEN(ПланЗО!E33)-LEN(SUBSTITUTE(ПланЗО!E33,",",""))+COUNTA(ПланЗО!E33)</f>
        <v>0</v>
      </c>
    </row>
    <row r="34" spans="1:182" x14ac:dyDescent="0.25">
      <c r="A34" s="5" t="s">
        <v>523</v>
      </c>
      <c r="B34" s="92"/>
      <c r="C34" s="88"/>
      <c r="D34" s="89"/>
      <c r="E34" s="89"/>
      <c r="F34" s="89"/>
      <c r="G34" s="90"/>
      <c r="H34" s="88"/>
      <c r="I34" s="89"/>
      <c r="J34" s="89"/>
      <c r="K34" s="89"/>
      <c r="L34" s="90"/>
      <c r="M34" s="88"/>
      <c r="N34" s="91"/>
      <c r="O34" s="91"/>
      <c r="P34" s="89"/>
      <c r="Q34" s="90"/>
      <c r="R34" s="88"/>
      <c r="S34" s="89"/>
      <c r="T34" s="89"/>
      <c r="U34" s="89"/>
      <c r="V34" s="90"/>
      <c r="W34" s="88"/>
      <c r="X34" s="89"/>
      <c r="Y34" s="89"/>
      <c r="Z34" s="89"/>
      <c r="AA34" s="90"/>
      <c r="AB34" s="88"/>
      <c r="AC34" s="89"/>
      <c r="AD34" s="89"/>
      <c r="AE34" s="89"/>
      <c r="AF34" s="90"/>
      <c r="AG34" s="88"/>
      <c r="AH34" s="89"/>
      <c r="AI34" s="89"/>
      <c r="AJ34" s="89"/>
      <c r="AK34" s="90"/>
      <c r="AL34" s="88"/>
      <c r="AM34" s="89"/>
      <c r="AN34" s="89"/>
      <c r="AO34" s="89"/>
      <c r="AP34" s="90"/>
      <c r="AQ34" s="88"/>
      <c r="AR34" s="89"/>
      <c r="AS34" s="89"/>
      <c r="AT34" s="89"/>
      <c r="AU34" s="90"/>
      <c r="AV34" s="88"/>
      <c r="AW34" s="89"/>
      <c r="AX34" s="89"/>
      <c r="AY34" s="89"/>
      <c r="AZ34" s="90"/>
      <c r="BA34" s="88"/>
      <c r="BB34" s="89"/>
      <c r="BC34" s="89"/>
      <c r="BD34" s="89"/>
      <c r="BE34" s="90"/>
      <c r="BF34" s="89"/>
      <c r="BG34" s="214">
        <v>0</v>
      </c>
      <c r="BH34" s="214">
        <v>0</v>
      </c>
      <c r="BI34" s="214">
        <v>0</v>
      </c>
      <c r="BJ34" s="214">
        <v>0</v>
      </c>
      <c r="BK34" s="305"/>
      <c r="BL34" s="305" t="str">
        <f>IF(ПланОО!H34&gt;0,ПланОО!I34/ПланОО!H34,"-")</f>
        <v>-</v>
      </c>
      <c r="BM34" s="298"/>
      <c r="BN34" s="226"/>
      <c r="BO34" s="226"/>
      <c r="BP34" s="226">
        <f t="shared" ca="1" si="19"/>
        <v>0</v>
      </c>
      <c r="BQ34" s="226">
        <f t="shared" ca="1" si="20"/>
        <v>0</v>
      </c>
      <c r="BR34" s="226">
        <f t="shared" ca="1" si="21"/>
        <v>0</v>
      </c>
      <c r="BS34" s="226">
        <f t="shared" ca="1" si="21"/>
        <v>0</v>
      </c>
      <c r="BT34" s="226">
        <f t="shared" ca="1" si="21"/>
        <v>0</v>
      </c>
      <c r="BU34" s="226">
        <f t="shared" ca="1" si="21"/>
        <v>0</v>
      </c>
      <c r="BV34" s="226">
        <f t="shared" ca="1" si="21"/>
        <v>0</v>
      </c>
      <c r="BW34" s="226">
        <f t="shared" ca="1" si="21"/>
        <v>0</v>
      </c>
      <c r="BX34" s="226">
        <f t="shared" ca="1" si="21"/>
        <v>0</v>
      </c>
      <c r="BY34" s="226">
        <f t="shared" ca="1" si="21"/>
        <v>0</v>
      </c>
      <c r="BZ34" s="226">
        <f t="shared" ca="1" si="21"/>
        <v>0</v>
      </c>
      <c r="CA34" s="226"/>
      <c r="CB34" s="226" t="str">
        <f t="shared" ca="1" si="22"/>
        <v/>
      </c>
      <c r="CC34" s="226" t="str">
        <f t="shared" ca="1" si="23"/>
        <v/>
      </c>
      <c r="CD34" s="226" t="str">
        <f t="shared" ca="1" si="24"/>
        <v/>
      </c>
      <c r="CE34" s="226" t="str">
        <f t="shared" ca="1" si="25"/>
        <v/>
      </c>
      <c r="CF34" s="226" t="str">
        <f t="shared" ca="1" si="26"/>
        <v/>
      </c>
      <c r="CG34" s="226" t="str">
        <f t="shared" ca="1" si="27"/>
        <v/>
      </c>
      <c r="CH34" s="226" t="str">
        <f t="shared" ca="1" si="28"/>
        <v/>
      </c>
      <c r="CI34" s="226" t="str">
        <f t="shared" ca="1" si="29"/>
        <v/>
      </c>
      <c r="CJ34" s="226" t="str">
        <f t="shared" ca="1" si="30"/>
        <v/>
      </c>
      <c r="CK34" s="226" t="str">
        <f t="shared" ca="1" si="31"/>
        <v/>
      </c>
      <c r="CL34" s="226" t="str">
        <f t="shared" ca="1" si="32"/>
        <v/>
      </c>
      <c r="CM34" s="226"/>
      <c r="CN34" s="226" t="str">
        <f t="shared" ca="1" si="33"/>
        <v xml:space="preserve">          </v>
      </c>
      <c r="CO34" s="226" t="str">
        <f t="shared" ca="1" si="34"/>
        <v/>
      </c>
      <c r="CP34" s="226" t="str">
        <f t="shared" ca="1" si="35"/>
        <v/>
      </c>
      <c r="CQ34" s="226"/>
      <c r="CR34" s="226">
        <f t="shared" ca="1" si="36"/>
        <v>0</v>
      </c>
      <c r="CS34" s="226">
        <f t="shared" ca="1" si="37"/>
        <v>0</v>
      </c>
      <c r="CT34" s="226">
        <f t="shared" ca="1" si="37"/>
        <v>0</v>
      </c>
      <c r="CU34" s="226">
        <f t="shared" ca="1" si="37"/>
        <v>0</v>
      </c>
      <c r="CV34" s="226">
        <f t="shared" ca="1" si="37"/>
        <v>0</v>
      </c>
      <c r="CW34" s="226">
        <f t="shared" ca="1" si="37"/>
        <v>0</v>
      </c>
      <c r="CX34" s="226">
        <f t="shared" ref="CX34:DB65" ca="1" si="73">IF(OFFSET($L34,0,(CX$2-1)*5,1,1)=$DC$1,-1*CX$2,IF(OFFSET($L34,0,(CX$2-1)*5,1,1)=$DC$3,CX$2,0))</f>
        <v>0</v>
      </c>
      <c r="CY34" s="226">
        <f t="shared" ca="1" si="73"/>
        <v>0</v>
      </c>
      <c r="CZ34" s="226">
        <f t="shared" ca="1" si="73"/>
        <v>0</v>
      </c>
      <c r="DA34" s="226">
        <f t="shared" ca="1" si="73"/>
        <v>0</v>
      </c>
      <c r="DB34" s="226">
        <f t="shared" ca="1" si="73"/>
        <v>0</v>
      </c>
      <c r="DC34" s="226"/>
      <c r="DD34" s="226" t="str">
        <f t="shared" ca="1" si="38"/>
        <v/>
      </c>
      <c r="DE34" s="226" t="str">
        <f t="shared" ca="1" si="39"/>
        <v/>
      </c>
      <c r="DF34" s="226" t="str">
        <f t="shared" ca="1" si="40"/>
        <v/>
      </c>
      <c r="DG34" s="226" t="str">
        <f t="shared" ca="1" si="41"/>
        <v/>
      </c>
      <c r="DH34" s="226" t="str">
        <f t="shared" ca="1" si="42"/>
        <v/>
      </c>
      <c r="DI34" s="226" t="str">
        <f t="shared" ca="1" si="43"/>
        <v/>
      </c>
      <c r="DJ34" s="226" t="str">
        <f t="shared" ca="1" si="44"/>
        <v/>
      </c>
      <c r="DK34" s="226" t="str">
        <f t="shared" ca="1" si="45"/>
        <v/>
      </c>
      <c r="DL34" s="226" t="str">
        <f t="shared" ca="1" si="46"/>
        <v/>
      </c>
      <c r="DM34" s="226" t="str">
        <f t="shared" ca="1" si="47"/>
        <v/>
      </c>
      <c r="DN34" s="226" t="str">
        <f t="shared" ca="1" si="48"/>
        <v/>
      </c>
      <c r="DO34" s="226"/>
      <c r="DP34" s="226" t="str">
        <f t="shared" ca="1" si="49"/>
        <v xml:space="preserve">          </v>
      </c>
      <c r="DQ34" s="226" t="str">
        <f t="shared" ca="1" si="50"/>
        <v/>
      </c>
      <c r="DR34" s="226" t="str">
        <f t="shared" ca="1" si="51"/>
        <v/>
      </c>
      <c r="DS34" s="226"/>
      <c r="DT34" s="226" t="str">
        <f t="shared" ca="1" si="52"/>
        <v/>
      </c>
      <c r="DU34" s="226" t="str">
        <f t="shared" ca="1" si="53"/>
        <v/>
      </c>
      <c r="DV34" s="226" t="str">
        <f t="shared" ca="1" si="53"/>
        <v/>
      </c>
      <c r="DW34" s="226" t="str">
        <f t="shared" ca="1" si="53"/>
        <v/>
      </c>
      <c r="DX34" s="226" t="str">
        <f t="shared" ca="1" si="53"/>
        <v/>
      </c>
      <c r="DY34" s="226" t="str">
        <f t="shared" ca="1" si="53"/>
        <v/>
      </c>
      <c r="DZ34" s="226" t="str">
        <f t="shared" ca="1" si="53"/>
        <v/>
      </c>
      <c r="EA34" s="226" t="str">
        <f t="shared" ca="1" si="53"/>
        <v/>
      </c>
      <c r="EB34" s="226" t="str">
        <f t="shared" ca="1" si="53"/>
        <v/>
      </c>
      <c r="EC34" s="226" t="str">
        <f t="shared" ca="1" si="53"/>
        <v/>
      </c>
      <c r="ED34" s="226"/>
      <c r="EE34" s="226" t="str">
        <f t="shared" ca="1" si="54"/>
        <v xml:space="preserve">         </v>
      </c>
      <c r="EF34" s="226" t="str">
        <f t="shared" ca="1" si="55"/>
        <v/>
      </c>
      <c r="EG34" s="226" t="str">
        <f t="shared" ca="1" si="56"/>
        <v/>
      </c>
      <c r="EH34" s="226"/>
      <c r="EI34" s="226" t="str">
        <f t="shared" ca="1" si="72"/>
        <v/>
      </c>
      <c r="EJ34" s="226" t="str">
        <f t="shared" ca="1" si="72"/>
        <v/>
      </c>
      <c r="EK34" s="226" t="str">
        <f t="shared" ca="1" si="72"/>
        <v/>
      </c>
      <c r="EL34" s="226" t="str">
        <f t="shared" ca="1" si="72"/>
        <v/>
      </c>
      <c r="EM34" s="226" t="str">
        <f t="shared" ca="1" si="72"/>
        <v/>
      </c>
      <c r="EN34" s="226" t="str">
        <f t="shared" ca="1" si="72"/>
        <v/>
      </c>
      <c r="EO34" s="226" t="str">
        <f t="shared" ca="1" si="72"/>
        <v/>
      </c>
      <c r="EP34" s="226" t="str">
        <f t="shared" ca="1" si="72"/>
        <v/>
      </c>
      <c r="EQ34" s="226" t="str">
        <f t="shared" ca="1" si="72"/>
        <v/>
      </c>
      <c r="ER34" s="226" t="str">
        <f t="shared" ca="1" si="72"/>
        <v/>
      </c>
      <c r="ES34" s="226"/>
      <c r="ET34" s="226" t="str">
        <f t="shared" ca="1" si="67"/>
        <v xml:space="preserve">         </v>
      </c>
      <c r="EU34" s="226" t="str">
        <f t="shared" ca="1" si="68"/>
        <v/>
      </c>
      <c r="EV34" s="226" t="str">
        <f t="shared" ca="1" si="69"/>
        <v/>
      </c>
      <c r="FM34" s="226" t="str">
        <f t="shared" si="15"/>
        <v/>
      </c>
      <c r="FN34" s="226" t="str">
        <f t="shared" si="16"/>
        <v/>
      </c>
      <c r="FO34" s="226" t="str">
        <f t="shared" si="17"/>
        <v/>
      </c>
      <c r="FP34" s="226" t="str">
        <f t="shared" si="18"/>
        <v/>
      </c>
      <c r="FQ34" s="226" t="str">
        <f t="shared" si="70"/>
        <v/>
      </c>
      <c r="FR34" s="226" t="str">
        <f t="shared" si="71"/>
        <v/>
      </c>
      <c r="FT34" s="226">
        <f>LEN(ПланОЗО!C34)-LEN(SUBSTITUTE(ПланОЗО!C34,",",""))+COUNTA(ПланОЗО!C34)</f>
        <v>0</v>
      </c>
      <c r="FU34" s="226">
        <f>LEN(ПланОЗО!D34)-LEN(SUBSTITUTE(ПланОЗО!D34,",",""))+COUNTA(ПланОЗО!D34)</f>
        <v>0</v>
      </c>
      <c r="FV34" s="226">
        <f>LEN(ПланОЗО!E34)-LEN(SUBSTITUTE(ПланОЗО!E34,",",""))+COUNTA(ПланОЗО!E34)</f>
        <v>0</v>
      </c>
      <c r="FX34" s="226">
        <f>LEN(ПланЗО!C34)-LEN(SUBSTITUTE(ПланЗО!C34,",",""))+COUNTA(ПланЗО!C34)</f>
        <v>0</v>
      </c>
      <c r="FY34" s="226">
        <f>LEN(ПланЗО!D34)-LEN(SUBSTITUTE(ПланЗО!D34,",",""))+COUNTA(ПланЗО!D34)</f>
        <v>0</v>
      </c>
      <c r="FZ34" s="226">
        <f>LEN(ПланЗО!E34)-LEN(SUBSTITUTE(ПланЗО!E34,",",""))+COUNTA(ПланЗО!E34)</f>
        <v>0</v>
      </c>
    </row>
    <row r="35" spans="1:182" x14ac:dyDescent="0.25">
      <c r="A35" s="5" t="s">
        <v>524</v>
      </c>
      <c r="B35" s="92"/>
      <c r="C35" s="88"/>
      <c r="D35" s="89"/>
      <c r="E35" s="89"/>
      <c r="F35" s="89"/>
      <c r="G35" s="90"/>
      <c r="H35" s="88"/>
      <c r="I35" s="89"/>
      <c r="J35" s="89"/>
      <c r="K35" s="89"/>
      <c r="L35" s="90"/>
      <c r="M35" s="88"/>
      <c r="N35" s="91"/>
      <c r="O35" s="91"/>
      <c r="P35" s="89"/>
      <c r="Q35" s="90"/>
      <c r="R35" s="88"/>
      <c r="S35" s="89"/>
      <c r="T35" s="89"/>
      <c r="U35" s="89"/>
      <c r="V35" s="90"/>
      <c r="W35" s="88"/>
      <c r="X35" s="89"/>
      <c r="Y35" s="89"/>
      <c r="Z35" s="89"/>
      <c r="AA35" s="90"/>
      <c r="AB35" s="88"/>
      <c r="AC35" s="89"/>
      <c r="AD35" s="89"/>
      <c r="AE35" s="89"/>
      <c r="AF35" s="90"/>
      <c r="AG35" s="88"/>
      <c r="AH35" s="89"/>
      <c r="AI35" s="89"/>
      <c r="AJ35" s="89"/>
      <c r="AK35" s="90"/>
      <c r="AL35" s="88"/>
      <c r="AM35" s="89"/>
      <c r="AN35" s="89"/>
      <c r="AO35" s="89"/>
      <c r="AP35" s="90"/>
      <c r="AQ35" s="88"/>
      <c r="AR35" s="89"/>
      <c r="AS35" s="89"/>
      <c r="AT35" s="89"/>
      <c r="AU35" s="90"/>
      <c r="AV35" s="88"/>
      <c r="AW35" s="89"/>
      <c r="AX35" s="89"/>
      <c r="AY35" s="89"/>
      <c r="AZ35" s="90"/>
      <c r="BA35" s="88"/>
      <c r="BB35" s="89"/>
      <c r="BC35" s="89"/>
      <c r="BD35" s="89"/>
      <c r="BE35" s="90"/>
      <c r="BF35" s="89"/>
      <c r="BG35" s="214">
        <v>0</v>
      </c>
      <c r="BH35" s="214">
        <v>0</v>
      </c>
      <c r="BI35" s="214">
        <v>0</v>
      </c>
      <c r="BJ35" s="214">
        <v>0</v>
      </c>
      <c r="BK35" s="305"/>
      <c r="BL35" s="305" t="str">
        <f>IF(ПланОО!H35&gt;0,ПланОО!I35/ПланОО!H35,"-")</f>
        <v>-</v>
      </c>
      <c r="BM35" s="298"/>
      <c r="BN35" s="226"/>
      <c r="BO35" s="226"/>
      <c r="BP35" s="226">
        <f t="shared" ca="1" si="19"/>
        <v>0</v>
      </c>
      <c r="BQ35" s="226">
        <f t="shared" ca="1" si="20"/>
        <v>0</v>
      </c>
      <c r="BR35" s="226">
        <f t="shared" ca="1" si="21"/>
        <v>0</v>
      </c>
      <c r="BS35" s="226">
        <f t="shared" ca="1" si="21"/>
        <v>0</v>
      </c>
      <c r="BT35" s="226">
        <f t="shared" ca="1" si="21"/>
        <v>0</v>
      </c>
      <c r="BU35" s="226">
        <f t="shared" ca="1" si="21"/>
        <v>0</v>
      </c>
      <c r="BV35" s="226">
        <f t="shared" ca="1" si="21"/>
        <v>0</v>
      </c>
      <c r="BW35" s="226">
        <f t="shared" ca="1" si="21"/>
        <v>0</v>
      </c>
      <c r="BX35" s="226">
        <f t="shared" ca="1" si="21"/>
        <v>0</v>
      </c>
      <c r="BY35" s="226">
        <f t="shared" ca="1" si="21"/>
        <v>0</v>
      </c>
      <c r="BZ35" s="226">
        <f t="shared" ca="1" si="21"/>
        <v>0</v>
      </c>
      <c r="CA35" s="226"/>
      <c r="CB35" s="226" t="str">
        <f t="shared" ca="1" si="22"/>
        <v/>
      </c>
      <c r="CC35" s="226" t="str">
        <f t="shared" ca="1" si="23"/>
        <v/>
      </c>
      <c r="CD35" s="226" t="str">
        <f t="shared" ca="1" si="24"/>
        <v/>
      </c>
      <c r="CE35" s="226" t="str">
        <f t="shared" ca="1" si="25"/>
        <v/>
      </c>
      <c r="CF35" s="226" t="str">
        <f t="shared" ca="1" si="26"/>
        <v/>
      </c>
      <c r="CG35" s="226" t="str">
        <f t="shared" ca="1" si="27"/>
        <v/>
      </c>
      <c r="CH35" s="226" t="str">
        <f t="shared" ca="1" si="28"/>
        <v/>
      </c>
      <c r="CI35" s="226" t="str">
        <f t="shared" ca="1" si="29"/>
        <v/>
      </c>
      <c r="CJ35" s="226" t="str">
        <f t="shared" ca="1" si="30"/>
        <v/>
      </c>
      <c r="CK35" s="226" t="str">
        <f t="shared" ca="1" si="31"/>
        <v/>
      </c>
      <c r="CL35" s="226" t="str">
        <f t="shared" ca="1" si="32"/>
        <v/>
      </c>
      <c r="CM35" s="226"/>
      <c r="CN35" s="226" t="str">
        <f t="shared" ca="1" si="33"/>
        <v xml:space="preserve">          </v>
      </c>
      <c r="CO35" s="226" t="str">
        <f t="shared" ca="1" si="34"/>
        <v/>
      </c>
      <c r="CP35" s="226" t="str">
        <f t="shared" ca="1" si="35"/>
        <v/>
      </c>
      <c r="CQ35" s="226"/>
      <c r="CR35" s="226">
        <f t="shared" ca="1" si="36"/>
        <v>0</v>
      </c>
      <c r="CS35" s="226">
        <f t="shared" ref="CS35:DB66" ca="1" si="74">IF(OFFSET($L35,0,(CS$2-1)*5,1,1)=$DC$1,-1*CS$2,IF(OFFSET($L35,0,(CS$2-1)*5,1,1)=$DC$3,CS$2,0))</f>
        <v>0</v>
      </c>
      <c r="CT35" s="226">
        <f t="shared" ca="1" si="74"/>
        <v>0</v>
      </c>
      <c r="CU35" s="226">
        <f t="shared" ca="1" si="74"/>
        <v>0</v>
      </c>
      <c r="CV35" s="226">
        <f t="shared" ca="1" si="74"/>
        <v>0</v>
      </c>
      <c r="CW35" s="226">
        <f t="shared" ca="1" si="74"/>
        <v>0</v>
      </c>
      <c r="CX35" s="226">
        <f t="shared" ca="1" si="73"/>
        <v>0</v>
      </c>
      <c r="CY35" s="226">
        <f t="shared" ca="1" si="73"/>
        <v>0</v>
      </c>
      <c r="CZ35" s="226">
        <f t="shared" ca="1" si="73"/>
        <v>0</v>
      </c>
      <c r="DA35" s="226">
        <f t="shared" ca="1" si="73"/>
        <v>0</v>
      </c>
      <c r="DB35" s="226">
        <f t="shared" ca="1" si="73"/>
        <v>0</v>
      </c>
      <c r="DC35" s="226"/>
      <c r="DD35" s="226" t="str">
        <f t="shared" ca="1" si="38"/>
        <v/>
      </c>
      <c r="DE35" s="226" t="str">
        <f t="shared" ca="1" si="39"/>
        <v/>
      </c>
      <c r="DF35" s="226" t="str">
        <f t="shared" ca="1" si="40"/>
        <v/>
      </c>
      <c r="DG35" s="226" t="str">
        <f t="shared" ca="1" si="41"/>
        <v/>
      </c>
      <c r="DH35" s="226" t="str">
        <f t="shared" ca="1" si="42"/>
        <v/>
      </c>
      <c r="DI35" s="226" t="str">
        <f t="shared" ca="1" si="43"/>
        <v/>
      </c>
      <c r="DJ35" s="226" t="str">
        <f t="shared" ca="1" si="44"/>
        <v/>
      </c>
      <c r="DK35" s="226" t="str">
        <f t="shared" ca="1" si="45"/>
        <v/>
      </c>
      <c r="DL35" s="226" t="str">
        <f t="shared" ca="1" si="46"/>
        <v/>
      </c>
      <c r="DM35" s="226" t="str">
        <f t="shared" ca="1" si="47"/>
        <v/>
      </c>
      <c r="DN35" s="226" t="str">
        <f t="shared" ca="1" si="48"/>
        <v/>
      </c>
      <c r="DO35" s="226"/>
      <c r="DP35" s="226" t="str">
        <f t="shared" ca="1" si="49"/>
        <v xml:space="preserve">          </v>
      </c>
      <c r="DQ35" s="226" t="str">
        <f t="shared" ca="1" si="50"/>
        <v/>
      </c>
      <c r="DR35" s="226" t="str">
        <f t="shared" ca="1" si="51"/>
        <v/>
      </c>
      <c r="DS35" s="226"/>
      <c r="DT35" s="226" t="str">
        <f t="shared" ca="1" si="52"/>
        <v/>
      </c>
      <c r="DU35" s="226" t="str">
        <f t="shared" ca="1" si="53"/>
        <v/>
      </c>
      <c r="DV35" s="226" t="str">
        <f t="shared" ca="1" si="53"/>
        <v/>
      </c>
      <c r="DW35" s="226" t="str">
        <f t="shared" ca="1" si="53"/>
        <v/>
      </c>
      <c r="DX35" s="226" t="str">
        <f t="shared" ca="1" si="53"/>
        <v/>
      </c>
      <c r="DY35" s="226" t="str">
        <f t="shared" ca="1" si="53"/>
        <v/>
      </c>
      <c r="DZ35" s="226" t="str">
        <f t="shared" ca="1" si="53"/>
        <v/>
      </c>
      <c r="EA35" s="226" t="str">
        <f t="shared" ca="1" si="53"/>
        <v/>
      </c>
      <c r="EB35" s="226" t="str">
        <f t="shared" ca="1" si="53"/>
        <v/>
      </c>
      <c r="EC35" s="226" t="str">
        <f t="shared" ca="1" si="53"/>
        <v/>
      </c>
      <c r="ED35" s="226"/>
      <c r="EE35" s="226" t="str">
        <f t="shared" ca="1" si="54"/>
        <v xml:space="preserve">         </v>
      </c>
      <c r="EF35" s="226" t="str">
        <f t="shared" ca="1" si="55"/>
        <v/>
      </c>
      <c r="EG35" s="226" t="str">
        <f t="shared" ca="1" si="56"/>
        <v/>
      </c>
      <c r="EH35" s="226"/>
      <c r="EI35" s="226" t="str">
        <f t="shared" ca="1" si="72"/>
        <v/>
      </c>
      <c r="EJ35" s="226" t="str">
        <f t="shared" ca="1" si="72"/>
        <v/>
      </c>
      <c r="EK35" s="226" t="str">
        <f t="shared" ca="1" si="72"/>
        <v/>
      </c>
      <c r="EL35" s="226" t="str">
        <f t="shared" ca="1" si="72"/>
        <v/>
      </c>
      <c r="EM35" s="226" t="str">
        <f t="shared" ca="1" si="72"/>
        <v/>
      </c>
      <c r="EN35" s="226" t="str">
        <f t="shared" ca="1" si="72"/>
        <v/>
      </c>
      <c r="EO35" s="226" t="str">
        <f t="shared" ca="1" si="72"/>
        <v/>
      </c>
      <c r="EP35" s="226" t="str">
        <f t="shared" ca="1" si="72"/>
        <v/>
      </c>
      <c r="EQ35" s="226" t="str">
        <f t="shared" ca="1" si="72"/>
        <v/>
      </c>
      <c r="ER35" s="226" t="str">
        <f t="shared" ca="1" si="72"/>
        <v/>
      </c>
      <c r="ES35" s="226"/>
      <c r="ET35" s="226" t="str">
        <f t="shared" ca="1" si="67"/>
        <v xml:space="preserve">         </v>
      </c>
      <c r="EU35" s="226" t="str">
        <f t="shared" ca="1" si="68"/>
        <v/>
      </c>
      <c r="EV35" s="226" t="str">
        <f t="shared" ca="1" si="69"/>
        <v/>
      </c>
      <c r="FM35" s="226" t="str">
        <f t="shared" si="15"/>
        <v/>
      </c>
      <c r="FN35" s="226" t="str">
        <f t="shared" si="16"/>
        <v/>
      </c>
      <c r="FO35" s="226" t="str">
        <f t="shared" si="17"/>
        <v/>
      </c>
      <c r="FP35" s="226" t="str">
        <f t="shared" si="18"/>
        <v/>
      </c>
      <c r="FQ35" s="226" t="str">
        <f t="shared" si="70"/>
        <v/>
      </c>
      <c r="FR35" s="226" t="str">
        <f t="shared" si="71"/>
        <v/>
      </c>
      <c r="FT35" s="226">
        <f>LEN(ПланОЗО!C35)-LEN(SUBSTITUTE(ПланОЗО!C35,",",""))+COUNTA(ПланОЗО!C35)</f>
        <v>0</v>
      </c>
      <c r="FU35" s="226">
        <f>LEN(ПланОЗО!D35)-LEN(SUBSTITUTE(ПланОЗО!D35,",",""))+COUNTA(ПланОЗО!D35)</f>
        <v>0</v>
      </c>
      <c r="FV35" s="226">
        <f>LEN(ПланОЗО!E35)-LEN(SUBSTITUTE(ПланОЗО!E35,",",""))+COUNTA(ПланОЗО!E35)</f>
        <v>0</v>
      </c>
      <c r="FX35" s="226">
        <f>LEN(ПланЗО!C35)-LEN(SUBSTITUTE(ПланЗО!C35,",",""))+COUNTA(ПланЗО!C35)</f>
        <v>0</v>
      </c>
      <c r="FY35" s="226">
        <f>LEN(ПланЗО!D35)-LEN(SUBSTITUTE(ПланЗО!D35,",",""))+COUNTA(ПланЗО!D35)</f>
        <v>0</v>
      </c>
      <c r="FZ35" s="226">
        <f>LEN(ПланЗО!E35)-LEN(SUBSTITUTE(ПланЗО!E35,",",""))+COUNTA(ПланЗО!E35)</f>
        <v>0</v>
      </c>
    </row>
    <row r="36" spans="1:182" x14ac:dyDescent="0.25">
      <c r="A36" s="5" t="s">
        <v>525</v>
      </c>
      <c r="B36" s="92"/>
      <c r="C36" s="88"/>
      <c r="D36" s="89"/>
      <c r="E36" s="89"/>
      <c r="F36" s="89"/>
      <c r="G36" s="90"/>
      <c r="H36" s="88"/>
      <c r="I36" s="89"/>
      <c r="J36" s="89"/>
      <c r="K36" s="89"/>
      <c r="L36" s="90"/>
      <c r="M36" s="88"/>
      <c r="N36" s="91"/>
      <c r="O36" s="91"/>
      <c r="P36" s="89"/>
      <c r="Q36" s="90"/>
      <c r="R36" s="88"/>
      <c r="S36" s="89"/>
      <c r="T36" s="89"/>
      <c r="U36" s="89"/>
      <c r="V36" s="90"/>
      <c r="W36" s="88"/>
      <c r="X36" s="89"/>
      <c r="Y36" s="89"/>
      <c r="Z36" s="89"/>
      <c r="AA36" s="90"/>
      <c r="AB36" s="88"/>
      <c r="AC36" s="89"/>
      <c r="AD36" s="89"/>
      <c r="AE36" s="89"/>
      <c r="AF36" s="90"/>
      <c r="AG36" s="88"/>
      <c r="AH36" s="89"/>
      <c r="AI36" s="89"/>
      <c r="AJ36" s="89"/>
      <c r="AK36" s="90"/>
      <c r="AL36" s="88"/>
      <c r="AM36" s="89"/>
      <c r="AN36" s="89"/>
      <c r="AO36" s="89"/>
      <c r="AP36" s="90"/>
      <c r="AQ36" s="88"/>
      <c r="AR36" s="89"/>
      <c r="AS36" s="89"/>
      <c r="AT36" s="89"/>
      <c r="AU36" s="90"/>
      <c r="AV36" s="88"/>
      <c r="AW36" s="89"/>
      <c r="AX36" s="89"/>
      <c r="AY36" s="89"/>
      <c r="AZ36" s="90"/>
      <c r="BA36" s="88"/>
      <c r="BB36" s="89"/>
      <c r="BC36" s="89"/>
      <c r="BD36" s="89"/>
      <c r="BE36" s="90"/>
      <c r="BF36" s="89"/>
      <c r="BG36" s="214">
        <v>0</v>
      </c>
      <c r="BH36" s="214">
        <v>0</v>
      </c>
      <c r="BI36" s="214">
        <v>0</v>
      </c>
      <c r="BJ36" s="214">
        <v>0</v>
      </c>
      <c r="BK36" s="305"/>
      <c r="BL36" s="305" t="str">
        <f>IF(ПланОО!H36&gt;0,ПланОО!I36/ПланОО!H36,"-")</f>
        <v>-</v>
      </c>
      <c r="BM36" s="298"/>
      <c r="BN36" s="226"/>
      <c r="BO36" s="226"/>
      <c r="BP36" s="226">
        <f t="shared" ca="1" si="19"/>
        <v>0</v>
      </c>
      <c r="BQ36" s="226">
        <f t="shared" ca="1" si="20"/>
        <v>0</v>
      </c>
      <c r="BR36" s="226">
        <f t="shared" ca="1" si="21"/>
        <v>0</v>
      </c>
      <c r="BS36" s="226">
        <f t="shared" ca="1" si="21"/>
        <v>0</v>
      </c>
      <c r="BT36" s="226">
        <f t="shared" ca="1" si="21"/>
        <v>0</v>
      </c>
      <c r="BU36" s="226">
        <f t="shared" ca="1" si="21"/>
        <v>0</v>
      </c>
      <c r="BV36" s="226">
        <f t="shared" ca="1" si="21"/>
        <v>0</v>
      </c>
      <c r="BW36" s="226">
        <f t="shared" ca="1" si="21"/>
        <v>0</v>
      </c>
      <c r="BX36" s="226">
        <f t="shared" ca="1" si="21"/>
        <v>0</v>
      </c>
      <c r="BY36" s="226">
        <f t="shared" ca="1" si="21"/>
        <v>0</v>
      </c>
      <c r="BZ36" s="226">
        <f t="shared" ca="1" si="21"/>
        <v>0</v>
      </c>
      <c r="CA36" s="226"/>
      <c r="CB36" s="226" t="str">
        <f t="shared" ca="1" si="22"/>
        <v/>
      </c>
      <c r="CC36" s="226" t="str">
        <f t="shared" ca="1" si="23"/>
        <v/>
      </c>
      <c r="CD36" s="226" t="str">
        <f t="shared" ca="1" si="24"/>
        <v/>
      </c>
      <c r="CE36" s="226" t="str">
        <f t="shared" ca="1" si="25"/>
        <v/>
      </c>
      <c r="CF36" s="226" t="str">
        <f t="shared" ca="1" si="26"/>
        <v/>
      </c>
      <c r="CG36" s="226" t="str">
        <f t="shared" ca="1" si="27"/>
        <v/>
      </c>
      <c r="CH36" s="226" t="str">
        <f t="shared" ca="1" si="28"/>
        <v/>
      </c>
      <c r="CI36" s="226" t="str">
        <f t="shared" ca="1" si="29"/>
        <v/>
      </c>
      <c r="CJ36" s="226" t="str">
        <f t="shared" ca="1" si="30"/>
        <v/>
      </c>
      <c r="CK36" s="226" t="str">
        <f t="shared" ca="1" si="31"/>
        <v/>
      </c>
      <c r="CL36" s="226" t="str">
        <f t="shared" ca="1" si="32"/>
        <v/>
      </c>
      <c r="CM36" s="226"/>
      <c r="CN36" s="226" t="str">
        <f t="shared" ca="1" si="33"/>
        <v xml:space="preserve">          </v>
      </c>
      <c r="CO36" s="226" t="str">
        <f t="shared" ca="1" si="34"/>
        <v/>
      </c>
      <c r="CP36" s="226" t="str">
        <f t="shared" ca="1" si="35"/>
        <v/>
      </c>
      <c r="CQ36" s="226"/>
      <c r="CR36" s="226">
        <f t="shared" ca="1" si="36"/>
        <v>0</v>
      </c>
      <c r="CS36" s="226">
        <f t="shared" ca="1" si="74"/>
        <v>0</v>
      </c>
      <c r="CT36" s="226">
        <f t="shared" ca="1" si="74"/>
        <v>0</v>
      </c>
      <c r="CU36" s="226">
        <f t="shared" ca="1" si="74"/>
        <v>0</v>
      </c>
      <c r="CV36" s="226">
        <f t="shared" ca="1" si="74"/>
        <v>0</v>
      </c>
      <c r="CW36" s="226">
        <f t="shared" ca="1" si="74"/>
        <v>0</v>
      </c>
      <c r="CX36" s="226">
        <f t="shared" ca="1" si="73"/>
        <v>0</v>
      </c>
      <c r="CY36" s="226">
        <f t="shared" ca="1" si="73"/>
        <v>0</v>
      </c>
      <c r="CZ36" s="226">
        <f t="shared" ca="1" si="73"/>
        <v>0</v>
      </c>
      <c r="DA36" s="226">
        <f t="shared" ca="1" si="73"/>
        <v>0</v>
      </c>
      <c r="DB36" s="226">
        <f t="shared" ca="1" si="73"/>
        <v>0</v>
      </c>
      <c r="DC36" s="226"/>
      <c r="DD36" s="226" t="str">
        <f t="shared" ca="1" si="38"/>
        <v/>
      </c>
      <c r="DE36" s="226" t="str">
        <f t="shared" ca="1" si="39"/>
        <v/>
      </c>
      <c r="DF36" s="226" t="str">
        <f t="shared" ca="1" si="40"/>
        <v/>
      </c>
      <c r="DG36" s="226" t="str">
        <f t="shared" ca="1" si="41"/>
        <v/>
      </c>
      <c r="DH36" s="226" t="str">
        <f t="shared" ca="1" si="42"/>
        <v/>
      </c>
      <c r="DI36" s="226" t="str">
        <f t="shared" ca="1" si="43"/>
        <v/>
      </c>
      <c r="DJ36" s="226" t="str">
        <f t="shared" ca="1" si="44"/>
        <v/>
      </c>
      <c r="DK36" s="226" t="str">
        <f t="shared" ca="1" si="45"/>
        <v/>
      </c>
      <c r="DL36" s="226" t="str">
        <f t="shared" ca="1" si="46"/>
        <v/>
      </c>
      <c r="DM36" s="226" t="str">
        <f t="shared" ca="1" si="47"/>
        <v/>
      </c>
      <c r="DN36" s="226" t="str">
        <f t="shared" ca="1" si="48"/>
        <v/>
      </c>
      <c r="DO36" s="226"/>
      <c r="DP36" s="226" t="str">
        <f t="shared" ca="1" si="49"/>
        <v xml:space="preserve">          </v>
      </c>
      <c r="DQ36" s="226" t="str">
        <f t="shared" ca="1" si="50"/>
        <v/>
      </c>
      <c r="DR36" s="226" t="str">
        <f t="shared" ca="1" si="51"/>
        <v/>
      </c>
      <c r="DS36" s="226"/>
      <c r="DT36" s="226" t="str">
        <f t="shared" ca="1" si="52"/>
        <v/>
      </c>
      <c r="DU36" s="226" t="str">
        <f t="shared" ca="1" si="53"/>
        <v/>
      </c>
      <c r="DV36" s="226" t="str">
        <f t="shared" ca="1" si="53"/>
        <v/>
      </c>
      <c r="DW36" s="226" t="str">
        <f t="shared" ca="1" si="53"/>
        <v/>
      </c>
      <c r="DX36" s="226" t="str">
        <f t="shared" ca="1" si="53"/>
        <v/>
      </c>
      <c r="DY36" s="226" t="str">
        <f t="shared" ca="1" si="53"/>
        <v/>
      </c>
      <c r="DZ36" s="226" t="str">
        <f t="shared" ca="1" si="53"/>
        <v/>
      </c>
      <c r="EA36" s="226" t="str">
        <f t="shared" ca="1" si="53"/>
        <v/>
      </c>
      <c r="EB36" s="226" t="str">
        <f t="shared" ca="1" si="53"/>
        <v/>
      </c>
      <c r="EC36" s="226" t="str">
        <f t="shared" ca="1" si="53"/>
        <v/>
      </c>
      <c r="ED36" s="226"/>
      <c r="EE36" s="226" t="str">
        <f t="shared" ca="1" si="54"/>
        <v xml:space="preserve">         </v>
      </c>
      <c r="EF36" s="226" t="str">
        <f t="shared" ca="1" si="55"/>
        <v/>
      </c>
      <c r="EG36" s="226" t="str">
        <f t="shared" ca="1" si="56"/>
        <v/>
      </c>
      <c r="EH36" s="226"/>
      <c r="EI36" s="226" t="str">
        <f t="shared" ca="1" si="72"/>
        <v/>
      </c>
      <c r="EJ36" s="226" t="str">
        <f t="shared" ca="1" si="72"/>
        <v/>
      </c>
      <c r="EK36" s="226" t="str">
        <f t="shared" ca="1" si="72"/>
        <v/>
      </c>
      <c r="EL36" s="226" t="str">
        <f t="shared" ca="1" si="72"/>
        <v/>
      </c>
      <c r="EM36" s="226" t="str">
        <f t="shared" ca="1" si="72"/>
        <v/>
      </c>
      <c r="EN36" s="226" t="str">
        <f t="shared" ca="1" si="72"/>
        <v/>
      </c>
      <c r="EO36" s="226" t="str">
        <f t="shared" ca="1" si="72"/>
        <v/>
      </c>
      <c r="EP36" s="226" t="str">
        <f t="shared" ca="1" si="72"/>
        <v/>
      </c>
      <c r="EQ36" s="226" t="str">
        <f t="shared" ca="1" si="72"/>
        <v/>
      </c>
      <c r="ER36" s="226" t="str">
        <f t="shared" ca="1" si="72"/>
        <v/>
      </c>
      <c r="ES36" s="226"/>
      <c r="ET36" s="226" t="str">
        <f t="shared" ca="1" si="67"/>
        <v xml:space="preserve">         </v>
      </c>
      <c r="EU36" s="226" t="str">
        <f t="shared" ca="1" si="68"/>
        <v/>
      </c>
      <c r="EV36" s="226" t="str">
        <f t="shared" ca="1" si="69"/>
        <v/>
      </c>
      <c r="FM36" s="226" t="str">
        <f t="shared" si="15"/>
        <v/>
      </c>
      <c r="FN36" s="226" t="str">
        <f t="shared" si="16"/>
        <v/>
      </c>
      <c r="FO36" s="226" t="str">
        <f t="shared" si="17"/>
        <v/>
      </c>
      <c r="FP36" s="226" t="str">
        <f t="shared" si="18"/>
        <v/>
      </c>
      <c r="FQ36" s="226" t="str">
        <f t="shared" si="70"/>
        <v/>
      </c>
      <c r="FR36" s="226" t="str">
        <f t="shared" si="71"/>
        <v/>
      </c>
      <c r="FT36" s="226">
        <f>LEN(ПланОЗО!C36)-LEN(SUBSTITUTE(ПланОЗО!C36,",",""))+COUNTA(ПланОЗО!C36)</f>
        <v>0</v>
      </c>
      <c r="FU36" s="226">
        <f>LEN(ПланОЗО!D36)-LEN(SUBSTITUTE(ПланОЗО!D36,",",""))+COUNTA(ПланОЗО!D36)</f>
        <v>0</v>
      </c>
      <c r="FV36" s="226">
        <f>LEN(ПланОЗО!E36)-LEN(SUBSTITUTE(ПланОЗО!E36,",",""))+COUNTA(ПланОЗО!E36)</f>
        <v>0</v>
      </c>
      <c r="FX36" s="226">
        <f>LEN(ПланЗО!C36)-LEN(SUBSTITUTE(ПланЗО!C36,",",""))+COUNTA(ПланЗО!C36)</f>
        <v>0</v>
      </c>
      <c r="FY36" s="226">
        <f>LEN(ПланЗО!D36)-LEN(SUBSTITUTE(ПланЗО!D36,",",""))+COUNTA(ПланЗО!D36)</f>
        <v>0</v>
      </c>
      <c r="FZ36" s="226">
        <f>LEN(ПланЗО!E36)-LEN(SUBSTITUTE(ПланЗО!E36,",",""))+COUNTA(ПланЗО!E36)</f>
        <v>0</v>
      </c>
    </row>
    <row r="37" spans="1:182" x14ac:dyDescent="0.25">
      <c r="A37" s="381" t="s">
        <v>211</v>
      </c>
      <c r="B37" s="381"/>
      <c r="C37" s="287">
        <f>SUM(C25:C36)</f>
        <v>0</v>
      </c>
      <c r="D37" s="287">
        <f>SUM(D25:D36)</f>
        <v>0</v>
      </c>
      <c r="E37" s="287">
        <f>SUM(E25:E36)</f>
        <v>0</v>
      </c>
      <c r="F37" s="287">
        <f>SUM(F25:F36)</f>
        <v>0</v>
      </c>
      <c r="G37" s="287">
        <f>COUNTA(G25:G36)</f>
        <v>0</v>
      </c>
      <c r="H37" s="287">
        <f>SUM(H25:H36)</f>
        <v>0</v>
      </c>
      <c r="I37" s="287">
        <f t="shared" ref="I37:BD37" si="75">SUM(I25:I36)</f>
        <v>0</v>
      </c>
      <c r="J37" s="287">
        <f t="shared" si="75"/>
        <v>0</v>
      </c>
      <c r="K37" s="287">
        <f t="shared" si="75"/>
        <v>0</v>
      </c>
      <c r="L37" s="287">
        <f>COUNTA(L25:L36)</f>
        <v>0</v>
      </c>
      <c r="M37" s="287">
        <f t="shared" si="75"/>
        <v>0</v>
      </c>
      <c r="N37" s="287">
        <f t="shared" si="75"/>
        <v>0</v>
      </c>
      <c r="O37" s="287">
        <f t="shared" si="75"/>
        <v>0</v>
      </c>
      <c r="P37" s="287">
        <f t="shared" si="75"/>
        <v>0</v>
      </c>
      <c r="Q37" s="287">
        <f>COUNTA(Q25:Q36)</f>
        <v>0</v>
      </c>
      <c r="R37" s="287">
        <f t="shared" si="75"/>
        <v>0</v>
      </c>
      <c r="S37" s="287">
        <f t="shared" si="75"/>
        <v>0</v>
      </c>
      <c r="T37" s="287">
        <f t="shared" si="75"/>
        <v>0</v>
      </c>
      <c r="U37" s="287">
        <f t="shared" si="75"/>
        <v>0</v>
      </c>
      <c r="V37" s="287">
        <f>COUNTA(V25:V36)</f>
        <v>0</v>
      </c>
      <c r="W37" s="287">
        <f t="shared" si="75"/>
        <v>0</v>
      </c>
      <c r="X37" s="287">
        <f t="shared" si="75"/>
        <v>0</v>
      </c>
      <c r="Y37" s="287">
        <f t="shared" si="75"/>
        <v>0</v>
      </c>
      <c r="Z37" s="287">
        <f t="shared" si="75"/>
        <v>0</v>
      </c>
      <c r="AA37" s="287">
        <f>COUNTA(AA25:AA36)</f>
        <v>0</v>
      </c>
      <c r="AB37" s="287">
        <f t="shared" si="75"/>
        <v>0</v>
      </c>
      <c r="AC37" s="287">
        <f t="shared" si="75"/>
        <v>0</v>
      </c>
      <c r="AD37" s="287">
        <f t="shared" si="75"/>
        <v>0</v>
      </c>
      <c r="AE37" s="287">
        <f t="shared" si="75"/>
        <v>0</v>
      </c>
      <c r="AF37" s="287">
        <f>COUNTA(AF25:AF36)</f>
        <v>0</v>
      </c>
      <c r="AG37" s="287">
        <f t="shared" si="75"/>
        <v>0</v>
      </c>
      <c r="AH37" s="287">
        <f t="shared" si="75"/>
        <v>0</v>
      </c>
      <c r="AI37" s="287">
        <f t="shared" si="75"/>
        <v>0</v>
      </c>
      <c r="AJ37" s="287">
        <f t="shared" si="75"/>
        <v>0</v>
      </c>
      <c r="AK37" s="287">
        <f>COUNTA(AK25:AK36)</f>
        <v>0</v>
      </c>
      <c r="AL37" s="287">
        <f t="shared" si="75"/>
        <v>0</v>
      </c>
      <c r="AM37" s="287">
        <f t="shared" si="75"/>
        <v>0</v>
      </c>
      <c r="AN37" s="287">
        <f t="shared" si="75"/>
        <v>0</v>
      </c>
      <c r="AO37" s="287">
        <f t="shared" si="75"/>
        <v>0</v>
      </c>
      <c r="AP37" s="287">
        <f>COUNTA(AP25:AP36)</f>
        <v>0</v>
      </c>
      <c r="AQ37" s="287">
        <f t="shared" si="75"/>
        <v>0</v>
      </c>
      <c r="AR37" s="287">
        <f t="shared" si="75"/>
        <v>0</v>
      </c>
      <c r="AS37" s="287">
        <f t="shared" si="75"/>
        <v>0</v>
      </c>
      <c r="AT37" s="287">
        <f t="shared" si="75"/>
        <v>0</v>
      </c>
      <c r="AU37" s="287">
        <f>COUNTA(AU25:AU36)</f>
        <v>0</v>
      </c>
      <c r="AV37" s="287">
        <f t="shared" si="75"/>
        <v>0</v>
      </c>
      <c r="AW37" s="287">
        <f t="shared" si="75"/>
        <v>0</v>
      </c>
      <c r="AX37" s="287">
        <f t="shared" si="75"/>
        <v>0</v>
      </c>
      <c r="AY37" s="287">
        <f t="shared" si="75"/>
        <v>0</v>
      </c>
      <c r="AZ37" s="287">
        <f>COUNTA(AZ25:AZ36)</f>
        <v>0</v>
      </c>
      <c r="BA37" s="287">
        <f t="shared" si="75"/>
        <v>0</v>
      </c>
      <c r="BB37" s="287">
        <f t="shared" si="75"/>
        <v>0</v>
      </c>
      <c r="BC37" s="287">
        <f t="shared" si="75"/>
        <v>0</v>
      </c>
      <c r="BD37" s="287">
        <f t="shared" si="75"/>
        <v>0</v>
      </c>
      <c r="BE37" s="287">
        <f>COUNTA(BE25:BE36)</f>
        <v>0</v>
      </c>
      <c r="BF37" s="44"/>
      <c r="BG37" s="214">
        <v>0</v>
      </c>
      <c r="BH37" s="214">
        <v>0</v>
      </c>
      <c r="BI37" s="214">
        <v>0</v>
      </c>
      <c r="BJ37" s="214">
        <v>0</v>
      </c>
      <c r="BK37" s="305"/>
      <c r="BL37" s="305" t="str">
        <f>IF(ПланОО!H37&gt;0,ПланОО!I37/ПланОО!H37,"-")</f>
        <v>-</v>
      </c>
      <c r="BM37" s="298"/>
      <c r="BN37" s="226"/>
      <c r="BO37" s="226"/>
      <c r="BP37" s="226">
        <f t="shared" ca="1" si="19"/>
        <v>0</v>
      </c>
      <c r="BQ37" s="226">
        <f t="shared" ca="1" si="20"/>
        <v>0</v>
      </c>
      <c r="BR37" s="226">
        <f t="shared" ca="1" si="21"/>
        <v>0</v>
      </c>
      <c r="BS37" s="226">
        <f t="shared" ca="1" si="21"/>
        <v>0</v>
      </c>
      <c r="BT37" s="226">
        <f t="shared" ca="1" si="21"/>
        <v>0</v>
      </c>
      <c r="BU37" s="226">
        <f t="shared" ref="BU37:BZ68" ca="1" si="76">IF(OFFSET($L37,0,(BU$2-1)*5,1,1)=$CA$2,-1*BU$2,IF(OFFSET($L37,0,(BU$2-1)*5,1,1)=$CA$3,BU$2,0))</f>
        <v>0</v>
      </c>
      <c r="BV37" s="226">
        <f t="shared" ca="1" si="76"/>
        <v>0</v>
      </c>
      <c r="BW37" s="226">
        <f t="shared" ca="1" si="76"/>
        <v>0</v>
      </c>
      <c r="BX37" s="226">
        <f t="shared" ca="1" si="76"/>
        <v>0</v>
      </c>
      <c r="BY37" s="226">
        <f t="shared" ca="1" si="76"/>
        <v>0</v>
      </c>
      <c r="BZ37" s="226">
        <f t="shared" ca="1" si="76"/>
        <v>0</v>
      </c>
      <c r="CA37" s="226"/>
      <c r="CB37" s="226" t="str">
        <f t="shared" ca="1" si="22"/>
        <v/>
      </c>
      <c r="CC37" s="226" t="str">
        <f t="shared" ca="1" si="23"/>
        <v/>
      </c>
      <c r="CD37" s="226" t="str">
        <f t="shared" ca="1" si="24"/>
        <v/>
      </c>
      <c r="CE37" s="226" t="str">
        <f t="shared" ca="1" si="25"/>
        <v/>
      </c>
      <c r="CF37" s="226" t="str">
        <f t="shared" ca="1" si="26"/>
        <v/>
      </c>
      <c r="CG37" s="226" t="str">
        <f t="shared" ca="1" si="27"/>
        <v/>
      </c>
      <c r="CH37" s="226" t="str">
        <f t="shared" ca="1" si="28"/>
        <v/>
      </c>
      <c r="CI37" s="226" t="str">
        <f t="shared" ca="1" si="29"/>
        <v/>
      </c>
      <c r="CJ37" s="226" t="str">
        <f t="shared" ca="1" si="30"/>
        <v/>
      </c>
      <c r="CK37" s="226" t="str">
        <f t="shared" ca="1" si="31"/>
        <v/>
      </c>
      <c r="CL37" s="226" t="str">
        <f t="shared" ca="1" si="32"/>
        <v/>
      </c>
      <c r="CM37" s="226"/>
      <c r="CN37" s="226" t="str">
        <f t="shared" ca="1" si="33"/>
        <v xml:space="preserve">          </v>
      </c>
      <c r="CO37" s="226" t="str">
        <f t="shared" ca="1" si="34"/>
        <v/>
      </c>
      <c r="CP37" s="226" t="str">
        <f t="shared" ca="1" si="35"/>
        <v/>
      </c>
      <c r="CQ37" s="226"/>
      <c r="CR37" s="226">
        <f t="shared" ca="1" si="36"/>
        <v>0</v>
      </c>
      <c r="CS37" s="226">
        <f t="shared" ca="1" si="74"/>
        <v>0</v>
      </c>
      <c r="CT37" s="226">
        <f t="shared" ca="1" si="74"/>
        <v>0</v>
      </c>
      <c r="CU37" s="226">
        <f t="shared" ca="1" si="74"/>
        <v>0</v>
      </c>
      <c r="CV37" s="226">
        <f t="shared" ca="1" si="74"/>
        <v>0</v>
      </c>
      <c r="CW37" s="226">
        <f t="shared" ca="1" si="74"/>
        <v>0</v>
      </c>
      <c r="CX37" s="226">
        <f t="shared" ca="1" si="73"/>
        <v>0</v>
      </c>
      <c r="CY37" s="226">
        <f t="shared" ca="1" si="73"/>
        <v>0</v>
      </c>
      <c r="CZ37" s="226">
        <f t="shared" ca="1" si="73"/>
        <v>0</v>
      </c>
      <c r="DA37" s="226">
        <f t="shared" ca="1" si="73"/>
        <v>0</v>
      </c>
      <c r="DB37" s="226">
        <f t="shared" ca="1" si="73"/>
        <v>0</v>
      </c>
      <c r="DC37" s="226"/>
      <c r="DD37" s="226" t="str">
        <f t="shared" ca="1" si="38"/>
        <v/>
      </c>
      <c r="DE37" s="226" t="str">
        <f t="shared" ca="1" si="39"/>
        <v/>
      </c>
      <c r="DF37" s="226" t="str">
        <f t="shared" ca="1" si="40"/>
        <v/>
      </c>
      <c r="DG37" s="226" t="str">
        <f t="shared" ca="1" si="41"/>
        <v/>
      </c>
      <c r="DH37" s="226" t="str">
        <f t="shared" ca="1" si="42"/>
        <v/>
      </c>
      <c r="DI37" s="226" t="str">
        <f t="shared" ca="1" si="43"/>
        <v/>
      </c>
      <c r="DJ37" s="226" t="str">
        <f t="shared" ca="1" si="44"/>
        <v/>
      </c>
      <c r="DK37" s="226" t="str">
        <f t="shared" ca="1" si="45"/>
        <v/>
      </c>
      <c r="DL37" s="226" t="str">
        <f t="shared" ca="1" si="46"/>
        <v/>
      </c>
      <c r="DM37" s="226" t="str">
        <f t="shared" ca="1" si="47"/>
        <v/>
      </c>
      <c r="DN37" s="226" t="str">
        <f t="shared" ca="1" si="48"/>
        <v/>
      </c>
      <c r="DO37" s="226"/>
      <c r="DP37" s="226" t="str">
        <f t="shared" ca="1" si="49"/>
        <v xml:space="preserve">          </v>
      </c>
      <c r="DQ37" s="226" t="str">
        <f t="shared" ca="1" si="50"/>
        <v/>
      </c>
      <c r="DR37" s="226" t="str">
        <f t="shared" ca="1" si="51"/>
        <v/>
      </c>
      <c r="DS37" s="226"/>
      <c r="DT37" s="226" t="str">
        <f t="shared" ca="1" si="52"/>
        <v/>
      </c>
      <c r="DU37" s="226" t="str">
        <f t="shared" ca="1" si="53"/>
        <v/>
      </c>
      <c r="DV37" s="226" t="str">
        <f t="shared" ca="1" si="53"/>
        <v/>
      </c>
      <c r="DW37" s="226" t="str">
        <f t="shared" ca="1" si="53"/>
        <v/>
      </c>
      <c r="DX37" s="226" t="str">
        <f t="shared" ref="DX37:EC68" ca="1" si="77">IF(SUM(OFFSET($I37,0,(DX$2-1)*5,1,3))&gt;$EE$2,DX$2,"")</f>
        <v/>
      </c>
      <c r="DY37" s="226" t="str">
        <f t="shared" ca="1" si="77"/>
        <v/>
      </c>
      <c r="DZ37" s="226" t="str">
        <f t="shared" ca="1" si="77"/>
        <v/>
      </c>
      <c r="EA37" s="226" t="str">
        <f t="shared" ca="1" si="77"/>
        <v/>
      </c>
      <c r="EB37" s="226" t="str">
        <f t="shared" ca="1" si="77"/>
        <v/>
      </c>
      <c r="EC37" s="226" t="str">
        <f t="shared" ca="1" si="77"/>
        <v/>
      </c>
      <c r="ED37" s="226"/>
      <c r="EE37" s="226" t="str">
        <f t="shared" ca="1" si="54"/>
        <v xml:space="preserve">         </v>
      </c>
      <c r="EF37" s="226" t="str">
        <f t="shared" ca="1" si="55"/>
        <v/>
      </c>
      <c r="EG37" s="226" t="str">
        <f t="shared" ca="1" si="56"/>
        <v/>
      </c>
      <c r="EH37" s="226"/>
      <c r="EI37" s="226" t="str">
        <f t="shared" ca="1" si="72"/>
        <v/>
      </c>
      <c r="EJ37" s="226" t="str">
        <f t="shared" ca="1" si="72"/>
        <v/>
      </c>
      <c r="EK37" s="226" t="str">
        <f t="shared" ca="1" si="72"/>
        <v/>
      </c>
      <c r="EL37" s="226" t="str">
        <f t="shared" ca="1" si="72"/>
        <v/>
      </c>
      <c r="EM37" s="226" t="str">
        <f t="shared" ca="1" si="72"/>
        <v/>
      </c>
      <c r="EN37" s="226" t="str">
        <f t="shared" ca="1" si="72"/>
        <v/>
      </c>
      <c r="EO37" s="226" t="str">
        <f t="shared" ca="1" si="72"/>
        <v/>
      </c>
      <c r="EP37" s="226" t="str">
        <f t="shared" ca="1" si="72"/>
        <v/>
      </c>
      <c r="EQ37" s="226" t="str">
        <f t="shared" ca="1" si="72"/>
        <v/>
      </c>
      <c r="ER37" s="226" t="str">
        <f t="shared" ca="1" si="72"/>
        <v/>
      </c>
      <c r="ES37" s="226"/>
      <c r="ET37" s="226" t="str">
        <f t="shared" ca="1" si="57"/>
        <v xml:space="preserve">         </v>
      </c>
      <c r="EU37" s="226" t="str">
        <f t="shared" ca="1" si="58"/>
        <v/>
      </c>
      <c r="EV37" s="226" t="str">
        <f t="shared" ca="1" si="59"/>
        <v/>
      </c>
      <c r="FM37" s="226" t="str">
        <f t="shared" si="15"/>
        <v/>
      </c>
      <c r="FN37" s="226" t="str">
        <f t="shared" si="16"/>
        <v/>
      </c>
      <c r="FO37" s="226" t="str">
        <f t="shared" si="17"/>
        <v/>
      </c>
      <c r="FP37" s="226" t="str">
        <f t="shared" si="18"/>
        <v/>
      </c>
      <c r="FQ37" s="226" t="str">
        <f t="shared" si="60"/>
        <v/>
      </c>
      <c r="FR37" s="226" t="str">
        <f t="shared" si="61"/>
        <v/>
      </c>
      <c r="FT37" s="226">
        <f>SUM(FT25:FT36)</f>
        <v>0</v>
      </c>
      <c r="FU37" s="226">
        <f>SUM(FU25:FU36)</f>
        <v>0</v>
      </c>
      <c r="FV37" s="226">
        <f>SUM(FV25:FV36)</f>
        <v>0</v>
      </c>
      <c r="FX37" s="226">
        <f>SUM(FX25:FX36)</f>
        <v>0</v>
      </c>
      <c r="FY37" s="226">
        <f>SUM(FY25:FY36)</f>
        <v>0</v>
      </c>
      <c r="FZ37" s="226">
        <f>SUM(FZ25:FZ36)</f>
        <v>0</v>
      </c>
    </row>
    <row r="38" spans="1:182" x14ac:dyDescent="0.25">
      <c r="A38" s="371" t="s">
        <v>239</v>
      </c>
      <c r="B38" s="372"/>
      <c r="C38" s="52"/>
      <c r="D38" s="44"/>
      <c r="E38" s="44"/>
      <c r="F38" s="44"/>
      <c r="G38" s="53"/>
      <c r="H38" s="52"/>
      <c r="I38" s="44"/>
      <c r="J38" s="44"/>
      <c r="K38" s="44"/>
      <c r="L38" s="53"/>
      <c r="M38" s="52"/>
      <c r="N38" s="54"/>
      <c r="O38" s="54"/>
      <c r="P38" s="44"/>
      <c r="Q38" s="53"/>
      <c r="R38" s="52"/>
      <c r="S38" s="44"/>
      <c r="T38" s="44"/>
      <c r="U38" s="44"/>
      <c r="V38" s="53"/>
      <c r="W38" s="52"/>
      <c r="X38" s="44"/>
      <c r="Y38" s="44"/>
      <c r="Z38" s="44"/>
      <c r="AA38" s="53"/>
      <c r="AB38" s="52"/>
      <c r="AC38" s="44"/>
      <c r="AD38" s="44"/>
      <c r="AE38" s="44"/>
      <c r="AF38" s="53"/>
      <c r="AG38" s="52"/>
      <c r="AH38" s="44"/>
      <c r="AI38" s="44"/>
      <c r="AJ38" s="44"/>
      <c r="AK38" s="53"/>
      <c r="AL38" s="52"/>
      <c r="AM38" s="44"/>
      <c r="AN38" s="44"/>
      <c r="AO38" s="44"/>
      <c r="AP38" s="53"/>
      <c r="AQ38" s="52"/>
      <c r="AR38" s="44"/>
      <c r="AS38" s="44"/>
      <c r="AT38" s="44"/>
      <c r="AU38" s="53"/>
      <c r="AV38" s="52"/>
      <c r="AW38" s="44"/>
      <c r="AX38" s="44"/>
      <c r="AY38" s="44"/>
      <c r="AZ38" s="53"/>
      <c r="BA38" s="52"/>
      <c r="BB38" s="44"/>
      <c r="BC38" s="44"/>
      <c r="BD38" s="44"/>
      <c r="BE38" s="53"/>
      <c r="BF38" s="44"/>
      <c r="BG38" s="214">
        <v>0</v>
      </c>
      <c r="BH38" s="214">
        <v>0</v>
      </c>
      <c r="BI38" s="214">
        <v>0</v>
      </c>
      <c r="BJ38" s="214">
        <v>0</v>
      </c>
      <c r="BK38" s="305"/>
      <c r="BL38" s="305" t="str">
        <f>IF(ПланОО!H38&gt;0,ПланОО!I38/ПланОО!H38,"-")</f>
        <v>-</v>
      </c>
      <c r="BM38" s="298"/>
      <c r="BN38" s="226"/>
      <c r="BO38" s="226"/>
      <c r="BP38" s="226">
        <f t="shared" ca="1" si="19"/>
        <v>0</v>
      </c>
      <c r="BQ38" s="226">
        <f t="shared" ca="1" si="20"/>
        <v>0</v>
      </c>
      <c r="BR38" s="226">
        <f t="shared" ref="BR38:BT69" ca="1" si="78">IF(OFFSET($L38,0,(BR$2-1)*5,1,1)=$CA$2,-1*BR$2,IF(OFFSET($L38,0,(BR$2-1)*5,1,1)=$CA$3,BR$2,0))</f>
        <v>0</v>
      </c>
      <c r="BS38" s="226">
        <f t="shared" ca="1" si="78"/>
        <v>0</v>
      </c>
      <c r="BT38" s="226">
        <f t="shared" ca="1" si="78"/>
        <v>0</v>
      </c>
      <c r="BU38" s="226">
        <f t="shared" ca="1" si="76"/>
        <v>0</v>
      </c>
      <c r="BV38" s="226">
        <f t="shared" ca="1" si="76"/>
        <v>0</v>
      </c>
      <c r="BW38" s="226">
        <f t="shared" ca="1" si="76"/>
        <v>0</v>
      </c>
      <c r="BX38" s="226">
        <f t="shared" ca="1" si="76"/>
        <v>0</v>
      </c>
      <c r="BY38" s="226">
        <f t="shared" ca="1" si="76"/>
        <v>0</v>
      </c>
      <c r="BZ38" s="226">
        <f t="shared" ca="1" si="76"/>
        <v>0</v>
      </c>
      <c r="CA38" s="226"/>
      <c r="CB38" s="226" t="str">
        <f t="shared" ca="1" si="22"/>
        <v/>
      </c>
      <c r="CC38" s="226" t="str">
        <f t="shared" ca="1" si="23"/>
        <v/>
      </c>
      <c r="CD38" s="226" t="str">
        <f t="shared" ca="1" si="24"/>
        <v/>
      </c>
      <c r="CE38" s="226" t="str">
        <f t="shared" ca="1" si="25"/>
        <v/>
      </c>
      <c r="CF38" s="226" t="str">
        <f t="shared" ca="1" si="26"/>
        <v/>
      </c>
      <c r="CG38" s="226" t="str">
        <f t="shared" ca="1" si="27"/>
        <v/>
      </c>
      <c r="CH38" s="226" t="str">
        <f t="shared" ca="1" si="28"/>
        <v/>
      </c>
      <c r="CI38" s="226" t="str">
        <f t="shared" ca="1" si="29"/>
        <v/>
      </c>
      <c r="CJ38" s="226" t="str">
        <f t="shared" ca="1" si="30"/>
        <v/>
      </c>
      <c r="CK38" s="226" t="str">
        <f t="shared" ca="1" si="31"/>
        <v/>
      </c>
      <c r="CL38" s="226" t="str">
        <f t="shared" ca="1" si="32"/>
        <v/>
      </c>
      <c r="CM38" s="226"/>
      <c r="CN38" s="226" t="str">
        <f t="shared" ca="1" si="33"/>
        <v xml:space="preserve">          </v>
      </c>
      <c r="CO38" s="226" t="str">
        <f t="shared" ca="1" si="34"/>
        <v/>
      </c>
      <c r="CP38" s="226" t="str">
        <f t="shared" ca="1" si="35"/>
        <v/>
      </c>
      <c r="CQ38" s="226"/>
      <c r="CR38" s="226">
        <f t="shared" ca="1" si="36"/>
        <v>0</v>
      </c>
      <c r="CS38" s="226">
        <f t="shared" ca="1" si="74"/>
        <v>0</v>
      </c>
      <c r="CT38" s="226">
        <f t="shared" ca="1" si="74"/>
        <v>0</v>
      </c>
      <c r="CU38" s="226">
        <f t="shared" ca="1" si="74"/>
        <v>0</v>
      </c>
      <c r="CV38" s="226">
        <f t="shared" ca="1" si="74"/>
        <v>0</v>
      </c>
      <c r="CW38" s="226">
        <f t="shared" ca="1" si="74"/>
        <v>0</v>
      </c>
      <c r="CX38" s="226">
        <f t="shared" ca="1" si="73"/>
        <v>0</v>
      </c>
      <c r="CY38" s="226">
        <f t="shared" ca="1" si="73"/>
        <v>0</v>
      </c>
      <c r="CZ38" s="226">
        <f t="shared" ca="1" si="73"/>
        <v>0</v>
      </c>
      <c r="DA38" s="226">
        <f t="shared" ca="1" si="73"/>
        <v>0</v>
      </c>
      <c r="DB38" s="226">
        <f t="shared" ca="1" si="73"/>
        <v>0</v>
      </c>
      <c r="DC38" s="226"/>
      <c r="DD38" s="226" t="str">
        <f t="shared" ca="1" si="38"/>
        <v/>
      </c>
      <c r="DE38" s="226" t="str">
        <f t="shared" ca="1" si="39"/>
        <v/>
      </c>
      <c r="DF38" s="226" t="str">
        <f t="shared" ca="1" si="40"/>
        <v/>
      </c>
      <c r="DG38" s="226" t="str">
        <f t="shared" ca="1" si="41"/>
        <v/>
      </c>
      <c r="DH38" s="226" t="str">
        <f t="shared" ca="1" si="42"/>
        <v/>
      </c>
      <c r="DI38" s="226" t="str">
        <f t="shared" ca="1" si="43"/>
        <v/>
      </c>
      <c r="DJ38" s="226" t="str">
        <f t="shared" ca="1" si="44"/>
        <v/>
      </c>
      <c r="DK38" s="226" t="str">
        <f t="shared" ca="1" si="45"/>
        <v/>
      </c>
      <c r="DL38" s="226" t="str">
        <f t="shared" ca="1" si="46"/>
        <v/>
      </c>
      <c r="DM38" s="226" t="str">
        <f t="shared" ca="1" si="47"/>
        <v/>
      </c>
      <c r="DN38" s="226" t="str">
        <f t="shared" ca="1" si="48"/>
        <v/>
      </c>
      <c r="DO38" s="226"/>
      <c r="DP38" s="226" t="str">
        <f t="shared" ca="1" si="49"/>
        <v xml:space="preserve">          </v>
      </c>
      <c r="DQ38" s="226" t="str">
        <f t="shared" ca="1" si="50"/>
        <v/>
      </c>
      <c r="DR38" s="226" t="str">
        <f t="shared" ca="1" si="51"/>
        <v/>
      </c>
      <c r="DS38" s="226"/>
      <c r="DT38" s="226" t="str">
        <f t="shared" ca="1" si="52"/>
        <v/>
      </c>
      <c r="DU38" s="226" t="str">
        <f t="shared" ref="DU38:DW69" ca="1" si="79">IF(SUM(OFFSET($I38,0,(DU$2-1)*5,1,3))&gt;$EE$2,DU$2,"")</f>
        <v/>
      </c>
      <c r="DV38" s="226" t="str">
        <f t="shared" ca="1" si="79"/>
        <v/>
      </c>
      <c r="DW38" s="226" t="str">
        <f t="shared" ca="1" si="79"/>
        <v/>
      </c>
      <c r="DX38" s="226" t="str">
        <f t="shared" ca="1" si="77"/>
        <v/>
      </c>
      <c r="DY38" s="226" t="str">
        <f t="shared" ca="1" si="77"/>
        <v/>
      </c>
      <c r="DZ38" s="226" t="str">
        <f t="shared" ca="1" si="77"/>
        <v/>
      </c>
      <c r="EA38" s="226" t="str">
        <f t="shared" ca="1" si="77"/>
        <v/>
      </c>
      <c r="EB38" s="226" t="str">
        <f t="shared" ca="1" si="77"/>
        <v/>
      </c>
      <c r="EC38" s="226" t="str">
        <f t="shared" ca="1" si="77"/>
        <v/>
      </c>
      <c r="ED38" s="226"/>
      <c r="EE38" s="226" t="str">
        <f t="shared" ca="1" si="54"/>
        <v xml:space="preserve">         </v>
      </c>
      <c r="EF38" s="226" t="str">
        <f t="shared" ca="1" si="55"/>
        <v/>
      </c>
      <c r="EG38" s="226" t="str">
        <f t="shared" ca="1" si="56"/>
        <v/>
      </c>
      <c r="EH38" s="226"/>
      <c r="EI38" s="226" t="str">
        <f t="shared" ref="EI38:ER47" ca="1" si="80">IF(OFFSET($L38,0,(EI$2-1)*5,1,1)=$ES$1,EI$2,"")</f>
        <v/>
      </c>
      <c r="EJ38" s="226" t="str">
        <f t="shared" ca="1" si="80"/>
        <v/>
      </c>
      <c r="EK38" s="226" t="str">
        <f t="shared" ca="1" si="80"/>
        <v/>
      </c>
      <c r="EL38" s="226" t="str">
        <f t="shared" ca="1" si="80"/>
        <v/>
      </c>
      <c r="EM38" s="226" t="str">
        <f t="shared" ca="1" si="80"/>
        <v/>
      </c>
      <c r="EN38" s="226" t="str">
        <f t="shared" ca="1" si="80"/>
        <v/>
      </c>
      <c r="EO38" s="226" t="str">
        <f t="shared" ca="1" si="80"/>
        <v/>
      </c>
      <c r="EP38" s="226" t="str">
        <f t="shared" ca="1" si="80"/>
        <v/>
      </c>
      <c r="EQ38" s="226" t="str">
        <f t="shared" ca="1" si="80"/>
        <v/>
      </c>
      <c r="ER38" s="226" t="str">
        <f t="shared" ca="1" si="80"/>
        <v/>
      </c>
      <c r="ES38" s="226"/>
      <c r="ET38" s="226" t="str">
        <f t="shared" ca="1" si="57"/>
        <v xml:space="preserve">         </v>
      </c>
      <c r="EU38" s="226" t="str">
        <f t="shared" ca="1" si="58"/>
        <v/>
      </c>
      <c r="EV38" s="226" t="str">
        <f t="shared" ca="1" si="59"/>
        <v/>
      </c>
      <c r="FM38" s="226" t="str">
        <f t="shared" si="15"/>
        <v/>
      </c>
      <c r="FN38" s="226" t="str">
        <f t="shared" si="16"/>
        <v/>
      </c>
      <c r="FO38" s="226" t="str">
        <f t="shared" si="17"/>
        <v/>
      </c>
      <c r="FP38" s="226" t="str">
        <f t="shared" si="18"/>
        <v/>
      </c>
      <c r="FQ38" s="226" t="str">
        <f t="shared" si="60"/>
        <v/>
      </c>
      <c r="FR38" s="226" t="str">
        <f t="shared" si="61"/>
        <v/>
      </c>
    </row>
    <row r="39" spans="1:182" x14ac:dyDescent="0.25">
      <c r="A39" s="5" t="s">
        <v>206</v>
      </c>
      <c r="B39" s="92"/>
      <c r="C39" s="88"/>
      <c r="D39" s="89"/>
      <c r="E39" s="89"/>
      <c r="F39" s="89"/>
      <c r="G39" s="90"/>
      <c r="H39" s="88"/>
      <c r="I39" s="89"/>
      <c r="J39" s="89"/>
      <c r="K39" s="89"/>
      <c r="L39" s="90"/>
      <c r="M39" s="88"/>
      <c r="N39" s="91"/>
      <c r="O39" s="91"/>
      <c r="P39" s="89"/>
      <c r="Q39" s="90"/>
      <c r="R39" s="88"/>
      <c r="S39" s="89"/>
      <c r="T39" s="89"/>
      <c r="U39" s="89"/>
      <c r="V39" s="90"/>
      <c r="W39" s="88"/>
      <c r="X39" s="89"/>
      <c r="Y39" s="89"/>
      <c r="Z39" s="89"/>
      <c r="AA39" s="90"/>
      <c r="AB39" s="88"/>
      <c r="AC39" s="89"/>
      <c r="AD39" s="89"/>
      <c r="AE39" s="89"/>
      <c r="AF39" s="90"/>
      <c r="AG39" s="88"/>
      <c r="AH39" s="89"/>
      <c r="AI39" s="89"/>
      <c r="AJ39" s="89"/>
      <c r="AK39" s="90"/>
      <c r="AL39" s="88"/>
      <c r="AM39" s="89"/>
      <c r="AN39" s="89"/>
      <c r="AO39" s="89"/>
      <c r="AP39" s="90"/>
      <c r="AQ39" s="88"/>
      <c r="AR39" s="89"/>
      <c r="AS39" s="89"/>
      <c r="AT39" s="89"/>
      <c r="AU39" s="90"/>
      <c r="AV39" s="88"/>
      <c r="AW39" s="89"/>
      <c r="AX39" s="89"/>
      <c r="AY39" s="89"/>
      <c r="AZ39" s="90"/>
      <c r="BA39" s="88"/>
      <c r="BB39" s="89"/>
      <c r="BC39" s="89"/>
      <c r="BD39" s="89"/>
      <c r="BE39" s="90"/>
      <c r="BF39" s="89"/>
      <c r="BG39" s="214">
        <v>0</v>
      </c>
      <c r="BH39" s="214">
        <v>0</v>
      </c>
      <c r="BI39" s="214">
        <v>0</v>
      </c>
      <c r="BJ39" s="214">
        <v>0</v>
      </c>
      <c r="BK39" s="305"/>
      <c r="BL39" s="305" t="str">
        <f>IF(ПланОО!H39&gt;0,ПланОО!I39/ПланОО!H39,"-")</f>
        <v>-</v>
      </c>
      <c r="BM39" s="298"/>
      <c r="BN39" s="226"/>
      <c r="BO39" s="226"/>
      <c r="BP39" s="226">
        <f t="shared" ca="1" si="19"/>
        <v>0</v>
      </c>
      <c r="BQ39" s="226">
        <f t="shared" ca="1" si="20"/>
        <v>0</v>
      </c>
      <c r="BR39" s="226">
        <f t="shared" ca="1" si="78"/>
        <v>0</v>
      </c>
      <c r="BS39" s="226">
        <f t="shared" ca="1" si="78"/>
        <v>0</v>
      </c>
      <c r="BT39" s="226">
        <f t="shared" ca="1" si="78"/>
        <v>0</v>
      </c>
      <c r="BU39" s="226">
        <f t="shared" ca="1" si="76"/>
        <v>0</v>
      </c>
      <c r="BV39" s="226">
        <f t="shared" ca="1" si="76"/>
        <v>0</v>
      </c>
      <c r="BW39" s="226">
        <f t="shared" ca="1" si="76"/>
        <v>0</v>
      </c>
      <c r="BX39" s="226">
        <f t="shared" ca="1" si="76"/>
        <v>0</v>
      </c>
      <c r="BY39" s="226">
        <f t="shared" ca="1" si="76"/>
        <v>0</v>
      </c>
      <c r="BZ39" s="226">
        <f t="shared" ca="1" si="76"/>
        <v>0</v>
      </c>
      <c r="CA39" s="226"/>
      <c r="CB39" s="226" t="str">
        <f t="shared" ca="1" si="22"/>
        <v/>
      </c>
      <c r="CC39" s="226" t="str">
        <f t="shared" ca="1" si="23"/>
        <v/>
      </c>
      <c r="CD39" s="226" t="str">
        <f t="shared" ca="1" si="24"/>
        <v/>
      </c>
      <c r="CE39" s="226" t="str">
        <f t="shared" ca="1" si="25"/>
        <v/>
      </c>
      <c r="CF39" s="226" t="str">
        <f t="shared" ca="1" si="26"/>
        <v/>
      </c>
      <c r="CG39" s="226" t="str">
        <f t="shared" ca="1" si="27"/>
        <v/>
      </c>
      <c r="CH39" s="226" t="str">
        <f t="shared" ca="1" si="28"/>
        <v/>
      </c>
      <c r="CI39" s="226" t="str">
        <f t="shared" ca="1" si="29"/>
        <v/>
      </c>
      <c r="CJ39" s="226" t="str">
        <f t="shared" ca="1" si="30"/>
        <v/>
      </c>
      <c r="CK39" s="226" t="str">
        <f t="shared" ca="1" si="31"/>
        <v/>
      </c>
      <c r="CL39" s="226" t="str">
        <f t="shared" ca="1" si="32"/>
        <v/>
      </c>
      <c r="CM39" s="226"/>
      <c r="CN39" s="226" t="str">
        <f t="shared" ca="1" si="33"/>
        <v xml:space="preserve">          </v>
      </c>
      <c r="CO39" s="226" t="str">
        <f t="shared" ca="1" si="34"/>
        <v/>
      </c>
      <c r="CP39" s="226" t="str">
        <f t="shared" ca="1" si="35"/>
        <v/>
      </c>
      <c r="CQ39" s="226"/>
      <c r="CR39" s="226">
        <f t="shared" ca="1" si="36"/>
        <v>0</v>
      </c>
      <c r="CS39" s="226">
        <f t="shared" ca="1" si="74"/>
        <v>0</v>
      </c>
      <c r="CT39" s="226">
        <f t="shared" ca="1" si="74"/>
        <v>0</v>
      </c>
      <c r="CU39" s="226">
        <f t="shared" ca="1" si="74"/>
        <v>0</v>
      </c>
      <c r="CV39" s="226">
        <f t="shared" ca="1" si="74"/>
        <v>0</v>
      </c>
      <c r="CW39" s="226">
        <f t="shared" ca="1" si="74"/>
        <v>0</v>
      </c>
      <c r="CX39" s="226">
        <f t="shared" ca="1" si="73"/>
        <v>0</v>
      </c>
      <c r="CY39" s="226">
        <f t="shared" ca="1" si="73"/>
        <v>0</v>
      </c>
      <c r="CZ39" s="226">
        <f t="shared" ca="1" si="73"/>
        <v>0</v>
      </c>
      <c r="DA39" s="226">
        <f t="shared" ca="1" si="73"/>
        <v>0</v>
      </c>
      <c r="DB39" s="226">
        <f t="shared" ca="1" si="73"/>
        <v>0</v>
      </c>
      <c r="DC39" s="226"/>
      <c r="DD39" s="226" t="str">
        <f t="shared" ca="1" si="38"/>
        <v/>
      </c>
      <c r="DE39" s="226" t="str">
        <f t="shared" ca="1" si="39"/>
        <v/>
      </c>
      <c r="DF39" s="226" t="str">
        <f t="shared" ca="1" si="40"/>
        <v/>
      </c>
      <c r="DG39" s="226" t="str">
        <f t="shared" ca="1" si="41"/>
        <v/>
      </c>
      <c r="DH39" s="226" t="str">
        <f t="shared" ca="1" si="42"/>
        <v/>
      </c>
      <c r="DI39" s="226" t="str">
        <f t="shared" ca="1" si="43"/>
        <v/>
      </c>
      <c r="DJ39" s="226" t="str">
        <f t="shared" ca="1" si="44"/>
        <v/>
      </c>
      <c r="DK39" s="226" t="str">
        <f t="shared" ca="1" si="45"/>
        <v/>
      </c>
      <c r="DL39" s="226" t="str">
        <f t="shared" ca="1" si="46"/>
        <v/>
      </c>
      <c r="DM39" s="226" t="str">
        <f t="shared" ca="1" si="47"/>
        <v/>
      </c>
      <c r="DN39" s="226" t="str">
        <f t="shared" ca="1" si="48"/>
        <v/>
      </c>
      <c r="DO39" s="226"/>
      <c r="DP39" s="226" t="str">
        <f t="shared" ca="1" si="49"/>
        <v xml:space="preserve">          </v>
      </c>
      <c r="DQ39" s="226" t="str">
        <f t="shared" ca="1" si="50"/>
        <v/>
      </c>
      <c r="DR39" s="226" t="str">
        <f t="shared" ca="1" si="51"/>
        <v/>
      </c>
      <c r="DS39" s="226"/>
      <c r="DT39" s="226" t="str">
        <f t="shared" ca="1" si="52"/>
        <v/>
      </c>
      <c r="DU39" s="226" t="str">
        <f t="shared" ca="1" si="79"/>
        <v/>
      </c>
      <c r="DV39" s="226" t="str">
        <f t="shared" ca="1" si="79"/>
        <v/>
      </c>
      <c r="DW39" s="226" t="str">
        <f t="shared" ca="1" si="79"/>
        <v/>
      </c>
      <c r="DX39" s="226" t="str">
        <f t="shared" ca="1" si="77"/>
        <v/>
      </c>
      <c r="DY39" s="226" t="str">
        <f t="shared" ca="1" si="77"/>
        <v/>
      </c>
      <c r="DZ39" s="226" t="str">
        <f t="shared" ca="1" si="77"/>
        <v/>
      </c>
      <c r="EA39" s="226" t="str">
        <f t="shared" ca="1" si="77"/>
        <v/>
      </c>
      <c r="EB39" s="226" t="str">
        <f t="shared" ca="1" si="77"/>
        <v/>
      </c>
      <c r="EC39" s="226" t="str">
        <f t="shared" ca="1" si="77"/>
        <v/>
      </c>
      <c r="ED39" s="226"/>
      <c r="EE39" s="226" t="str">
        <f t="shared" ca="1" si="54"/>
        <v xml:space="preserve">         </v>
      </c>
      <c r="EF39" s="226" t="str">
        <f t="shared" ca="1" si="55"/>
        <v/>
      </c>
      <c r="EG39" s="226" t="str">
        <f t="shared" ca="1" si="56"/>
        <v/>
      </c>
      <c r="EH39" s="226"/>
      <c r="EI39" s="226" t="str">
        <f t="shared" ca="1" si="80"/>
        <v/>
      </c>
      <c r="EJ39" s="226" t="str">
        <f t="shared" ca="1" si="80"/>
        <v/>
      </c>
      <c r="EK39" s="226" t="str">
        <f t="shared" ca="1" si="80"/>
        <v/>
      </c>
      <c r="EL39" s="226" t="str">
        <f t="shared" ca="1" si="80"/>
        <v/>
      </c>
      <c r="EM39" s="226" t="str">
        <f t="shared" ca="1" si="80"/>
        <v/>
      </c>
      <c r="EN39" s="226" t="str">
        <f t="shared" ca="1" si="80"/>
        <v/>
      </c>
      <c r="EO39" s="226" t="str">
        <f t="shared" ca="1" si="80"/>
        <v/>
      </c>
      <c r="EP39" s="226" t="str">
        <f t="shared" ca="1" si="80"/>
        <v/>
      </c>
      <c r="EQ39" s="226" t="str">
        <f t="shared" ca="1" si="80"/>
        <v/>
      </c>
      <c r="ER39" s="226" t="str">
        <f t="shared" ca="1" si="80"/>
        <v/>
      </c>
      <c r="ES39" s="226"/>
      <c r="ET39" s="226" t="str">
        <f t="shared" ca="1" si="57"/>
        <v xml:space="preserve">         </v>
      </c>
      <c r="EU39" s="226" t="str">
        <f t="shared" ca="1" si="58"/>
        <v/>
      </c>
      <c r="EV39" s="226" t="str">
        <f t="shared" ca="1" si="59"/>
        <v/>
      </c>
      <c r="FM39" s="226" t="str">
        <f t="shared" si="15"/>
        <v/>
      </c>
      <c r="FN39" s="226" t="str">
        <f t="shared" si="16"/>
        <v/>
      </c>
      <c r="FO39" s="226" t="str">
        <f t="shared" si="17"/>
        <v/>
      </c>
      <c r="FP39" s="226" t="str">
        <f t="shared" si="18"/>
        <v/>
      </c>
      <c r="FQ39" s="226" t="str">
        <f t="shared" si="60"/>
        <v/>
      </c>
      <c r="FR39" s="226" t="str">
        <f t="shared" si="61"/>
        <v/>
      </c>
      <c r="FT39" s="226">
        <f>LEN(ПланОЗО!C39)-LEN(SUBSTITUTE(ПланОЗО!C39,",",""))+COUNTA(ПланОЗО!C39)</f>
        <v>0</v>
      </c>
      <c r="FU39" s="226">
        <f>LEN(ПланОЗО!D39)-LEN(SUBSTITUTE(ПланОЗО!D39,",",""))+COUNTA(ПланОЗО!D39)</f>
        <v>0</v>
      </c>
      <c r="FV39" s="226">
        <f>LEN(ПланОЗО!E39)-LEN(SUBSTITUTE(ПланОЗО!E39,",",""))+COUNTA(ПланОЗО!E39)</f>
        <v>0</v>
      </c>
      <c r="FX39" s="226">
        <f>LEN(ПланЗО!C39)-LEN(SUBSTITUTE(ПланЗО!C39,",",""))+COUNTA(ПланЗО!C39)</f>
        <v>0</v>
      </c>
      <c r="FY39" s="226">
        <f>LEN(ПланЗО!D39)-LEN(SUBSTITUTE(ПланЗО!D39,",",""))+COUNTA(ПланЗО!D39)</f>
        <v>0</v>
      </c>
      <c r="FZ39" s="226">
        <f>LEN(ПланЗО!E39)-LEN(SUBSTITUTE(ПланЗО!E39,",",""))+COUNTA(ПланЗО!E39)</f>
        <v>0</v>
      </c>
    </row>
    <row r="40" spans="1:182" x14ac:dyDescent="0.25">
      <c r="A40" s="5" t="s">
        <v>207</v>
      </c>
      <c r="B40" s="92"/>
      <c r="C40" s="88"/>
      <c r="D40" s="89"/>
      <c r="E40" s="89"/>
      <c r="F40" s="89"/>
      <c r="G40" s="90"/>
      <c r="H40" s="88"/>
      <c r="I40" s="89"/>
      <c r="J40" s="89"/>
      <c r="K40" s="89"/>
      <c r="L40" s="90"/>
      <c r="M40" s="88"/>
      <c r="N40" s="91"/>
      <c r="O40" s="91"/>
      <c r="P40" s="89"/>
      <c r="Q40" s="90"/>
      <c r="R40" s="88"/>
      <c r="S40" s="89"/>
      <c r="T40" s="89"/>
      <c r="U40" s="89"/>
      <c r="V40" s="90"/>
      <c r="W40" s="88"/>
      <c r="X40" s="89"/>
      <c r="Y40" s="89"/>
      <c r="Z40" s="89"/>
      <c r="AA40" s="90"/>
      <c r="AB40" s="88"/>
      <c r="AC40" s="89"/>
      <c r="AD40" s="89"/>
      <c r="AE40" s="89"/>
      <c r="AF40" s="90"/>
      <c r="AG40" s="88"/>
      <c r="AH40" s="89"/>
      <c r="AI40" s="89"/>
      <c r="AJ40" s="89"/>
      <c r="AK40" s="90"/>
      <c r="AL40" s="88"/>
      <c r="AM40" s="89"/>
      <c r="AN40" s="89"/>
      <c r="AO40" s="89"/>
      <c r="AP40" s="90"/>
      <c r="AQ40" s="88"/>
      <c r="AR40" s="89"/>
      <c r="AS40" s="89"/>
      <c r="AT40" s="89"/>
      <c r="AU40" s="90"/>
      <c r="AV40" s="88"/>
      <c r="AW40" s="89"/>
      <c r="AX40" s="89"/>
      <c r="AY40" s="89"/>
      <c r="AZ40" s="90"/>
      <c r="BA40" s="88"/>
      <c r="BB40" s="89"/>
      <c r="BC40" s="89"/>
      <c r="BD40" s="89"/>
      <c r="BE40" s="90"/>
      <c r="BF40" s="89"/>
      <c r="BG40" s="214">
        <v>0</v>
      </c>
      <c r="BH40" s="214">
        <v>0</v>
      </c>
      <c r="BI40" s="214">
        <v>0</v>
      </c>
      <c r="BJ40" s="214">
        <v>0</v>
      </c>
      <c r="BK40" s="305"/>
      <c r="BL40" s="305" t="str">
        <f>IF(ПланОО!H40&gt;0,ПланОО!I40/ПланОО!H40,"-")</f>
        <v>-</v>
      </c>
      <c r="BM40" s="298"/>
      <c r="BN40" s="226"/>
      <c r="BO40" s="226"/>
      <c r="BP40" s="226">
        <f t="shared" ca="1" si="19"/>
        <v>0</v>
      </c>
      <c r="BQ40" s="226">
        <f t="shared" ca="1" si="20"/>
        <v>0</v>
      </c>
      <c r="BR40" s="226">
        <f t="shared" ca="1" si="78"/>
        <v>0</v>
      </c>
      <c r="BS40" s="226">
        <f t="shared" ca="1" si="78"/>
        <v>0</v>
      </c>
      <c r="BT40" s="226">
        <f t="shared" ca="1" si="78"/>
        <v>0</v>
      </c>
      <c r="BU40" s="226">
        <f t="shared" ca="1" si="76"/>
        <v>0</v>
      </c>
      <c r="BV40" s="226">
        <f t="shared" ca="1" si="76"/>
        <v>0</v>
      </c>
      <c r="BW40" s="226">
        <f t="shared" ca="1" si="76"/>
        <v>0</v>
      </c>
      <c r="BX40" s="226">
        <f t="shared" ca="1" si="76"/>
        <v>0</v>
      </c>
      <c r="BY40" s="226">
        <f t="shared" ca="1" si="76"/>
        <v>0</v>
      </c>
      <c r="BZ40" s="226">
        <f t="shared" ca="1" si="76"/>
        <v>0</v>
      </c>
      <c r="CA40" s="226"/>
      <c r="CB40" s="226" t="str">
        <f t="shared" ca="1" si="22"/>
        <v/>
      </c>
      <c r="CC40" s="226" t="str">
        <f t="shared" ca="1" si="23"/>
        <v/>
      </c>
      <c r="CD40" s="226" t="str">
        <f t="shared" ca="1" si="24"/>
        <v/>
      </c>
      <c r="CE40" s="226" t="str">
        <f t="shared" ca="1" si="25"/>
        <v/>
      </c>
      <c r="CF40" s="226" t="str">
        <f t="shared" ca="1" si="26"/>
        <v/>
      </c>
      <c r="CG40" s="226" t="str">
        <f t="shared" ca="1" si="27"/>
        <v/>
      </c>
      <c r="CH40" s="226" t="str">
        <f t="shared" ca="1" si="28"/>
        <v/>
      </c>
      <c r="CI40" s="226" t="str">
        <f t="shared" ca="1" si="29"/>
        <v/>
      </c>
      <c r="CJ40" s="226" t="str">
        <f t="shared" ca="1" si="30"/>
        <v/>
      </c>
      <c r="CK40" s="226" t="str">
        <f t="shared" ca="1" si="31"/>
        <v/>
      </c>
      <c r="CL40" s="226" t="str">
        <f t="shared" ca="1" si="32"/>
        <v/>
      </c>
      <c r="CM40" s="226"/>
      <c r="CN40" s="226" t="str">
        <f t="shared" ca="1" si="33"/>
        <v xml:space="preserve">          </v>
      </c>
      <c r="CO40" s="226" t="str">
        <f t="shared" ca="1" si="34"/>
        <v/>
      </c>
      <c r="CP40" s="226" t="str">
        <f t="shared" ca="1" si="35"/>
        <v/>
      </c>
      <c r="CQ40" s="226"/>
      <c r="CR40" s="226">
        <f t="shared" ca="1" si="36"/>
        <v>0</v>
      </c>
      <c r="CS40" s="226">
        <f t="shared" ca="1" si="74"/>
        <v>0</v>
      </c>
      <c r="CT40" s="226">
        <f t="shared" ca="1" si="74"/>
        <v>0</v>
      </c>
      <c r="CU40" s="226">
        <f t="shared" ca="1" si="74"/>
        <v>0</v>
      </c>
      <c r="CV40" s="226">
        <f t="shared" ca="1" si="74"/>
        <v>0</v>
      </c>
      <c r="CW40" s="226">
        <f t="shared" ca="1" si="74"/>
        <v>0</v>
      </c>
      <c r="CX40" s="226">
        <f t="shared" ca="1" si="73"/>
        <v>0</v>
      </c>
      <c r="CY40" s="226">
        <f t="shared" ca="1" si="73"/>
        <v>0</v>
      </c>
      <c r="CZ40" s="226">
        <f t="shared" ca="1" si="73"/>
        <v>0</v>
      </c>
      <c r="DA40" s="226">
        <f t="shared" ca="1" si="73"/>
        <v>0</v>
      </c>
      <c r="DB40" s="226">
        <f t="shared" ca="1" si="73"/>
        <v>0</v>
      </c>
      <c r="DC40" s="226"/>
      <c r="DD40" s="226" t="str">
        <f t="shared" ca="1" si="38"/>
        <v/>
      </c>
      <c r="DE40" s="226" t="str">
        <f t="shared" ca="1" si="39"/>
        <v/>
      </c>
      <c r="DF40" s="226" t="str">
        <f t="shared" ca="1" si="40"/>
        <v/>
      </c>
      <c r="DG40" s="226" t="str">
        <f t="shared" ca="1" si="41"/>
        <v/>
      </c>
      <c r="DH40" s="226" t="str">
        <f t="shared" ca="1" si="42"/>
        <v/>
      </c>
      <c r="DI40" s="226" t="str">
        <f t="shared" ca="1" si="43"/>
        <v/>
      </c>
      <c r="DJ40" s="226" t="str">
        <f t="shared" ca="1" si="44"/>
        <v/>
      </c>
      <c r="DK40" s="226" t="str">
        <f t="shared" ca="1" si="45"/>
        <v/>
      </c>
      <c r="DL40" s="226" t="str">
        <f t="shared" ca="1" si="46"/>
        <v/>
      </c>
      <c r="DM40" s="226" t="str">
        <f t="shared" ca="1" si="47"/>
        <v/>
      </c>
      <c r="DN40" s="226" t="str">
        <f t="shared" ca="1" si="48"/>
        <v/>
      </c>
      <c r="DO40" s="226"/>
      <c r="DP40" s="226" t="str">
        <f t="shared" ca="1" si="49"/>
        <v xml:space="preserve">          </v>
      </c>
      <c r="DQ40" s="226" t="str">
        <f t="shared" ca="1" si="50"/>
        <v/>
      </c>
      <c r="DR40" s="226" t="str">
        <f t="shared" ca="1" si="51"/>
        <v/>
      </c>
      <c r="DS40" s="226"/>
      <c r="DT40" s="226" t="str">
        <f t="shared" ca="1" si="52"/>
        <v/>
      </c>
      <c r="DU40" s="226" t="str">
        <f t="shared" ca="1" si="79"/>
        <v/>
      </c>
      <c r="DV40" s="226" t="str">
        <f t="shared" ca="1" si="79"/>
        <v/>
      </c>
      <c r="DW40" s="226" t="str">
        <f t="shared" ca="1" si="79"/>
        <v/>
      </c>
      <c r="DX40" s="226" t="str">
        <f t="shared" ca="1" si="77"/>
        <v/>
      </c>
      <c r="DY40" s="226" t="str">
        <f t="shared" ca="1" si="77"/>
        <v/>
      </c>
      <c r="DZ40" s="226" t="str">
        <f t="shared" ca="1" si="77"/>
        <v/>
      </c>
      <c r="EA40" s="226" t="str">
        <f t="shared" ca="1" si="77"/>
        <v/>
      </c>
      <c r="EB40" s="226" t="str">
        <f t="shared" ca="1" si="77"/>
        <v/>
      </c>
      <c r="EC40" s="226" t="str">
        <f t="shared" ca="1" si="77"/>
        <v/>
      </c>
      <c r="ED40" s="226"/>
      <c r="EE40" s="226" t="str">
        <f t="shared" ca="1" si="54"/>
        <v xml:space="preserve">         </v>
      </c>
      <c r="EF40" s="226" t="str">
        <f t="shared" ca="1" si="55"/>
        <v/>
      </c>
      <c r="EG40" s="226" t="str">
        <f t="shared" ca="1" si="56"/>
        <v/>
      </c>
      <c r="EH40" s="226"/>
      <c r="EI40" s="226" t="str">
        <f t="shared" ca="1" si="80"/>
        <v/>
      </c>
      <c r="EJ40" s="226" t="str">
        <f t="shared" ca="1" si="80"/>
        <v/>
      </c>
      <c r="EK40" s="226" t="str">
        <f t="shared" ca="1" si="80"/>
        <v/>
      </c>
      <c r="EL40" s="226" t="str">
        <f t="shared" ca="1" si="80"/>
        <v/>
      </c>
      <c r="EM40" s="226" t="str">
        <f t="shared" ca="1" si="80"/>
        <v/>
      </c>
      <c r="EN40" s="226" t="str">
        <f t="shared" ca="1" si="80"/>
        <v/>
      </c>
      <c r="EO40" s="226" t="str">
        <f t="shared" ca="1" si="80"/>
        <v/>
      </c>
      <c r="EP40" s="226" t="str">
        <f t="shared" ca="1" si="80"/>
        <v/>
      </c>
      <c r="EQ40" s="226" t="str">
        <f t="shared" ca="1" si="80"/>
        <v/>
      </c>
      <c r="ER40" s="226" t="str">
        <f t="shared" ca="1" si="80"/>
        <v/>
      </c>
      <c r="ES40" s="226"/>
      <c r="ET40" s="226" t="str">
        <f t="shared" ca="1" si="57"/>
        <v xml:space="preserve">         </v>
      </c>
      <c r="EU40" s="226" t="str">
        <f t="shared" ca="1" si="58"/>
        <v/>
      </c>
      <c r="EV40" s="226" t="str">
        <f t="shared" ca="1" si="59"/>
        <v/>
      </c>
      <c r="FM40" s="226" t="str">
        <f t="shared" ref="FM40:FM71" si="81">IF(BG40=0,"",BG40&amp;" ")</f>
        <v/>
      </c>
      <c r="FN40" s="226" t="str">
        <f t="shared" ref="FN40:FN71" si="82">IF(BH40=0,"",BH40&amp;" ")</f>
        <v/>
      </c>
      <c r="FO40" s="226" t="str">
        <f t="shared" ref="FO40:FO71" si="83">IF(BI40=0,"",BI40&amp;" ")</f>
        <v/>
      </c>
      <c r="FP40" s="226" t="str">
        <f t="shared" ref="FP40:FP71" si="84">IF(BJ40=0,"",BJ40&amp;" ")</f>
        <v/>
      </c>
      <c r="FQ40" s="226" t="str">
        <f t="shared" si="60"/>
        <v/>
      </c>
      <c r="FR40" s="226" t="str">
        <f t="shared" si="61"/>
        <v/>
      </c>
      <c r="FT40" s="226">
        <f>LEN(ПланОЗО!C40)-LEN(SUBSTITUTE(ПланОЗО!C40,",",""))+COUNTA(ПланОЗО!C40)</f>
        <v>0</v>
      </c>
      <c r="FU40" s="226">
        <f>LEN(ПланОЗО!D40)-LEN(SUBSTITUTE(ПланОЗО!D40,",",""))+COUNTA(ПланОЗО!D40)</f>
        <v>0</v>
      </c>
      <c r="FV40" s="226">
        <f>LEN(ПланОЗО!E40)-LEN(SUBSTITUTE(ПланОЗО!E40,",",""))+COUNTA(ПланОЗО!E40)</f>
        <v>0</v>
      </c>
      <c r="FX40" s="226">
        <f>LEN(ПланЗО!C40)-LEN(SUBSTITUTE(ПланЗО!C40,",",""))+COUNTA(ПланЗО!C40)</f>
        <v>0</v>
      </c>
      <c r="FY40" s="226">
        <f>LEN(ПланЗО!D40)-LEN(SUBSTITUTE(ПланЗО!D40,",",""))+COUNTA(ПланЗО!D40)</f>
        <v>0</v>
      </c>
      <c r="FZ40" s="226">
        <f>LEN(ПланЗО!E40)-LEN(SUBSTITUTE(ПланЗО!E40,",",""))+COUNTA(ПланЗО!E40)</f>
        <v>0</v>
      </c>
    </row>
    <row r="41" spans="1:182" x14ac:dyDescent="0.25">
      <c r="A41" s="5" t="s">
        <v>208</v>
      </c>
      <c r="B41" s="92"/>
      <c r="C41" s="88"/>
      <c r="D41" s="89"/>
      <c r="E41" s="89"/>
      <c r="F41" s="89"/>
      <c r="G41" s="90"/>
      <c r="H41" s="88"/>
      <c r="I41" s="89"/>
      <c r="J41" s="89"/>
      <c r="K41" s="89"/>
      <c r="L41" s="90"/>
      <c r="M41" s="88"/>
      <c r="N41" s="91"/>
      <c r="O41" s="91"/>
      <c r="P41" s="89"/>
      <c r="Q41" s="90"/>
      <c r="R41" s="88"/>
      <c r="S41" s="89"/>
      <c r="T41" s="89"/>
      <c r="U41" s="89"/>
      <c r="V41" s="90"/>
      <c r="W41" s="88"/>
      <c r="X41" s="89"/>
      <c r="Y41" s="89"/>
      <c r="Z41" s="89"/>
      <c r="AA41" s="90"/>
      <c r="AB41" s="88"/>
      <c r="AC41" s="89"/>
      <c r="AD41" s="89"/>
      <c r="AE41" s="89"/>
      <c r="AF41" s="90"/>
      <c r="AG41" s="88"/>
      <c r="AH41" s="89"/>
      <c r="AI41" s="89"/>
      <c r="AJ41" s="89"/>
      <c r="AK41" s="90"/>
      <c r="AL41" s="88"/>
      <c r="AM41" s="89"/>
      <c r="AN41" s="89"/>
      <c r="AO41" s="89"/>
      <c r="AP41" s="90"/>
      <c r="AQ41" s="88"/>
      <c r="AR41" s="89"/>
      <c r="AS41" s="89"/>
      <c r="AT41" s="89"/>
      <c r="AU41" s="90"/>
      <c r="AV41" s="88"/>
      <c r="AW41" s="89"/>
      <c r="AX41" s="89"/>
      <c r="AY41" s="89"/>
      <c r="AZ41" s="90"/>
      <c r="BA41" s="88"/>
      <c r="BB41" s="89"/>
      <c r="BC41" s="89"/>
      <c r="BD41" s="89"/>
      <c r="BE41" s="90"/>
      <c r="BF41" s="89"/>
      <c r="BG41" s="214">
        <v>0</v>
      </c>
      <c r="BH41" s="214">
        <v>0</v>
      </c>
      <c r="BI41" s="214">
        <v>0</v>
      </c>
      <c r="BJ41" s="214">
        <v>0</v>
      </c>
      <c r="BK41" s="305"/>
      <c r="BL41" s="305" t="str">
        <f>IF(ПланОО!H41&gt;0,ПланОО!I41/ПланОО!H41,"-")</f>
        <v>-</v>
      </c>
      <c r="BM41" s="298"/>
      <c r="BN41" s="226"/>
      <c r="BO41" s="226"/>
      <c r="BP41" s="226">
        <f t="shared" ca="1" si="19"/>
        <v>0</v>
      </c>
      <c r="BQ41" s="226">
        <f t="shared" ca="1" si="20"/>
        <v>0</v>
      </c>
      <c r="BR41" s="226">
        <f t="shared" ca="1" si="78"/>
        <v>0</v>
      </c>
      <c r="BS41" s="226">
        <f t="shared" ca="1" si="78"/>
        <v>0</v>
      </c>
      <c r="BT41" s="226">
        <f t="shared" ca="1" si="78"/>
        <v>0</v>
      </c>
      <c r="BU41" s="226">
        <f t="shared" ca="1" si="76"/>
        <v>0</v>
      </c>
      <c r="BV41" s="226">
        <f t="shared" ca="1" si="76"/>
        <v>0</v>
      </c>
      <c r="BW41" s="226">
        <f t="shared" ca="1" si="76"/>
        <v>0</v>
      </c>
      <c r="BX41" s="226">
        <f t="shared" ca="1" si="76"/>
        <v>0</v>
      </c>
      <c r="BY41" s="226">
        <f t="shared" ca="1" si="76"/>
        <v>0</v>
      </c>
      <c r="BZ41" s="226">
        <f t="shared" ca="1" si="76"/>
        <v>0</v>
      </c>
      <c r="CA41" s="226"/>
      <c r="CB41" s="226" t="str">
        <f t="shared" ca="1" si="22"/>
        <v/>
      </c>
      <c r="CC41" s="226" t="str">
        <f t="shared" ca="1" si="23"/>
        <v/>
      </c>
      <c r="CD41" s="226" t="str">
        <f t="shared" ca="1" si="24"/>
        <v/>
      </c>
      <c r="CE41" s="226" t="str">
        <f t="shared" ca="1" si="25"/>
        <v/>
      </c>
      <c r="CF41" s="226" t="str">
        <f t="shared" ca="1" si="26"/>
        <v/>
      </c>
      <c r="CG41" s="226" t="str">
        <f t="shared" ca="1" si="27"/>
        <v/>
      </c>
      <c r="CH41" s="226" t="str">
        <f t="shared" ca="1" si="28"/>
        <v/>
      </c>
      <c r="CI41" s="226" t="str">
        <f t="shared" ca="1" si="29"/>
        <v/>
      </c>
      <c r="CJ41" s="226" t="str">
        <f t="shared" ca="1" si="30"/>
        <v/>
      </c>
      <c r="CK41" s="226" t="str">
        <f t="shared" ca="1" si="31"/>
        <v/>
      </c>
      <c r="CL41" s="226" t="str">
        <f t="shared" ca="1" si="32"/>
        <v/>
      </c>
      <c r="CM41" s="226"/>
      <c r="CN41" s="226" t="str">
        <f t="shared" ca="1" si="33"/>
        <v xml:space="preserve">          </v>
      </c>
      <c r="CO41" s="226" t="str">
        <f t="shared" ca="1" si="34"/>
        <v/>
      </c>
      <c r="CP41" s="226" t="str">
        <f t="shared" ca="1" si="35"/>
        <v/>
      </c>
      <c r="CQ41" s="226"/>
      <c r="CR41" s="226">
        <f t="shared" ca="1" si="36"/>
        <v>0</v>
      </c>
      <c r="CS41" s="226">
        <f t="shared" ca="1" si="74"/>
        <v>0</v>
      </c>
      <c r="CT41" s="226">
        <f t="shared" ca="1" si="74"/>
        <v>0</v>
      </c>
      <c r="CU41" s="226">
        <f t="shared" ca="1" si="74"/>
        <v>0</v>
      </c>
      <c r="CV41" s="226">
        <f t="shared" ca="1" si="74"/>
        <v>0</v>
      </c>
      <c r="CW41" s="226">
        <f t="shared" ca="1" si="74"/>
        <v>0</v>
      </c>
      <c r="CX41" s="226">
        <f t="shared" ca="1" si="73"/>
        <v>0</v>
      </c>
      <c r="CY41" s="226">
        <f t="shared" ca="1" si="73"/>
        <v>0</v>
      </c>
      <c r="CZ41" s="226">
        <f t="shared" ca="1" si="73"/>
        <v>0</v>
      </c>
      <c r="DA41" s="226">
        <f t="shared" ca="1" si="73"/>
        <v>0</v>
      </c>
      <c r="DB41" s="226">
        <f t="shared" ca="1" si="73"/>
        <v>0</v>
      </c>
      <c r="DC41" s="226"/>
      <c r="DD41" s="226" t="str">
        <f t="shared" ca="1" si="38"/>
        <v/>
      </c>
      <c r="DE41" s="226" t="str">
        <f t="shared" ca="1" si="39"/>
        <v/>
      </c>
      <c r="DF41" s="226" t="str">
        <f t="shared" ca="1" si="40"/>
        <v/>
      </c>
      <c r="DG41" s="226" t="str">
        <f t="shared" ca="1" si="41"/>
        <v/>
      </c>
      <c r="DH41" s="226" t="str">
        <f t="shared" ca="1" si="42"/>
        <v/>
      </c>
      <c r="DI41" s="226" t="str">
        <f t="shared" ca="1" si="43"/>
        <v/>
      </c>
      <c r="DJ41" s="226" t="str">
        <f t="shared" ca="1" si="44"/>
        <v/>
      </c>
      <c r="DK41" s="226" t="str">
        <f t="shared" ca="1" si="45"/>
        <v/>
      </c>
      <c r="DL41" s="226" t="str">
        <f t="shared" ca="1" si="46"/>
        <v/>
      </c>
      <c r="DM41" s="226" t="str">
        <f t="shared" ca="1" si="47"/>
        <v/>
      </c>
      <c r="DN41" s="226" t="str">
        <f t="shared" ca="1" si="48"/>
        <v/>
      </c>
      <c r="DO41" s="226"/>
      <c r="DP41" s="226" t="str">
        <f t="shared" ca="1" si="49"/>
        <v xml:space="preserve">          </v>
      </c>
      <c r="DQ41" s="226" t="str">
        <f t="shared" ca="1" si="50"/>
        <v/>
      </c>
      <c r="DR41" s="226" t="str">
        <f t="shared" ca="1" si="51"/>
        <v/>
      </c>
      <c r="DS41" s="226"/>
      <c r="DT41" s="226" t="str">
        <f t="shared" ca="1" si="52"/>
        <v/>
      </c>
      <c r="DU41" s="226" t="str">
        <f t="shared" ca="1" si="79"/>
        <v/>
      </c>
      <c r="DV41" s="226" t="str">
        <f t="shared" ca="1" si="79"/>
        <v/>
      </c>
      <c r="DW41" s="226" t="str">
        <f t="shared" ca="1" si="79"/>
        <v/>
      </c>
      <c r="DX41" s="226" t="str">
        <f t="shared" ca="1" si="77"/>
        <v/>
      </c>
      <c r="DY41" s="226" t="str">
        <f t="shared" ca="1" si="77"/>
        <v/>
      </c>
      <c r="DZ41" s="226" t="str">
        <f t="shared" ca="1" si="77"/>
        <v/>
      </c>
      <c r="EA41" s="226" t="str">
        <f t="shared" ca="1" si="77"/>
        <v/>
      </c>
      <c r="EB41" s="226" t="str">
        <f t="shared" ca="1" si="77"/>
        <v/>
      </c>
      <c r="EC41" s="226" t="str">
        <f t="shared" ca="1" si="77"/>
        <v/>
      </c>
      <c r="ED41" s="226"/>
      <c r="EE41" s="226" t="str">
        <f t="shared" ca="1" si="54"/>
        <v xml:space="preserve">         </v>
      </c>
      <c r="EF41" s="226" t="str">
        <f t="shared" ca="1" si="55"/>
        <v/>
      </c>
      <c r="EG41" s="226" t="str">
        <f t="shared" ca="1" si="56"/>
        <v/>
      </c>
      <c r="EH41" s="226"/>
      <c r="EI41" s="226" t="str">
        <f t="shared" ca="1" si="80"/>
        <v/>
      </c>
      <c r="EJ41" s="226" t="str">
        <f t="shared" ca="1" si="80"/>
        <v/>
      </c>
      <c r="EK41" s="226" t="str">
        <f t="shared" ca="1" si="80"/>
        <v/>
      </c>
      <c r="EL41" s="226" t="str">
        <f t="shared" ca="1" si="80"/>
        <v/>
      </c>
      <c r="EM41" s="226" t="str">
        <f t="shared" ca="1" si="80"/>
        <v/>
      </c>
      <c r="EN41" s="226" t="str">
        <f t="shared" ca="1" si="80"/>
        <v/>
      </c>
      <c r="EO41" s="226" t="str">
        <f t="shared" ca="1" si="80"/>
        <v/>
      </c>
      <c r="EP41" s="226" t="str">
        <f t="shared" ca="1" si="80"/>
        <v/>
      </c>
      <c r="EQ41" s="226" t="str">
        <f t="shared" ca="1" si="80"/>
        <v/>
      </c>
      <c r="ER41" s="226" t="str">
        <f t="shared" ca="1" si="80"/>
        <v/>
      </c>
      <c r="ES41" s="226"/>
      <c r="ET41" s="226" t="str">
        <f t="shared" ca="1" si="57"/>
        <v xml:space="preserve">         </v>
      </c>
      <c r="EU41" s="226" t="str">
        <f t="shared" ca="1" si="58"/>
        <v/>
      </c>
      <c r="EV41" s="226" t="str">
        <f t="shared" ca="1" si="59"/>
        <v/>
      </c>
      <c r="FM41" s="226" t="str">
        <f t="shared" si="81"/>
        <v/>
      </c>
      <c r="FN41" s="226" t="str">
        <f t="shared" si="82"/>
        <v/>
      </c>
      <c r="FO41" s="226" t="str">
        <f t="shared" si="83"/>
        <v/>
      </c>
      <c r="FP41" s="226" t="str">
        <f t="shared" si="84"/>
        <v/>
      </c>
      <c r="FQ41" s="226" t="str">
        <f t="shared" si="60"/>
        <v/>
      </c>
      <c r="FR41" s="226" t="str">
        <f t="shared" si="61"/>
        <v/>
      </c>
      <c r="FT41" s="226">
        <f>LEN(ПланОЗО!C41)-LEN(SUBSTITUTE(ПланОЗО!C41,",",""))+COUNTA(ПланОЗО!C41)</f>
        <v>0</v>
      </c>
      <c r="FU41" s="226">
        <f>LEN(ПланОЗО!D41)-LEN(SUBSTITUTE(ПланОЗО!D41,",",""))+COUNTA(ПланОЗО!D41)</f>
        <v>0</v>
      </c>
      <c r="FV41" s="226">
        <f>LEN(ПланОЗО!E41)-LEN(SUBSTITUTE(ПланОЗО!E41,",",""))+COUNTA(ПланОЗО!E41)</f>
        <v>0</v>
      </c>
      <c r="FX41" s="226">
        <f>LEN(ПланЗО!C41)-LEN(SUBSTITUTE(ПланЗО!C41,",",""))+COUNTA(ПланЗО!C41)</f>
        <v>0</v>
      </c>
      <c r="FY41" s="226">
        <f>LEN(ПланЗО!D41)-LEN(SUBSTITUTE(ПланЗО!D41,",",""))+COUNTA(ПланЗО!D41)</f>
        <v>0</v>
      </c>
      <c r="FZ41" s="226">
        <f>LEN(ПланЗО!E41)-LEN(SUBSTITUTE(ПланЗО!E41,",",""))+COUNTA(ПланЗО!E41)</f>
        <v>0</v>
      </c>
    </row>
    <row r="42" spans="1:182" x14ac:dyDescent="0.25">
      <c r="A42" s="5" t="s">
        <v>209</v>
      </c>
      <c r="B42" s="92"/>
      <c r="C42" s="88"/>
      <c r="D42" s="89"/>
      <c r="E42" s="89"/>
      <c r="F42" s="89"/>
      <c r="G42" s="90"/>
      <c r="H42" s="88"/>
      <c r="I42" s="89"/>
      <c r="J42" s="89"/>
      <c r="K42" s="89"/>
      <c r="L42" s="90"/>
      <c r="M42" s="88"/>
      <c r="N42" s="91"/>
      <c r="O42" s="91"/>
      <c r="P42" s="89"/>
      <c r="Q42" s="90"/>
      <c r="R42" s="88"/>
      <c r="S42" s="89"/>
      <c r="T42" s="89"/>
      <c r="U42" s="89"/>
      <c r="V42" s="90"/>
      <c r="W42" s="88"/>
      <c r="X42" s="89"/>
      <c r="Y42" s="89"/>
      <c r="Z42" s="89"/>
      <c r="AA42" s="90"/>
      <c r="AB42" s="88"/>
      <c r="AC42" s="89"/>
      <c r="AD42" s="89"/>
      <c r="AE42" s="89"/>
      <c r="AF42" s="90"/>
      <c r="AG42" s="88"/>
      <c r="AH42" s="89"/>
      <c r="AI42" s="89"/>
      <c r="AJ42" s="89"/>
      <c r="AK42" s="90"/>
      <c r="AL42" s="88"/>
      <c r="AM42" s="89"/>
      <c r="AN42" s="89"/>
      <c r="AO42" s="89"/>
      <c r="AP42" s="90"/>
      <c r="AQ42" s="88"/>
      <c r="AR42" s="89"/>
      <c r="AS42" s="89"/>
      <c r="AT42" s="89"/>
      <c r="AU42" s="90"/>
      <c r="AV42" s="88"/>
      <c r="AW42" s="89"/>
      <c r="AX42" s="89"/>
      <c r="AY42" s="89"/>
      <c r="AZ42" s="90"/>
      <c r="BA42" s="88"/>
      <c r="BB42" s="89"/>
      <c r="BC42" s="89"/>
      <c r="BD42" s="89"/>
      <c r="BE42" s="90"/>
      <c r="BF42" s="89"/>
      <c r="BG42" s="214">
        <v>0</v>
      </c>
      <c r="BH42" s="214">
        <v>0</v>
      </c>
      <c r="BI42" s="214">
        <v>0</v>
      </c>
      <c r="BJ42" s="214">
        <v>0</v>
      </c>
      <c r="BK42" s="305"/>
      <c r="BL42" s="305" t="str">
        <f>IF(ПланОО!H42&gt;0,ПланОО!I42/ПланОО!H42,"-")</f>
        <v>-</v>
      </c>
      <c r="BM42" s="298"/>
      <c r="BN42" s="226"/>
      <c r="BO42" s="226"/>
      <c r="BP42" s="226">
        <f t="shared" ca="1" si="19"/>
        <v>0</v>
      </c>
      <c r="BQ42" s="226">
        <f t="shared" ca="1" si="20"/>
        <v>0</v>
      </c>
      <c r="BR42" s="226">
        <f t="shared" ca="1" si="78"/>
        <v>0</v>
      </c>
      <c r="BS42" s="226">
        <f t="shared" ca="1" si="78"/>
        <v>0</v>
      </c>
      <c r="BT42" s="226">
        <f t="shared" ca="1" si="78"/>
        <v>0</v>
      </c>
      <c r="BU42" s="226">
        <f t="shared" ca="1" si="76"/>
        <v>0</v>
      </c>
      <c r="BV42" s="226">
        <f t="shared" ca="1" si="76"/>
        <v>0</v>
      </c>
      <c r="BW42" s="226">
        <f t="shared" ca="1" si="76"/>
        <v>0</v>
      </c>
      <c r="BX42" s="226">
        <f t="shared" ca="1" si="76"/>
        <v>0</v>
      </c>
      <c r="BY42" s="226">
        <f t="shared" ca="1" si="76"/>
        <v>0</v>
      </c>
      <c r="BZ42" s="226">
        <f t="shared" ca="1" si="76"/>
        <v>0</v>
      </c>
      <c r="CA42" s="226"/>
      <c r="CB42" s="226" t="str">
        <f t="shared" ca="1" si="22"/>
        <v/>
      </c>
      <c r="CC42" s="226" t="str">
        <f t="shared" ca="1" si="23"/>
        <v/>
      </c>
      <c r="CD42" s="226" t="str">
        <f t="shared" ca="1" si="24"/>
        <v/>
      </c>
      <c r="CE42" s="226" t="str">
        <f t="shared" ca="1" si="25"/>
        <v/>
      </c>
      <c r="CF42" s="226" t="str">
        <f t="shared" ca="1" si="26"/>
        <v/>
      </c>
      <c r="CG42" s="226" t="str">
        <f t="shared" ca="1" si="27"/>
        <v/>
      </c>
      <c r="CH42" s="226" t="str">
        <f t="shared" ca="1" si="28"/>
        <v/>
      </c>
      <c r="CI42" s="226" t="str">
        <f t="shared" ca="1" si="29"/>
        <v/>
      </c>
      <c r="CJ42" s="226" t="str">
        <f t="shared" ca="1" si="30"/>
        <v/>
      </c>
      <c r="CK42" s="226" t="str">
        <f t="shared" ca="1" si="31"/>
        <v/>
      </c>
      <c r="CL42" s="226" t="str">
        <f t="shared" ca="1" si="32"/>
        <v/>
      </c>
      <c r="CM42" s="226"/>
      <c r="CN42" s="226" t="str">
        <f t="shared" ca="1" si="33"/>
        <v xml:space="preserve">          </v>
      </c>
      <c r="CO42" s="226" t="str">
        <f t="shared" ca="1" si="34"/>
        <v/>
      </c>
      <c r="CP42" s="226" t="str">
        <f t="shared" ca="1" si="35"/>
        <v/>
      </c>
      <c r="CQ42" s="226"/>
      <c r="CR42" s="226">
        <f t="shared" ca="1" si="36"/>
        <v>0</v>
      </c>
      <c r="CS42" s="226">
        <f t="shared" ca="1" si="74"/>
        <v>0</v>
      </c>
      <c r="CT42" s="226">
        <f t="shared" ca="1" si="74"/>
        <v>0</v>
      </c>
      <c r="CU42" s="226">
        <f t="shared" ca="1" si="74"/>
        <v>0</v>
      </c>
      <c r="CV42" s="226">
        <f t="shared" ca="1" si="74"/>
        <v>0</v>
      </c>
      <c r="CW42" s="226">
        <f t="shared" ca="1" si="74"/>
        <v>0</v>
      </c>
      <c r="CX42" s="226">
        <f t="shared" ca="1" si="73"/>
        <v>0</v>
      </c>
      <c r="CY42" s="226">
        <f t="shared" ca="1" si="73"/>
        <v>0</v>
      </c>
      <c r="CZ42" s="226">
        <f t="shared" ca="1" si="73"/>
        <v>0</v>
      </c>
      <c r="DA42" s="226">
        <f t="shared" ca="1" si="73"/>
        <v>0</v>
      </c>
      <c r="DB42" s="226">
        <f t="shared" ca="1" si="73"/>
        <v>0</v>
      </c>
      <c r="DC42" s="226"/>
      <c r="DD42" s="226" t="str">
        <f t="shared" ca="1" si="38"/>
        <v/>
      </c>
      <c r="DE42" s="226" t="str">
        <f t="shared" ca="1" si="39"/>
        <v/>
      </c>
      <c r="DF42" s="226" t="str">
        <f t="shared" ca="1" si="40"/>
        <v/>
      </c>
      <c r="DG42" s="226" t="str">
        <f t="shared" ca="1" si="41"/>
        <v/>
      </c>
      <c r="DH42" s="226" t="str">
        <f t="shared" ca="1" si="42"/>
        <v/>
      </c>
      <c r="DI42" s="226" t="str">
        <f t="shared" ca="1" si="43"/>
        <v/>
      </c>
      <c r="DJ42" s="226" t="str">
        <f t="shared" ca="1" si="44"/>
        <v/>
      </c>
      <c r="DK42" s="226" t="str">
        <f t="shared" ca="1" si="45"/>
        <v/>
      </c>
      <c r="DL42" s="226" t="str">
        <f t="shared" ca="1" si="46"/>
        <v/>
      </c>
      <c r="DM42" s="226" t="str">
        <f t="shared" ca="1" si="47"/>
        <v/>
      </c>
      <c r="DN42" s="226" t="str">
        <f t="shared" ca="1" si="48"/>
        <v/>
      </c>
      <c r="DO42" s="226"/>
      <c r="DP42" s="226" t="str">
        <f t="shared" ca="1" si="49"/>
        <v xml:space="preserve">          </v>
      </c>
      <c r="DQ42" s="226" t="str">
        <f t="shared" ca="1" si="50"/>
        <v/>
      </c>
      <c r="DR42" s="226" t="str">
        <f t="shared" ca="1" si="51"/>
        <v/>
      </c>
      <c r="DS42" s="226"/>
      <c r="DT42" s="226" t="str">
        <f t="shared" ca="1" si="52"/>
        <v/>
      </c>
      <c r="DU42" s="226" t="str">
        <f t="shared" ca="1" si="79"/>
        <v/>
      </c>
      <c r="DV42" s="226" t="str">
        <f t="shared" ca="1" si="79"/>
        <v/>
      </c>
      <c r="DW42" s="226" t="str">
        <f t="shared" ca="1" si="79"/>
        <v/>
      </c>
      <c r="DX42" s="226" t="str">
        <f t="shared" ca="1" si="77"/>
        <v/>
      </c>
      <c r="DY42" s="226" t="str">
        <f t="shared" ca="1" si="77"/>
        <v/>
      </c>
      <c r="DZ42" s="226" t="str">
        <f t="shared" ca="1" si="77"/>
        <v/>
      </c>
      <c r="EA42" s="226" t="str">
        <f t="shared" ca="1" si="77"/>
        <v/>
      </c>
      <c r="EB42" s="226" t="str">
        <f t="shared" ca="1" si="77"/>
        <v/>
      </c>
      <c r="EC42" s="226" t="str">
        <f t="shared" ca="1" si="77"/>
        <v/>
      </c>
      <c r="ED42" s="226"/>
      <c r="EE42" s="226" t="str">
        <f t="shared" ca="1" si="54"/>
        <v xml:space="preserve">         </v>
      </c>
      <c r="EF42" s="226" t="str">
        <f t="shared" ca="1" si="55"/>
        <v/>
      </c>
      <c r="EG42" s="226" t="str">
        <f t="shared" ca="1" si="56"/>
        <v/>
      </c>
      <c r="EH42" s="226"/>
      <c r="EI42" s="226" t="str">
        <f t="shared" ca="1" si="80"/>
        <v/>
      </c>
      <c r="EJ42" s="226" t="str">
        <f t="shared" ca="1" si="80"/>
        <v/>
      </c>
      <c r="EK42" s="226" t="str">
        <f t="shared" ca="1" si="80"/>
        <v/>
      </c>
      <c r="EL42" s="226" t="str">
        <f t="shared" ca="1" si="80"/>
        <v/>
      </c>
      <c r="EM42" s="226" t="str">
        <f t="shared" ca="1" si="80"/>
        <v/>
      </c>
      <c r="EN42" s="226" t="str">
        <f t="shared" ca="1" si="80"/>
        <v/>
      </c>
      <c r="EO42" s="226" t="str">
        <f t="shared" ca="1" si="80"/>
        <v/>
      </c>
      <c r="EP42" s="226" t="str">
        <f t="shared" ca="1" si="80"/>
        <v/>
      </c>
      <c r="EQ42" s="226" t="str">
        <f t="shared" ca="1" si="80"/>
        <v/>
      </c>
      <c r="ER42" s="226" t="str">
        <f t="shared" ca="1" si="80"/>
        <v/>
      </c>
      <c r="ES42" s="226"/>
      <c r="ET42" s="226" t="str">
        <f t="shared" ca="1" si="57"/>
        <v xml:space="preserve">         </v>
      </c>
      <c r="EU42" s="226" t="str">
        <f t="shared" ca="1" si="58"/>
        <v/>
      </c>
      <c r="EV42" s="226" t="str">
        <f t="shared" ca="1" si="59"/>
        <v/>
      </c>
      <c r="FM42" s="226" t="str">
        <f t="shared" si="81"/>
        <v/>
      </c>
      <c r="FN42" s="226" t="str">
        <f t="shared" si="82"/>
        <v/>
      </c>
      <c r="FO42" s="226" t="str">
        <f t="shared" si="83"/>
        <v/>
      </c>
      <c r="FP42" s="226" t="str">
        <f t="shared" si="84"/>
        <v/>
      </c>
      <c r="FQ42" s="226" t="str">
        <f t="shared" si="60"/>
        <v/>
      </c>
      <c r="FR42" s="226" t="str">
        <f t="shared" si="61"/>
        <v/>
      </c>
      <c r="FT42" s="226">
        <f>LEN(ПланОЗО!C42)-LEN(SUBSTITUTE(ПланОЗО!C42,",",""))+COUNTA(ПланОЗО!C42)</f>
        <v>0</v>
      </c>
      <c r="FU42" s="226">
        <f>LEN(ПланОЗО!D42)-LEN(SUBSTITUTE(ПланОЗО!D42,",",""))+COUNTA(ПланОЗО!D42)</f>
        <v>0</v>
      </c>
      <c r="FV42" s="226">
        <f>LEN(ПланОЗО!E42)-LEN(SUBSTITUTE(ПланОЗО!E42,",",""))+COUNTA(ПланОЗО!E42)</f>
        <v>0</v>
      </c>
      <c r="FX42" s="226">
        <f>LEN(ПланЗО!C42)-LEN(SUBSTITUTE(ПланЗО!C42,",",""))+COUNTA(ПланЗО!C42)</f>
        <v>0</v>
      </c>
      <c r="FY42" s="226">
        <f>LEN(ПланЗО!D42)-LEN(SUBSTITUTE(ПланЗО!D42,",",""))+COUNTA(ПланЗО!D42)</f>
        <v>0</v>
      </c>
      <c r="FZ42" s="226">
        <f>LEN(ПланЗО!E42)-LEN(SUBSTITUTE(ПланЗО!E42,",",""))+COUNTA(ПланЗО!E42)</f>
        <v>0</v>
      </c>
    </row>
    <row r="43" spans="1:182" x14ac:dyDescent="0.25">
      <c r="A43" s="5" t="s">
        <v>210</v>
      </c>
      <c r="B43" s="92"/>
      <c r="C43" s="88"/>
      <c r="D43" s="89"/>
      <c r="E43" s="89"/>
      <c r="F43" s="89"/>
      <c r="G43" s="90"/>
      <c r="H43" s="88"/>
      <c r="I43" s="89"/>
      <c r="J43" s="89"/>
      <c r="K43" s="89"/>
      <c r="L43" s="90"/>
      <c r="M43" s="88"/>
      <c r="N43" s="91"/>
      <c r="O43" s="91"/>
      <c r="P43" s="89"/>
      <c r="Q43" s="90"/>
      <c r="R43" s="88"/>
      <c r="S43" s="89"/>
      <c r="T43" s="89"/>
      <c r="U43" s="89"/>
      <c r="V43" s="90"/>
      <c r="W43" s="88"/>
      <c r="X43" s="89"/>
      <c r="Y43" s="89"/>
      <c r="Z43" s="89"/>
      <c r="AA43" s="90"/>
      <c r="AB43" s="88"/>
      <c r="AC43" s="89"/>
      <c r="AD43" s="89"/>
      <c r="AE43" s="89"/>
      <c r="AF43" s="90"/>
      <c r="AG43" s="88"/>
      <c r="AH43" s="89"/>
      <c r="AI43" s="89"/>
      <c r="AJ43" s="89"/>
      <c r="AK43" s="90"/>
      <c r="AL43" s="88"/>
      <c r="AM43" s="89"/>
      <c r="AN43" s="89"/>
      <c r="AO43" s="89"/>
      <c r="AP43" s="90"/>
      <c r="AQ43" s="88"/>
      <c r="AR43" s="89"/>
      <c r="AS43" s="89"/>
      <c r="AT43" s="89"/>
      <c r="AU43" s="90"/>
      <c r="AV43" s="88"/>
      <c r="AW43" s="89"/>
      <c r="AX43" s="89"/>
      <c r="AY43" s="89"/>
      <c r="AZ43" s="90"/>
      <c r="BA43" s="88"/>
      <c r="BB43" s="89"/>
      <c r="BC43" s="89"/>
      <c r="BD43" s="89"/>
      <c r="BE43" s="90"/>
      <c r="BF43" s="89"/>
      <c r="BG43" s="214">
        <v>0</v>
      </c>
      <c r="BH43" s="214">
        <v>0</v>
      </c>
      <c r="BI43" s="214">
        <v>0</v>
      </c>
      <c r="BJ43" s="214">
        <v>0</v>
      </c>
      <c r="BK43" s="305"/>
      <c r="BL43" s="305" t="str">
        <f>IF(ПланОО!H43&gt;0,ПланОО!I43/ПланОО!H43,"-")</f>
        <v>-</v>
      </c>
      <c r="BM43" s="298"/>
      <c r="BN43" s="226"/>
      <c r="BO43" s="226"/>
      <c r="BP43" s="226">
        <f t="shared" ca="1" si="19"/>
        <v>0</v>
      </c>
      <c r="BQ43" s="226">
        <f t="shared" ca="1" si="20"/>
        <v>0</v>
      </c>
      <c r="BR43" s="226">
        <f t="shared" ca="1" si="78"/>
        <v>0</v>
      </c>
      <c r="BS43" s="226">
        <f t="shared" ca="1" si="78"/>
        <v>0</v>
      </c>
      <c r="BT43" s="226">
        <f t="shared" ca="1" si="78"/>
        <v>0</v>
      </c>
      <c r="BU43" s="226">
        <f t="shared" ca="1" si="76"/>
        <v>0</v>
      </c>
      <c r="BV43" s="226">
        <f t="shared" ca="1" si="76"/>
        <v>0</v>
      </c>
      <c r="BW43" s="226">
        <f t="shared" ca="1" si="76"/>
        <v>0</v>
      </c>
      <c r="BX43" s="226">
        <f t="shared" ca="1" si="76"/>
        <v>0</v>
      </c>
      <c r="BY43" s="226">
        <f t="shared" ca="1" si="76"/>
        <v>0</v>
      </c>
      <c r="BZ43" s="226">
        <f t="shared" ca="1" si="76"/>
        <v>0</v>
      </c>
      <c r="CA43" s="226"/>
      <c r="CB43" s="226" t="str">
        <f t="shared" ca="1" si="22"/>
        <v/>
      </c>
      <c r="CC43" s="226" t="str">
        <f t="shared" ca="1" si="23"/>
        <v/>
      </c>
      <c r="CD43" s="226" t="str">
        <f t="shared" ca="1" si="24"/>
        <v/>
      </c>
      <c r="CE43" s="226" t="str">
        <f t="shared" ca="1" si="25"/>
        <v/>
      </c>
      <c r="CF43" s="226" t="str">
        <f t="shared" ca="1" si="26"/>
        <v/>
      </c>
      <c r="CG43" s="226" t="str">
        <f t="shared" ca="1" si="27"/>
        <v/>
      </c>
      <c r="CH43" s="226" t="str">
        <f t="shared" ca="1" si="28"/>
        <v/>
      </c>
      <c r="CI43" s="226" t="str">
        <f t="shared" ca="1" si="29"/>
        <v/>
      </c>
      <c r="CJ43" s="226" t="str">
        <f t="shared" ca="1" si="30"/>
        <v/>
      </c>
      <c r="CK43" s="226" t="str">
        <f t="shared" ca="1" si="31"/>
        <v/>
      </c>
      <c r="CL43" s="226" t="str">
        <f t="shared" ca="1" si="32"/>
        <v/>
      </c>
      <c r="CM43" s="226"/>
      <c r="CN43" s="226" t="str">
        <f t="shared" ca="1" si="33"/>
        <v xml:space="preserve">          </v>
      </c>
      <c r="CO43" s="226" t="str">
        <f t="shared" ca="1" si="34"/>
        <v/>
      </c>
      <c r="CP43" s="226" t="str">
        <f t="shared" ca="1" si="35"/>
        <v/>
      </c>
      <c r="CQ43" s="226"/>
      <c r="CR43" s="226">
        <f t="shared" ca="1" si="36"/>
        <v>0</v>
      </c>
      <c r="CS43" s="226">
        <f t="shared" ca="1" si="74"/>
        <v>0</v>
      </c>
      <c r="CT43" s="226">
        <f t="shared" ca="1" si="74"/>
        <v>0</v>
      </c>
      <c r="CU43" s="226">
        <f t="shared" ca="1" si="74"/>
        <v>0</v>
      </c>
      <c r="CV43" s="226">
        <f t="shared" ca="1" si="74"/>
        <v>0</v>
      </c>
      <c r="CW43" s="226">
        <f t="shared" ca="1" si="74"/>
        <v>0</v>
      </c>
      <c r="CX43" s="226">
        <f t="shared" ca="1" si="73"/>
        <v>0</v>
      </c>
      <c r="CY43" s="226">
        <f t="shared" ca="1" si="73"/>
        <v>0</v>
      </c>
      <c r="CZ43" s="226">
        <f t="shared" ca="1" si="73"/>
        <v>0</v>
      </c>
      <c r="DA43" s="226">
        <f t="shared" ca="1" si="73"/>
        <v>0</v>
      </c>
      <c r="DB43" s="226">
        <f t="shared" ca="1" si="73"/>
        <v>0</v>
      </c>
      <c r="DC43" s="226"/>
      <c r="DD43" s="226" t="str">
        <f t="shared" ca="1" si="38"/>
        <v/>
      </c>
      <c r="DE43" s="226" t="str">
        <f t="shared" ca="1" si="39"/>
        <v/>
      </c>
      <c r="DF43" s="226" t="str">
        <f t="shared" ca="1" si="40"/>
        <v/>
      </c>
      <c r="DG43" s="226" t="str">
        <f t="shared" ca="1" si="41"/>
        <v/>
      </c>
      <c r="DH43" s="226" t="str">
        <f t="shared" ca="1" si="42"/>
        <v/>
      </c>
      <c r="DI43" s="226" t="str">
        <f t="shared" ca="1" si="43"/>
        <v/>
      </c>
      <c r="DJ43" s="226" t="str">
        <f t="shared" ca="1" si="44"/>
        <v/>
      </c>
      <c r="DK43" s="226" t="str">
        <f t="shared" ca="1" si="45"/>
        <v/>
      </c>
      <c r="DL43" s="226" t="str">
        <f t="shared" ca="1" si="46"/>
        <v/>
      </c>
      <c r="DM43" s="226" t="str">
        <f t="shared" ca="1" si="47"/>
        <v/>
      </c>
      <c r="DN43" s="226" t="str">
        <f t="shared" ca="1" si="48"/>
        <v/>
      </c>
      <c r="DO43" s="226"/>
      <c r="DP43" s="226" t="str">
        <f t="shared" ca="1" si="49"/>
        <v xml:space="preserve">          </v>
      </c>
      <c r="DQ43" s="226" t="str">
        <f t="shared" ca="1" si="50"/>
        <v/>
      </c>
      <c r="DR43" s="226" t="str">
        <f t="shared" ca="1" si="51"/>
        <v/>
      </c>
      <c r="DS43" s="226"/>
      <c r="DT43" s="226" t="str">
        <f t="shared" ca="1" si="52"/>
        <v/>
      </c>
      <c r="DU43" s="226" t="str">
        <f t="shared" ca="1" si="79"/>
        <v/>
      </c>
      <c r="DV43" s="226" t="str">
        <f t="shared" ca="1" si="79"/>
        <v/>
      </c>
      <c r="DW43" s="226" t="str">
        <f t="shared" ca="1" si="79"/>
        <v/>
      </c>
      <c r="DX43" s="226" t="str">
        <f t="shared" ca="1" si="77"/>
        <v/>
      </c>
      <c r="DY43" s="226" t="str">
        <f t="shared" ca="1" si="77"/>
        <v/>
      </c>
      <c r="DZ43" s="226" t="str">
        <f t="shared" ca="1" si="77"/>
        <v/>
      </c>
      <c r="EA43" s="226" t="str">
        <f t="shared" ca="1" si="77"/>
        <v/>
      </c>
      <c r="EB43" s="226" t="str">
        <f t="shared" ca="1" si="77"/>
        <v/>
      </c>
      <c r="EC43" s="226" t="str">
        <f t="shared" ca="1" si="77"/>
        <v/>
      </c>
      <c r="ED43" s="226"/>
      <c r="EE43" s="226" t="str">
        <f t="shared" ca="1" si="54"/>
        <v xml:space="preserve">         </v>
      </c>
      <c r="EF43" s="226" t="str">
        <f t="shared" ca="1" si="55"/>
        <v/>
      </c>
      <c r="EG43" s="226" t="str">
        <f t="shared" ca="1" si="56"/>
        <v/>
      </c>
      <c r="EH43" s="226"/>
      <c r="EI43" s="226" t="str">
        <f t="shared" ca="1" si="80"/>
        <v/>
      </c>
      <c r="EJ43" s="226" t="str">
        <f t="shared" ca="1" si="80"/>
        <v/>
      </c>
      <c r="EK43" s="226" t="str">
        <f t="shared" ca="1" si="80"/>
        <v/>
      </c>
      <c r="EL43" s="226" t="str">
        <f t="shared" ca="1" si="80"/>
        <v/>
      </c>
      <c r="EM43" s="226" t="str">
        <f t="shared" ca="1" si="80"/>
        <v/>
      </c>
      <c r="EN43" s="226" t="str">
        <f t="shared" ca="1" si="80"/>
        <v/>
      </c>
      <c r="EO43" s="226" t="str">
        <f t="shared" ca="1" si="80"/>
        <v/>
      </c>
      <c r="EP43" s="226" t="str">
        <f t="shared" ca="1" si="80"/>
        <v/>
      </c>
      <c r="EQ43" s="226" t="str">
        <f t="shared" ca="1" si="80"/>
        <v/>
      </c>
      <c r="ER43" s="226" t="str">
        <f t="shared" ca="1" si="80"/>
        <v/>
      </c>
      <c r="ES43" s="226"/>
      <c r="ET43" s="226" t="str">
        <f t="shared" ca="1" si="57"/>
        <v xml:space="preserve">         </v>
      </c>
      <c r="EU43" s="226" t="str">
        <f t="shared" ca="1" si="58"/>
        <v/>
      </c>
      <c r="EV43" s="226" t="str">
        <f t="shared" ca="1" si="59"/>
        <v/>
      </c>
      <c r="FM43" s="226" t="str">
        <f t="shared" si="81"/>
        <v/>
      </c>
      <c r="FN43" s="226" t="str">
        <f t="shared" si="82"/>
        <v/>
      </c>
      <c r="FO43" s="226" t="str">
        <f t="shared" si="83"/>
        <v/>
      </c>
      <c r="FP43" s="226" t="str">
        <f t="shared" si="84"/>
        <v/>
      </c>
      <c r="FQ43" s="226" t="str">
        <f t="shared" si="60"/>
        <v/>
      </c>
      <c r="FR43" s="226" t="str">
        <f t="shared" si="61"/>
        <v/>
      </c>
      <c r="FT43" s="226">
        <f>LEN(ПланОЗО!C43)-LEN(SUBSTITUTE(ПланОЗО!C43,",",""))+COUNTA(ПланОЗО!C43)</f>
        <v>0</v>
      </c>
      <c r="FU43" s="226">
        <f>LEN(ПланОЗО!D43)-LEN(SUBSTITUTE(ПланОЗО!D43,",",""))+COUNTA(ПланОЗО!D43)</f>
        <v>0</v>
      </c>
      <c r="FV43" s="226">
        <f>LEN(ПланОЗО!E43)-LEN(SUBSTITUTE(ПланОЗО!E43,",",""))+COUNTA(ПланОЗО!E43)</f>
        <v>0</v>
      </c>
      <c r="FX43" s="226">
        <f>LEN(ПланЗО!C43)-LEN(SUBSTITUTE(ПланЗО!C43,",",""))+COUNTA(ПланЗО!C43)</f>
        <v>0</v>
      </c>
      <c r="FY43" s="226">
        <f>LEN(ПланЗО!D43)-LEN(SUBSTITUTE(ПланЗО!D43,",",""))+COUNTA(ПланЗО!D43)</f>
        <v>0</v>
      </c>
      <c r="FZ43" s="226">
        <f>LEN(ПланЗО!E43)-LEN(SUBSTITUTE(ПланЗО!E43,",",""))+COUNTA(ПланЗО!E43)</f>
        <v>0</v>
      </c>
    </row>
    <row r="44" spans="1:182" x14ac:dyDescent="0.25">
      <c r="A44" s="381" t="s">
        <v>212</v>
      </c>
      <c r="B44" s="381"/>
      <c r="C44" s="287">
        <f>SUM(C39:C43)</f>
        <v>0</v>
      </c>
      <c r="D44" s="287">
        <f>SUM(D39:D43)</f>
        <v>0</v>
      </c>
      <c r="E44" s="287">
        <f>SUM(E39:E43)</f>
        <v>0</v>
      </c>
      <c r="F44" s="287">
        <f>SUM(F39:F43)</f>
        <v>0</v>
      </c>
      <c r="G44" s="287">
        <f>COUNTA(G39:G43)</f>
        <v>0</v>
      </c>
      <c r="H44" s="287">
        <f>SUM(H39:H43)</f>
        <v>0</v>
      </c>
      <c r="I44" s="287">
        <f>SUM(I39:I43)</f>
        <v>0</v>
      </c>
      <c r="J44" s="287">
        <f>SUM(J39:J43)</f>
        <v>0</v>
      </c>
      <c r="K44" s="287">
        <f>SUM(K39:K43)</f>
        <v>0</v>
      </c>
      <c r="L44" s="287">
        <f>COUNTA(L39:L43)</f>
        <v>0</v>
      </c>
      <c r="M44" s="287">
        <f>SUM(M39:M43)</f>
        <v>0</v>
      </c>
      <c r="N44" s="287">
        <f>SUM(N39:N43)</f>
        <v>0</v>
      </c>
      <c r="O44" s="287">
        <f>SUM(O39:O43)</f>
        <v>0</v>
      </c>
      <c r="P44" s="287">
        <f>SUM(P39:P43)</f>
        <v>0</v>
      </c>
      <c r="Q44" s="287">
        <f>COUNTA(Q39:Q43)</f>
        <v>0</v>
      </c>
      <c r="R44" s="287">
        <f>SUM(R39:R43)</f>
        <v>0</v>
      </c>
      <c r="S44" s="287">
        <f>SUM(S39:S43)</f>
        <v>0</v>
      </c>
      <c r="T44" s="287">
        <f>SUM(T39:T43)</f>
        <v>0</v>
      </c>
      <c r="U44" s="287">
        <f>SUM(U39:U43)</f>
        <v>0</v>
      </c>
      <c r="V44" s="287">
        <f>COUNTA(V39:V43)</f>
        <v>0</v>
      </c>
      <c r="W44" s="287">
        <f>SUM(W39:W43)</f>
        <v>0</v>
      </c>
      <c r="X44" s="287">
        <f>SUM(X39:X43)</f>
        <v>0</v>
      </c>
      <c r="Y44" s="287">
        <f>SUM(Y39:Y43)</f>
        <v>0</v>
      </c>
      <c r="Z44" s="287">
        <f>SUM(Z39:Z43)</f>
        <v>0</v>
      </c>
      <c r="AA44" s="287">
        <f>COUNTA(AA39:AA43)</f>
        <v>0</v>
      </c>
      <c r="AB44" s="287">
        <f>SUM(AB39:AB43)</f>
        <v>0</v>
      </c>
      <c r="AC44" s="287">
        <f>SUM(AC39:AC43)</f>
        <v>0</v>
      </c>
      <c r="AD44" s="287">
        <f>SUM(AD39:AD43)</f>
        <v>0</v>
      </c>
      <c r="AE44" s="287">
        <f>SUM(AE39:AE43)</f>
        <v>0</v>
      </c>
      <c r="AF44" s="287">
        <f>COUNTA(AF39:AF43)</f>
        <v>0</v>
      </c>
      <c r="AG44" s="287">
        <f>SUM(AG39:AG43)</f>
        <v>0</v>
      </c>
      <c r="AH44" s="287">
        <f>SUM(AH39:AH43)</f>
        <v>0</v>
      </c>
      <c r="AI44" s="287">
        <f>SUM(AI39:AI43)</f>
        <v>0</v>
      </c>
      <c r="AJ44" s="287">
        <f>SUM(AJ39:AJ43)</f>
        <v>0</v>
      </c>
      <c r="AK44" s="287">
        <f>COUNTA(AK39:AK43)</f>
        <v>0</v>
      </c>
      <c r="AL44" s="287">
        <f>SUM(AL39:AL43)</f>
        <v>0</v>
      </c>
      <c r="AM44" s="287">
        <f>SUM(AM39:AM43)</f>
        <v>0</v>
      </c>
      <c r="AN44" s="287">
        <f>SUM(AN39:AN43)</f>
        <v>0</v>
      </c>
      <c r="AO44" s="287">
        <f>SUM(AO39:AO43)</f>
        <v>0</v>
      </c>
      <c r="AP44" s="287">
        <f>COUNTA(AP39:AP43)</f>
        <v>0</v>
      </c>
      <c r="AQ44" s="287">
        <f>SUM(AQ39:AQ43)</f>
        <v>0</v>
      </c>
      <c r="AR44" s="287">
        <f>SUM(AR39:AR43)</f>
        <v>0</v>
      </c>
      <c r="AS44" s="287">
        <f>SUM(AS39:AS43)</f>
        <v>0</v>
      </c>
      <c r="AT44" s="287">
        <f>SUM(AT39:AT43)</f>
        <v>0</v>
      </c>
      <c r="AU44" s="287">
        <f>COUNTA(AU39:AU43)</f>
        <v>0</v>
      </c>
      <c r="AV44" s="287">
        <f>SUM(AV39:AV43)</f>
        <v>0</v>
      </c>
      <c r="AW44" s="287">
        <f>SUM(AW39:AW43)</f>
        <v>0</v>
      </c>
      <c r="AX44" s="287">
        <f>SUM(AX39:AX43)</f>
        <v>0</v>
      </c>
      <c r="AY44" s="287">
        <f>SUM(AY39:AY43)</f>
        <v>0</v>
      </c>
      <c r="AZ44" s="287">
        <f>COUNTA(AZ39:AZ43)</f>
        <v>0</v>
      </c>
      <c r="BA44" s="287">
        <f>SUM(BA39:BA43)</f>
        <v>0</v>
      </c>
      <c r="BB44" s="287">
        <f>SUM(BB39:BB43)</f>
        <v>0</v>
      </c>
      <c r="BC44" s="287">
        <f>SUM(BC39:BC43)</f>
        <v>0</v>
      </c>
      <c r="BD44" s="287">
        <f>SUM(BD39:BD43)</f>
        <v>0</v>
      </c>
      <c r="BE44" s="287">
        <f>COUNTA(BE39:BE43)</f>
        <v>0</v>
      </c>
      <c r="BF44" s="44"/>
      <c r="BG44" s="214">
        <v>0</v>
      </c>
      <c r="BH44" s="214">
        <v>0</v>
      </c>
      <c r="BI44" s="214">
        <v>0</v>
      </c>
      <c r="BJ44" s="214">
        <v>0</v>
      </c>
      <c r="BK44" s="305"/>
      <c r="BL44" s="305" t="str">
        <f>IF(ПланОО!H44&gt;0,ПланОО!I44/ПланОО!H44,"-")</f>
        <v>-</v>
      </c>
      <c r="BM44" s="298"/>
      <c r="BN44" s="226"/>
      <c r="BO44" s="226"/>
      <c r="BP44" s="226">
        <f t="shared" ca="1" si="19"/>
        <v>0</v>
      </c>
      <c r="BQ44" s="226">
        <f t="shared" ca="1" si="20"/>
        <v>0</v>
      </c>
      <c r="BR44" s="226">
        <f t="shared" ca="1" si="78"/>
        <v>0</v>
      </c>
      <c r="BS44" s="226">
        <f t="shared" ca="1" si="78"/>
        <v>0</v>
      </c>
      <c r="BT44" s="226">
        <f t="shared" ca="1" si="78"/>
        <v>0</v>
      </c>
      <c r="BU44" s="226">
        <f t="shared" ca="1" si="76"/>
        <v>0</v>
      </c>
      <c r="BV44" s="226">
        <f t="shared" ca="1" si="76"/>
        <v>0</v>
      </c>
      <c r="BW44" s="226">
        <f t="shared" ca="1" si="76"/>
        <v>0</v>
      </c>
      <c r="BX44" s="226">
        <f t="shared" ca="1" si="76"/>
        <v>0</v>
      </c>
      <c r="BY44" s="226">
        <f t="shared" ca="1" si="76"/>
        <v>0</v>
      </c>
      <c r="BZ44" s="226">
        <f t="shared" ca="1" si="76"/>
        <v>0</v>
      </c>
      <c r="CA44" s="226"/>
      <c r="CB44" s="226" t="str">
        <f t="shared" ca="1" si="22"/>
        <v/>
      </c>
      <c r="CC44" s="226" t="str">
        <f t="shared" ca="1" si="23"/>
        <v/>
      </c>
      <c r="CD44" s="226" t="str">
        <f t="shared" ca="1" si="24"/>
        <v/>
      </c>
      <c r="CE44" s="226" t="str">
        <f t="shared" ca="1" si="25"/>
        <v/>
      </c>
      <c r="CF44" s="226" t="str">
        <f t="shared" ca="1" si="26"/>
        <v/>
      </c>
      <c r="CG44" s="226" t="str">
        <f t="shared" ca="1" si="27"/>
        <v/>
      </c>
      <c r="CH44" s="226" t="str">
        <f t="shared" ca="1" si="28"/>
        <v/>
      </c>
      <c r="CI44" s="226" t="str">
        <f t="shared" ca="1" si="29"/>
        <v/>
      </c>
      <c r="CJ44" s="226" t="str">
        <f t="shared" ca="1" si="30"/>
        <v/>
      </c>
      <c r="CK44" s="226" t="str">
        <f t="shared" ca="1" si="31"/>
        <v/>
      </c>
      <c r="CL44" s="226" t="str">
        <f t="shared" ca="1" si="32"/>
        <v/>
      </c>
      <c r="CM44" s="226"/>
      <c r="CN44" s="226" t="str">
        <f t="shared" ca="1" si="33"/>
        <v xml:space="preserve">          </v>
      </c>
      <c r="CO44" s="226" t="str">
        <f t="shared" ca="1" si="34"/>
        <v/>
      </c>
      <c r="CP44" s="226" t="str">
        <f t="shared" ca="1" si="35"/>
        <v/>
      </c>
      <c r="CQ44" s="226"/>
      <c r="CR44" s="226">
        <f t="shared" ca="1" si="36"/>
        <v>0</v>
      </c>
      <c r="CS44" s="226">
        <f t="shared" ca="1" si="74"/>
        <v>0</v>
      </c>
      <c r="CT44" s="226">
        <f t="shared" ca="1" si="74"/>
        <v>0</v>
      </c>
      <c r="CU44" s="226">
        <f t="shared" ca="1" si="74"/>
        <v>0</v>
      </c>
      <c r="CV44" s="226">
        <f t="shared" ca="1" si="74"/>
        <v>0</v>
      </c>
      <c r="CW44" s="226">
        <f t="shared" ca="1" si="74"/>
        <v>0</v>
      </c>
      <c r="CX44" s="226">
        <f t="shared" ca="1" si="73"/>
        <v>0</v>
      </c>
      <c r="CY44" s="226">
        <f t="shared" ca="1" si="73"/>
        <v>0</v>
      </c>
      <c r="CZ44" s="226">
        <f t="shared" ca="1" si="73"/>
        <v>0</v>
      </c>
      <c r="DA44" s="226">
        <f t="shared" ca="1" si="73"/>
        <v>0</v>
      </c>
      <c r="DB44" s="226">
        <f t="shared" ca="1" si="73"/>
        <v>0</v>
      </c>
      <c r="DC44" s="226"/>
      <c r="DD44" s="226" t="str">
        <f t="shared" ca="1" si="38"/>
        <v/>
      </c>
      <c r="DE44" s="226" t="str">
        <f t="shared" ca="1" si="39"/>
        <v/>
      </c>
      <c r="DF44" s="226" t="str">
        <f t="shared" ca="1" si="40"/>
        <v/>
      </c>
      <c r="DG44" s="226" t="str">
        <f t="shared" ca="1" si="41"/>
        <v/>
      </c>
      <c r="DH44" s="226" t="str">
        <f t="shared" ca="1" si="42"/>
        <v/>
      </c>
      <c r="DI44" s="226" t="str">
        <f t="shared" ca="1" si="43"/>
        <v/>
      </c>
      <c r="DJ44" s="226" t="str">
        <f t="shared" ca="1" si="44"/>
        <v/>
      </c>
      <c r="DK44" s="226" t="str">
        <f t="shared" ca="1" si="45"/>
        <v/>
      </c>
      <c r="DL44" s="226" t="str">
        <f t="shared" ca="1" si="46"/>
        <v/>
      </c>
      <c r="DM44" s="226" t="str">
        <f t="shared" ca="1" si="47"/>
        <v/>
      </c>
      <c r="DN44" s="226" t="str">
        <f t="shared" ca="1" si="48"/>
        <v/>
      </c>
      <c r="DO44" s="226"/>
      <c r="DP44" s="226" t="str">
        <f t="shared" ca="1" si="49"/>
        <v xml:space="preserve">          </v>
      </c>
      <c r="DQ44" s="226" t="str">
        <f t="shared" ca="1" si="50"/>
        <v/>
      </c>
      <c r="DR44" s="226" t="str">
        <f t="shared" ca="1" si="51"/>
        <v/>
      </c>
      <c r="DS44" s="226"/>
      <c r="DT44" s="226" t="str">
        <f t="shared" ca="1" si="52"/>
        <v/>
      </c>
      <c r="DU44" s="226" t="str">
        <f t="shared" ca="1" si="79"/>
        <v/>
      </c>
      <c r="DV44" s="226" t="str">
        <f t="shared" ca="1" si="79"/>
        <v/>
      </c>
      <c r="DW44" s="226" t="str">
        <f t="shared" ca="1" si="79"/>
        <v/>
      </c>
      <c r="DX44" s="226" t="str">
        <f t="shared" ca="1" si="77"/>
        <v/>
      </c>
      <c r="DY44" s="226" t="str">
        <f t="shared" ca="1" si="77"/>
        <v/>
      </c>
      <c r="DZ44" s="226" t="str">
        <f t="shared" ca="1" si="77"/>
        <v/>
      </c>
      <c r="EA44" s="226" t="str">
        <f t="shared" ca="1" si="77"/>
        <v/>
      </c>
      <c r="EB44" s="226" t="str">
        <f t="shared" ca="1" si="77"/>
        <v/>
      </c>
      <c r="EC44" s="226" t="str">
        <f t="shared" ca="1" si="77"/>
        <v/>
      </c>
      <c r="ED44" s="226"/>
      <c r="EE44" s="226" t="str">
        <f t="shared" ca="1" si="54"/>
        <v xml:space="preserve">         </v>
      </c>
      <c r="EF44" s="226" t="str">
        <f t="shared" ca="1" si="55"/>
        <v/>
      </c>
      <c r="EG44" s="226" t="str">
        <f t="shared" ca="1" si="56"/>
        <v/>
      </c>
      <c r="EH44" s="226"/>
      <c r="EI44" s="226" t="str">
        <f t="shared" ca="1" si="80"/>
        <v/>
      </c>
      <c r="EJ44" s="226" t="str">
        <f t="shared" ca="1" si="80"/>
        <v/>
      </c>
      <c r="EK44" s="226" t="str">
        <f t="shared" ca="1" si="80"/>
        <v/>
      </c>
      <c r="EL44" s="226" t="str">
        <f t="shared" ca="1" si="80"/>
        <v/>
      </c>
      <c r="EM44" s="226" t="str">
        <f t="shared" ca="1" si="80"/>
        <v/>
      </c>
      <c r="EN44" s="226" t="str">
        <f t="shared" ca="1" si="80"/>
        <v/>
      </c>
      <c r="EO44" s="226" t="str">
        <f t="shared" ca="1" si="80"/>
        <v/>
      </c>
      <c r="EP44" s="226" t="str">
        <f t="shared" ca="1" si="80"/>
        <v/>
      </c>
      <c r="EQ44" s="226" t="str">
        <f t="shared" ca="1" si="80"/>
        <v/>
      </c>
      <c r="ER44" s="226" t="str">
        <f t="shared" ca="1" si="80"/>
        <v/>
      </c>
      <c r="ES44" s="226"/>
      <c r="ET44" s="226" t="str">
        <f t="shared" ca="1" si="57"/>
        <v xml:space="preserve">         </v>
      </c>
      <c r="EU44" s="226" t="str">
        <f t="shared" ca="1" si="58"/>
        <v/>
      </c>
      <c r="EV44" s="226" t="str">
        <f t="shared" ca="1" si="59"/>
        <v/>
      </c>
      <c r="FM44" s="226" t="str">
        <f t="shared" si="81"/>
        <v/>
      </c>
      <c r="FN44" s="226" t="str">
        <f t="shared" si="82"/>
        <v/>
      </c>
      <c r="FO44" s="226" t="str">
        <f t="shared" si="83"/>
        <v/>
      </c>
      <c r="FP44" s="226" t="str">
        <f t="shared" si="84"/>
        <v/>
      </c>
      <c r="FQ44" s="226" t="str">
        <f t="shared" si="60"/>
        <v/>
      </c>
      <c r="FR44" s="226" t="str">
        <f t="shared" si="61"/>
        <v/>
      </c>
      <c r="FT44" s="226">
        <f>SUM(FT39:FT43)</f>
        <v>0</v>
      </c>
      <c r="FU44" s="226">
        <f>SUM(FU39:FU43)</f>
        <v>0</v>
      </c>
      <c r="FV44" s="226">
        <f>SUM(FV39:FV43)</f>
        <v>0</v>
      </c>
      <c r="FX44" s="226">
        <f>SUM(FX39:FX43)</f>
        <v>0</v>
      </c>
      <c r="FY44" s="226">
        <f>SUM(FY39:FY43)</f>
        <v>0</v>
      </c>
      <c r="FZ44" s="226">
        <f>SUM(FZ39:FZ43)</f>
        <v>0</v>
      </c>
    </row>
    <row r="45" spans="1:182" x14ac:dyDescent="0.25">
      <c r="A45" s="382" t="s">
        <v>70</v>
      </c>
      <c r="B45" s="382"/>
      <c r="C45" s="287">
        <f>C37+C44</f>
        <v>0</v>
      </c>
      <c r="D45" s="287">
        <f>D37+D44</f>
        <v>0</v>
      </c>
      <c r="E45" s="287">
        <f>E37+E44</f>
        <v>0</v>
      </c>
      <c r="F45" s="287">
        <f>F37+F44</f>
        <v>0</v>
      </c>
      <c r="G45" s="287">
        <f>G37+G44</f>
        <v>0</v>
      </c>
      <c r="H45" s="287">
        <f t="shared" ref="H45:AM45" si="85">H37+H44</f>
        <v>0</v>
      </c>
      <c r="I45" s="287">
        <f t="shared" si="85"/>
        <v>0</v>
      </c>
      <c r="J45" s="287">
        <f t="shared" si="85"/>
        <v>0</v>
      </c>
      <c r="K45" s="287">
        <f t="shared" si="85"/>
        <v>0</v>
      </c>
      <c r="L45" s="287">
        <f t="shared" si="85"/>
        <v>0</v>
      </c>
      <c r="M45" s="287">
        <f t="shared" si="85"/>
        <v>0</v>
      </c>
      <c r="N45" s="287">
        <f t="shared" si="85"/>
        <v>0</v>
      </c>
      <c r="O45" s="287">
        <f t="shared" si="85"/>
        <v>0</v>
      </c>
      <c r="P45" s="287">
        <f t="shared" si="85"/>
        <v>0</v>
      </c>
      <c r="Q45" s="287">
        <f t="shared" si="85"/>
        <v>0</v>
      </c>
      <c r="R45" s="287">
        <f t="shared" si="85"/>
        <v>0</v>
      </c>
      <c r="S45" s="287">
        <f t="shared" si="85"/>
        <v>0</v>
      </c>
      <c r="T45" s="287">
        <f t="shared" si="85"/>
        <v>0</v>
      </c>
      <c r="U45" s="287">
        <f t="shared" si="85"/>
        <v>0</v>
      </c>
      <c r="V45" s="287">
        <f t="shared" si="85"/>
        <v>0</v>
      </c>
      <c r="W45" s="287">
        <f t="shared" si="85"/>
        <v>0</v>
      </c>
      <c r="X45" s="287">
        <f t="shared" si="85"/>
        <v>0</v>
      </c>
      <c r="Y45" s="287">
        <f t="shared" si="85"/>
        <v>0</v>
      </c>
      <c r="Z45" s="287">
        <f t="shared" si="85"/>
        <v>0</v>
      </c>
      <c r="AA45" s="287">
        <f t="shared" si="85"/>
        <v>0</v>
      </c>
      <c r="AB45" s="287">
        <f t="shared" si="85"/>
        <v>0</v>
      </c>
      <c r="AC45" s="287">
        <f t="shared" si="85"/>
        <v>0</v>
      </c>
      <c r="AD45" s="287">
        <f t="shared" si="85"/>
        <v>0</v>
      </c>
      <c r="AE45" s="287">
        <f t="shared" si="85"/>
        <v>0</v>
      </c>
      <c r="AF45" s="287">
        <f t="shared" si="85"/>
        <v>0</v>
      </c>
      <c r="AG45" s="287">
        <f t="shared" si="85"/>
        <v>0</v>
      </c>
      <c r="AH45" s="287">
        <f t="shared" si="85"/>
        <v>0</v>
      </c>
      <c r="AI45" s="287">
        <f t="shared" si="85"/>
        <v>0</v>
      </c>
      <c r="AJ45" s="287">
        <f t="shared" si="85"/>
        <v>0</v>
      </c>
      <c r="AK45" s="287">
        <f t="shared" si="85"/>
        <v>0</v>
      </c>
      <c r="AL45" s="287">
        <f t="shared" si="85"/>
        <v>0</v>
      </c>
      <c r="AM45" s="287">
        <f t="shared" si="85"/>
        <v>0</v>
      </c>
      <c r="AN45" s="287">
        <f t="shared" ref="AN45:BE45" si="86">AN37+AN44</f>
        <v>0</v>
      </c>
      <c r="AO45" s="287">
        <f t="shared" si="86"/>
        <v>0</v>
      </c>
      <c r="AP45" s="287">
        <f t="shared" si="86"/>
        <v>0</v>
      </c>
      <c r="AQ45" s="287">
        <f t="shared" si="86"/>
        <v>0</v>
      </c>
      <c r="AR45" s="287">
        <f t="shared" si="86"/>
        <v>0</v>
      </c>
      <c r="AS45" s="287">
        <f t="shared" si="86"/>
        <v>0</v>
      </c>
      <c r="AT45" s="287">
        <f t="shared" si="86"/>
        <v>0</v>
      </c>
      <c r="AU45" s="287">
        <f t="shared" si="86"/>
        <v>0</v>
      </c>
      <c r="AV45" s="287">
        <f t="shared" si="86"/>
        <v>0</v>
      </c>
      <c r="AW45" s="287">
        <f t="shared" si="86"/>
        <v>0</v>
      </c>
      <c r="AX45" s="287">
        <f t="shared" si="86"/>
        <v>0</v>
      </c>
      <c r="AY45" s="287">
        <f t="shared" si="86"/>
        <v>0</v>
      </c>
      <c r="AZ45" s="287">
        <f t="shared" si="86"/>
        <v>0</v>
      </c>
      <c r="BA45" s="287">
        <f t="shared" si="86"/>
        <v>0</v>
      </c>
      <c r="BB45" s="287">
        <f t="shared" si="86"/>
        <v>0</v>
      </c>
      <c r="BC45" s="287">
        <f t="shared" si="86"/>
        <v>0</v>
      </c>
      <c r="BD45" s="287">
        <f t="shared" si="86"/>
        <v>0</v>
      </c>
      <c r="BE45" s="287">
        <f t="shared" si="86"/>
        <v>0</v>
      </c>
      <c r="BF45" s="290"/>
      <c r="BG45" s="214">
        <v>0</v>
      </c>
      <c r="BH45" s="214">
        <v>0</v>
      </c>
      <c r="BI45" s="214">
        <v>0</v>
      </c>
      <c r="BJ45" s="214">
        <v>0</v>
      </c>
      <c r="BK45" s="305"/>
      <c r="BL45" s="305" t="str">
        <f>IF(ПланОО!H45&gt;0,ПланОО!I45/ПланОО!H45,"-")</f>
        <v>-</v>
      </c>
      <c r="BM45" s="307">
        <v>10</v>
      </c>
      <c r="BN45" s="226"/>
      <c r="BO45" s="226"/>
      <c r="BP45" s="226">
        <f t="shared" ca="1" si="19"/>
        <v>0</v>
      </c>
      <c r="BQ45" s="226">
        <f t="shared" ca="1" si="20"/>
        <v>0</v>
      </c>
      <c r="BR45" s="226">
        <f t="shared" ca="1" si="78"/>
        <v>0</v>
      </c>
      <c r="BS45" s="226">
        <f t="shared" ca="1" si="78"/>
        <v>0</v>
      </c>
      <c r="BT45" s="226">
        <f t="shared" ca="1" si="78"/>
        <v>0</v>
      </c>
      <c r="BU45" s="226">
        <f t="shared" ca="1" si="76"/>
        <v>0</v>
      </c>
      <c r="BV45" s="226">
        <f t="shared" ca="1" si="76"/>
        <v>0</v>
      </c>
      <c r="BW45" s="226">
        <f t="shared" ca="1" si="76"/>
        <v>0</v>
      </c>
      <c r="BX45" s="226">
        <f t="shared" ca="1" si="76"/>
        <v>0</v>
      </c>
      <c r="BY45" s="226">
        <f t="shared" ca="1" si="76"/>
        <v>0</v>
      </c>
      <c r="BZ45" s="226">
        <f t="shared" ca="1" si="76"/>
        <v>0</v>
      </c>
      <c r="CA45" s="226"/>
      <c r="CB45" s="226" t="str">
        <f t="shared" ca="1" si="22"/>
        <v/>
      </c>
      <c r="CC45" s="226" t="str">
        <f t="shared" ca="1" si="23"/>
        <v/>
      </c>
      <c r="CD45" s="226" t="str">
        <f t="shared" ca="1" si="24"/>
        <v/>
      </c>
      <c r="CE45" s="226" t="str">
        <f t="shared" ca="1" si="25"/>
        <v/>
      </c>
      <c r="CF45" s="226" t="str">
        <f t="shared" ca="1" si="26"/>
        <v/>
      </c>
      <c r="CG45" s="226" t="str">
        <f t="shared" ca="1" si="27"/>
        <v/>
      </c>
      <c r="CH45" s="226" t="str">
        <f t="shared" ca="1" si="28"/>
        <v/>
      </c>
      <c r="CI45" s="226" t="str">
        <f t="shared" ca="1" si="29"/>
        <v/>
      </c>
      <c r="CJ45" s="226" t="str">
        <f t="shared" ca="1" si="30"/>
        <v/>
      </c>
      <c r="CK45" s="226" t="str">
        <f t="shared" ca="1" si="31"/>
        <v/>
      </c>
      <c r="CL45" s="226" t="str">
        <f t="shared" ca="1" si="32"/>
        <v/>
      </c>
      <c r="CM45" s="226"/>
      <c r="CN45" s="226" t="str">
        <f t="shared" ca="1" si="33"/>
        <v xml:space="preserve">          </v>
      </c>
      <c r="CO45" s="226" t="str">
        <f t="shared" ca="1" si="34"/>
        <v/>
      </c>
      <c r="CP45" s="226" t="str">
        <f t="shared" ca="1" si="35"/>
        <v/>
      </c>
      <c r="CQ45" s="226"/>
      <c r="CR45" s="226">
        <f t="shared" ca="1" si="36"/>
        <v>0</v>
      </c>
      <c r="CS45" s="226">
        <f t="shared" ca="1" si="74"/>
        <v>0</v>
      </c>
      <c r="CT45" s="226">
        <f t="shared" ca="1" si="74"/>
        <v>0</v>
      </c>
      <c r="CU45" s="226">
        <f t="shared" ca="1" si="74"/>
        <v>0</v>
      </c>
      <c r="CV45" s="226">
        <f t="shared" ca="1" si="74"/>
        <v>0</v>
      </c>
      <c r="CW45" s="226">
        <f t="shared" ca="1" si="74"/>
        <v>0</v>
      </c>
      <c r="CX45" s="226">
        <f t="shared" ca="1" si="73"/>
        <v>0</v>
      </c>
      <c r="CY45" s="226">
        <f t="shared" ca="1" si="73"/>
        <v>0</v>
      </c>
      <c r="CZ45" s="226">
        <f t="shared" ca="1" si="73"/>
        <v>0</v>
      </c>
      <c r="DA45" s="226">
        <f t="shared" ca="1" si="73"/>
        <v>0</v>
      </c>
      <c r="DB45" s="226">
        <f t="shared" ca="1" si="73"/>
        <v>0</v>
      </c>
      <c r="DC45" s="226"/>
      <c r="DD45" s="226" t="str">
        <f t="shared" ca="1" si="38"/>
        <v/>
      </c>
      <c r="DE45" s="226" t="str">
        <f t="shared" ca="1" si="39"/>
        <v/>
      </c>
      <c r="DF45" s="226" t="str">
        <f t="shared" ca="1" si="40"/>
        <v/>
      </c>
      <c r="DG45" s="226" t="str">
        <f t="shared" ca="1" si="41"/>
        <v/>
      </c>
      <c r="DH45" s="226" t="str">
        <f t="shared" ca="1" si="42"/>
        <v/>
      </c>
      <c r="DI45" s="226" t="str">
        <f t="shared" ca="1" si="43"/>
        <v/>
      </c>
      <c r="DJ45" s="226" t="str">
        <f t="shared" ca="1" si="44"/>
        <v/>
      </c>
      <c r="DK45" s="226" t="str">
        <f t="shared" ca="1" si="45"/>
        <v/>
      </c>
      <c r="DL45" s="226" t="str">
        <f t="shared" ca="1" si="46"/>
        <v/>
      </c>
      <c r="DM45" s="226" t="str">
        <f t="shared" ca="1" si="47"/>
        <v/>
      </c>
      <c r="DN45" s="226" t="str">
        <f t="shared" ca="1" si="48"/>
        <v/>
      </c>
      <c r="DO45" s="226"/>
      <c r="DP45" s="226" t="str">
        <f t="shared" ca="1" si="49"/>
        <v xml:space="preserve">          </v>
      </c>
      <c r="DQ45" s="226" t="str">
        <f t="shared" ca="1" si="50"/>
        <v/>
      </c>
      <c r="DR45" s="226" t="str">
        <f t="shared" ca="1" si="51"/>
        <v/>
      </c>
      <c r="DS45" s="226"/>
      <c r="DT45" s="226" t="str">
        <f t="shared" ca="1" si="52"/>
        <v/>
      </c>
      <c r="DU45" s="226" t="str">
        <f t="shared" ca="1" si="79"/>
        <v/>
      </c>
      <c r="DV45" s="226" t="str">
        <f t="shared" ca="1" si="79"/>
        <v/>
      </c>
      <c r="DW45" s="226" t="str">
        <f t="shared" ca="1" si="79"/>
        <v/>
      </c>
      <c r="DX45" s="226" t="str">
        <f t="shared" ca="1" si="77"/>
        <v/>
      </c>
      <c r="DY45" s="226" t="str">
        <f t="shared" ca="1" si="77"/>
        <v/>
      </c>
      <c r="DZ45" s="226" t="str">
        <f t="shared" ca="1" si="77"/>
        <v/>
      </c>
      <c r="EA45" s="226" t="str">
        <f t="shared" ca="1" si="77"/>
        <v/>
      </c>
      <c r="EB45" s="226" t="str">
        <f t="shared" ca="1" si="77"/>
        <v/>
      </c>
      <c r="EC45" s="226" t="str">
        <f t="shared" ca="1" si="77"/>
        <v/>
      </c>
      <c r="ED45" s="226"/>
      <c r="EE45" s="226" t="str">
        <f t="shared" ca="1" si="54"/>
        <v xml:space="preserve">         </v>
      </c>
      <c r="EF45" s="226" t="str">
        <f t="shared" ca="1" si="55"/>
        <v/>
      </c>
      <c r="EG45" s="226" t="str">
        <f t="shared" ca="1" si="56"/>
        <v/>
      </c>
      <c r="EH45" s="226"/>
      <c r="EI45" s="226" t="str">
        <f t="shared" ca="1" si="80"/>
        <v/>
      </c>
      <c r="EJ45" s="226" t="str">
        <f t="shared" ca="1" si="80"/>
        <v/>
      </c>
      <c r="EK45" s="226" t="str">
        <f t="shared" ca="1" si="80"/>
        <v/>
      </c>
      <c r="EL45" s="226" t="str">
        <f t="shared" ca="1" si="80"/>
        <v/>
      </c>
      <c r="EM45" s="226" t="str">
        <f t="shared" ca="1" si="80"/>
        <v/>
      </c>
      <c r="EN45" s="226" t="str">
        <f t="shared" ca="1" si="80"/>
        <v/>
      </c>
      <c r="EO45" s="226" t="str">
        <f t="shared" ca="1" si="80"/>
        <v/>
      </c>
      <c r="EP45" s="226" t="str">
        <f t="shared" ca="1" si="80"/>
        <v/>
      </c>
      <c r="EQ45" s="226" t="str">
        <f t="shared" ca="1" si="80"/>
        <v/>
      </c>
      <c r="ER45" s="226" t="str">
        <f t="shared" ca="1" si="80"/>
        <v/>
      </c>
      <c r="ES45" s="226"/>
      <c r="ET45" s="226" t="str">
        <f t="shared" ca="1" si="57"/>
        <v xml:space="preserve">         </v>
      </c>
      <c r="EU45" s="226" t="str">
        <f t="shared" ca="1" si="58"/>
        <v/>
      </c>
      <c r="EV45" s="226" t="str">
        <f t="shared" ca="1" si="59"/>
        <v/>
      </c>
      <c r="FM45" s="226" t="str">
        <f t="shared" si="81"/>
        <v/>
      </c>
      <c r="FN45" s="226" t="str">
        <f t="shared" si="82"/>
        <v/>
      </c>
      <c r="FO45" s="226" t="str">
        <f t="shared" si="83"/>
        <v/>
      </c>
      <c r="FP45" s="226" t="str">
        <f t="shared" si="84"/>
        <v/>
      </c>
      <c r="FQ45" s="226" t="str">
        <f t="shared" si="60"/>
        <v/>
      </c>
      <c r="FR45" s="226" t="str">
        <f t="shared" si="61"/>
        <v/>
      </c>
    </row>
    <row r="46" spans="1:182" x14ac:dyDescent="0.25">
      <c r="A46" s="382" t="s">
        <v>69</v>
      </c>
      <c r="B46" s="382"/>
      <c r="C46" s="287">
        <f>C23+C45</f>
        <v>0</v>
      </c>
      <c r="D46" s="287">
        <f>D23+D45</f>
        <v>0</v>
      </c>
      <c r="E46" s="287">
        <f>E23+E45</f>
        <v>0</v>
      </c>
      <c r="F46" s="287">
        <f>F23+F45</f>
        <v>0</v>
      </c>
      <c r="G46" s="287">
        <f>G23+G45</f>
        <v>0</v>
      </c>
      <c r="H46" s="287">
        <f t="shared" ref="H46:AM46" si="87">H23+H45</f>
        <v>3</v>
      </c>
      <c r="I46" s="287">
        <f t="shared" si="87"/>
        <v>2</v>
      </c>
      <c r="J46" s="287">
        <f t="shared" si="87"/>
        <v>1</v>
      </c>
      <c r="K46" s="287">
        <f t="shared" si="87"/>
        <v>0</v>
      </c>
      <c r="L46" s="287">
        <f t="shared" si="87"/>
        <v>1</v>
      </c>
      <c r="M46" s="287">
        <f t="shared" si="87"/>
        <v>0</v>
      </c>
      <c r="N46" s="287">
        <f t="shared" si="87"/>
        <v>0</v>
      </c>
      <c r="O46" s="287">
        <f t="shared" si="87"/>
        <v>0</v>
      </c>
      <c r="P46" s="287">
        <f t="shared" si="87"/>
        <v>0</v>
      </c>
      <c r="Q46" s="287">
        <f t="shared" si="87"/>
        <v>0</v>
      </c>
      <c r="R46" s="287">
        <f t="shared" si="87"/>
        <v>0</v>
      </c>
      <c r="S46" s="287">
        <f t="shared" si="87"/>
        <v>0</v>
      </c>
      <c r="T46" s="287">
        <f t="shared" si="87"/>
        <v>0</v>
      </c>
      <c r="U46" s="287">
        <f t="shared" si="87"/>
        <v>0</v>
      </c>
      <c r="V46" s="287">
        <f t="shared" si="87"/>
        <v>0</v>
      </c>
      <c r="W46" s="287">
        <f t="shared" si="87"/>
        <v>0</v>
      </c>
      <c r="X46" s="287">
        <f t="shared" si="87"/>
        <v>0</v>
      </c>
      <c r="Y46" s="287">
        <f t="shared" si="87"/>
        <v>0</v>
      </c>
      <c r="Z46" s="287">
        <f t="shared" si="87"/>
        <v>0</v>
      </c>
      <c r="AA46" s="287">
        <f t="shared" si="87"/>
        <v>0</v>
      </c>
      <c r="AB46" s="287">
        <f t="shared" si="87"/>
        <v>0</v>
      </c>
      <c r="AC46" s="287">
        <f t="shared" si="87"/>
        <v>0</v>
      </c>
      <c r="AD46" s="287">
        <f t="shared" si="87"/>
        <v>0</v>
      </c>
      <c r="AE46" s="287">
        <f t="shared" si="87"/>
        <v>0</v>
      </c>
      <c r="AF46" s="287">
        <f t="shared" si="87"/>
        <v>0</v>
      </c>
      <c r="AG46" s="287">
        <f t="shared" si="87"/>
        <v>0</v>
      </c>
      <c r="AH46" s="287">
        <f t="shared" si="87"/>
        <v>0</v>
      </c>
      <c r="AI46" s="287">
        <f t="shared" si="87"/>
        <v>0</v>
      </c>
      <c r="AJ46" s="287">
        <f t="shared" si="87"/>
        <v>0</v>
      </c>
      <c r="AK46" s="287">
        <f t="shared" si="87"/>
        <v>0</v>
      </c>
      <c r="AL46" s="287">
        <f t="shared" si="87"/>
        <v>0</v>
      </c>
      <c r="AM46" s="287">
        <f t="shared" si="87"/>
        <v>0</v>
      </c>
      <c r="AN46" s="287">
        <f t="shared" ref="AN46:BE46" si="88">AN23+AN45</f>
        <v>0</v>
      </c>
      <c r="AO46" s="287">
        <f t="shared" si="88"/>
        <v>0</v>
      </c>
      <c r="AP46" s="287">
        <f t="shared" si="88"/>
        <v>0</v>
      </c>
      <c r="AQ46" s="287">
        <f t="shared" si="88"/>
        <v>0</v>
      </c>
      <c r="AR46" s="287">
        <f t="shared" si="88"/>
        <v>0</v>
      </c>
      <c r="AS46" s="287">
        <f t="shared" si="88"/>
        <v>0</v>
      </c>
      <c r="AT46" s="287">
        <f t="shared" si="88"/>
        <v>0</v>
      </c>
      <c r="AU46" s="287">
        <f t="shared" si="88"/>
        <v>0</v>
      </c>
      <c r="AV46" s="287">
        <f t="shared" si="88"/>
        <v>0</v>
      </c>
      <c r="AW46" s="287">
        <f t="shared" si="88"/>
        <v>0</v>
      </c>
      <c r="AX46" s="287">
        <f t="shared" si="88"/>
        <v>0</v>
      </c>
      <c r="AY46" s="287">
        <f t="shared" si="88"/>
        <v>0</v>
      </c>
      <c r="AZ46" s="287">
        <f t="shared" si="88"/>
        <v>0</v>
      </c>
      <c r="BA46" s="287">
        <f t="shared" si="88"/>
        <v>0</v>
      </c>
      <c r="BB46" s="287">
        <f t="shared" si="88"/>
        <v>0</v>
      </c>
      <c r="BC46" s="287">
        <f t="shared" si="88"/>
        <v>0</v>
      </c>
      <c r="BD46" s="287">
        <f t="shared" si="88"/>
        <v>0</v>
      </c>
      <c r="BE46" s="287">
        <f t="shared" si="88"/>
        <v>0</v>
      </c>
      <c r="BF46" s="290"/>
      <c r="BG46" s="214">
        <v>0</v>
      </c>
      <c r="BH46" s="214">
        <v>0</v>
      </c>
      <c r="BI46" s="214">
        <v>0</v>
      </c>
      <c r="BJ46" s="214">
        <v>0</v>
      </c>
      <c r="BK46" s="305"/>
      <c r="BL46" s="305">
        <f>IF(ПланОО!H46&gt;0,ПланОО!I46/ПланОО!H46,"-")</f>
        <v>0.5</v>
      </c>
      <c r="BM46" s="307">
        <v>20</v>
      </c>
      <c r="BN46" s="226"/>
      <c r="BO46" s="226"/>
      <c r="BP46" s="226">
        <f t="shared" ca="1" si="19"/>
        <v>0</v>
      </c>
      <c r="BQ46" s="226">
        <f t="shared" ca="1" si="20"/>
        <v>0</v>
      </c>
      <c r="BR46" s="226">
        <f t="shared" ca="1" si="78"/>
        <v>0</v>
      </c>
      <c r="BS46" s="226">
        <f t="shared" ca="1" si="78"/>
        <v>0</v>
      </c>
      <c r="BT46" s="226">
        <f t="shared" ca="1" si="78"/>
        <v>0</v>
      </c>
      <c r="BU46" s="226">
        <f t="shared" ca="1" si="76"/>
        <v>0</v>
      </c>
      <c r="BV46" s="226">
        <f t="shared" ca="1" si="76"/>
        <v>0</v>
      </c>
      <c r="BW46" s="226">
        <f t="shared" ca="1" si="76"/>
        <v>0</v>
      </c>
      <c r="BX46" s="226">
        <f t="shared" ca="1" si="76"/>
        <v>0</v>
      </c>
      <c r="BY46" s="226">
        <f t="shared" ca="1" si="76"/>
        <v>0</v>
      </c>
      <c r="BZ46" s="226">
        <f t="shared" ca="1" si="76"/>
        <v>0</v>
      </c>
      <c r="CA46" s="226"/>
      <c r="CB46" s="226" t="str">
        <f t="shared" ca="1" si="22"/>
        <v/>
      </c>
      <c r="CC46" s="226" t="str">
        <f t="shared" ca="1" si="23"/>
        <v/>
      </c>
      <c r="CD46" s="226" t="str">
        <f t="shared" ca="1" si="24"/>
        <v/>
      </c>
      <c r="CE46" s="226" t="str">
        <f t="shared" ca="1" si="25"/>
        <v/>
      </c>
      <c r="CF46" s="226" t="str">
        <f t="shared" ca="1" si="26"/>
        <v/>
      </c>
      <c r="CG46" s="226" t="str">
        <f t="shared" ca="1" si="27"/>
        <v/>
      </c>
      <c r="CH46" s="226" t="str">
        <f t="shared" ca="1" si="28"/>
        <v/>
      </c>
      <c r="CI46" s="226" t="str">
        <f t="shared" ca="1" si="29"/>
        <v/>
      </c>
      <c r="CJ46" s="226" t="str">
        <f t="shared" ca="1" si="30"/>
        <v/>
      </c>
      <c r="CK46" s="226" t="str">
        <f t="shared" ca="1" si="31"/>
        <v/>
      </c>
      <c r="CL46" s="226" t="str">
        <f t="shared" ca="1" si="32"/>
        <v/>
      </c>
      <c r="CM46" s="226"/>
      <c r="CN46" s="226" t="str">
        <f t="shared" ca="1" si="33"/>
        <v xml:space="preserve">          </v>
      </c>
      <c r="CO46" s="226" t="str">
        <f t="shared" ca="1" si="34"/>
        <v/>
      </c>
      <c r="CP46" s="226" t="str">
        <f t="shared" ca="1" si="35"/>
        <v/>
      </c>
      <c r="CQ46" s="226"/>
      <c r="CR46" s="226">
        <f t="shared" ca="1" si="36"/>
        <v>0</v>
      </c>
      <c r="CS46" s="226">
        <f t="shared" ca="1" si="74"/>
        <v>0</v>
      </c>
      <c r="CT46" s="226">
        <f t="shared" ca="1" si="74"/>
        <v>0</v>
      </c>
      <c r="CU46" s="226">
        <f t="shared" ca="1" si="74"/>
        <v>0</v>
      </c>
      <c r="CV46" s="226">
        <f t="shared" ca="1" si="74"/>
        <v>0</v>
      </c>
      <c r="CW46" s="226">
        <f t="shared" ca="1" si="74"/>
        <v>0</v>
      </c>
      <c r="CX46" s="226">
        <f t="shared" ca="1" si="73"/>
        <v>0</v>
      </c>
      <c r="CY46" s="226">
        <f t="shared" ca="1" si="73"/>
        <v>0</v>
      </c>
      <c r="CZ46" s="226">
        <f t="shared" ca="1" si="73"/>
        <v>0</v>
      </c>
      <c r="DA46" s="226">
        <f t="shared" ca="1" si="73"/>
        <v>0</v>
      </c>
      <c r="DB46" s="226">
        <f t="shared" ca="1" si="73"/>
        <v>0</v>
      </c>
      <c r="DC46" s="226"/>
      <c r="DD46" s="226" t="str">
        <f t="shared" ca="1" si="38"/>
        <v/>
      </c>
      <c r="DE46" s="226" t="str">
        <f t="shared" ca="1" si="39"/>
        <v/>
      </c>
      <c r="DF46" s="226" t="str">
        <f t="shared" ca="1" si="40"/>
        <v/>
      </c>
      <c r="DG46" s="226" t="str">
        <f t="shared" ca="1" si="41"/>
        <v/>
      </c>
      <c r="DH46" s="226" t="str">
        <f t="shared" ca="1" si="42"/>
        <v/>
      </c>
      <c r="DI46" s="226" t="str">
        <f t="shared" ca="1" si="43"/>
        <v/>
      </c>
      <c r="DJ46" s="226" t="str">
        <f t="shared" ca="1" si="44"/>
        <v/>
      </c>
      <c r="DK46" s="226" t="str">
        <f t="shared" ca="1" si="45"/>
        <v/>
      </c>
      <c r="DL46" s="226" t="str">
        <f t="shared" ca="1" si="46"/>
        <v/>
      </c>
      <c r="DM46" s="226" t="str">
        <f t="shared" ca="1" si="47"/>
        <v/>
      </c>
      <c r="DN46" s="226" t="str">
        <f t="shared" ca="1" si="48"/>
        <v/>
      </c>
      <c r="DO46" s="226"/>
      <c r="DP46" s="226" t="str">
        <f t="shared" ca="1" si="49"/>
        <v xml:space="preserve">          </v>
      </c>
      <c r="DQ46" s="226" t="str">
        <f t="shared" ca="1" si="50"/>
        <v/>
      </c>
      <c r="DR46" s="226" t="str">
        <f t="shared" ca="1" si="51"/>
        <v/>
      </c>
      <c r="DS46" s="226"/>
      <c r="DT46" s="226">
        <f t="shared" ca="1" si="52"/>
        <v>1</v>
      </c>
      <c r="DU46" s="226" t="str">
        <f t="shared" ca="1" si="79"/>
        <v/>
      </c>
      <c r="DV46" s="226" t="str">
        <f t="shared" ca="1" si="79"/>
        <v/>
      </c>
      <c r="DW46" s="226" t="str">
        <f t="shared" ca="1" si="79"/>
        <v/>
      </c>
      <c r="DX46" s="226" t="str">
        <f t="shared" ca="1" si="77"/>
        <v/>
      </c>
      <c r="DY46" s="226" t="str">
        <f t="shared" ca="1" si="77"/>
        <v/>
      </c>
      <c r="DZ46" s="226" t="str">
        <f t="shared" ca="1" si="77"/>
        <v/>
      </c>
      <c r="EA46" s="226" t="str">
        <f t="shared" ca="1" si="77"/>
        <v/>
      </c>
      <c r="EB46" s="226" t="str">
        <f t="shared" ca="1" si="77"/>
        <v/>
      </c>
      <c r="EC46" s="226" t="str">
        <f t="shared" ca="1" si="77"/>
        <v/>
      </c>
      <c r="ED46" s="226"/>
      <c r="EE46" s="226" t="str">
        <f t="shared" ca="1" si="54"/>
        <v xml:space="preserve">1         </v>
      </c>
      <c r="EF46" s="226" t="str">
        <f t="shared" ca="1" si="55"/>
        <v>1</v>
      </c>
      <c r="EG46" s="226" t="str">
        <f t="shared" ca="1" si="56"/>
        <v>1</v>
      </c>
      <c r="EH46" s="226"/>
      <c r="EI46" s="226" t="str">
        <f t="shared" ca="1" si="80"/>
        <v/>
      </c>
      <c r="EJ46" s="226" t="str">
        <f t="shared" ca="1" si="80"/>
        <v/>
      </c>
      <c r="EK46" s="226" t="str">
        <f t="shared" ca="1" si="80"/>
        <v/>
      </c>
      <c r="EL46" s="226" t="str">
        <f t="shared" ca="1" si="80"/>
        <v/>
      </c>
      <c r="EM46" s="226" t="str">
        <f t="shared" ca="1" si="80"/>
        <v/>
      </c>
      <c r="EN46" s="226" t="str">
        <f t="shared" ca="1" si="80"/>
        <v/>
      </c>
      <c r="EO46" s="226" t="str">
        <f t="shared" ca="1" si="80"/>
        <v/>
      </c>
      <c r="EP46" s="226" t="str">
        <f t="shared" ca="1" si="80"/>
        <v/>
      </c>
      <c r="EQ46" s="226" t="str">
        <f t="shared" ca="1" si="80"/>
        <v/>
      </c>
      <c r="ER46" s="226" t="str">
        <f t="shared" ca="1" si="80"/>
        <v/>
      </c>
      <c r="ES46" s="226"/>
      <c r="ET46" s="226" t="str">
        <f t="shared" ca="1" si="57"/>
        <v xml:space="preserve">         </v>
      </c>
      <c r="EU46" s="226" t="str">
        <f t="shared" ca="1" si="58"/>
        <v/>
      </c>
      <c r="EV46" s="226" t="str">
        <f t="shared" ca="1" si="59"/>
        <v/>
      </c>
      <c r="FM46" s="226" t="str">
        <f t="shared" si="81"/>
        <v/>
      </c>
      <c r="FN46" s="226" t="str">
        <f t="shared" si="82"/>
        <v/>
      </c>
      <c r="FO46" s="226" t="str">
        <f t="shared" si="83"/>
        <v/>
      </c>
      <c r="FP46" s="226" t="str">
        <f t="shared" si="84"/>
        <v/>
      </c>
      <c r="FQ46" s="226" t="str">
        <f t="shared" si="60"/>
        <v/>
      </c>
      <c r="FR46" s="226" t="str">
        <f t="shared" si="61"/>
        <v/>
      </c>
    </row>
    <row r="47" spans="1:182" x14ac:dyDescent="0.25">
      <c r="A47" s="375" t="s">
        <v>96</v>
      </c>
      <c r="B47" s="376"/>
      <c r="C47" s="376"/>
      <c r="D47" s="376"/>
      <c r="E47" s="376"/>
      <c r="F47" s="376"/>
      <c r="G47" s="376"/>
      <c r="H47" s="376"/>
      <c r="I47" s="376"/>
      <c r="J47" s="376"/>
      <c r="K47" s="376"/>
      <c r="L47" s="376"/>
      <c r="M47" s="376"/>
      <c r="N47" s="376"/>
      <c r="O47" s="376"/>
      <c r="P47" s="376"/>
      <c r="Q47" s="376"/>
      <c r="R47" s="376"/>
      <c r="S47" s="376"/>
      <c r="T47" s="376"/>
      <c r="U47" s="376"/>
      <c r="V47" s="376"/>
      <c r="W47" s="376"/>
      <c r="X47" s="376"/>
      <c r="Y47" s="376"/>
      <c r="Z47" s="376"/>
      <c r="AA47" s="377"/>
      <c r="AB47" s="39"/>
      <c r="AC47" s="38"/>
      <c r="AD47" s="38"/>
      <c r="AE47" s="38"/>
      <c r="AF47" s="43"/>
      <c r="AG47" s="39"/>
      <c r="AH47" s="38"/>
      <c r="AI47" s="38"/>
      <c r="AJ47" s="38"/>
      <c r="AK47" s="43"/>
      <c r="AL47" s="39"/>
      <c r="AM47" s="38"/>
      <c r="AN47" s="38"/>
      <c r="AO47" s="38"/>
      <c r="AP47" s="43"/>
      <c r="AQ47" s="39"/>
      <c r="AR47" s="38"/>
      <c r="AS47" s="38"/>
      <c r="AT47" s="38"/>
      <c r="AU47" s="43"/>
      <c r="AV47" s="39"/>
      <c r="AW47" s="38"/>
      <c r="AX47" s="38"/>
      <c r="AY47" s="38"/>
      <c r="AZ47" s="43"/>
      <c r="BA47" s="39"/>
      <c r="BB47" s="38"/>
      <c r="BC47" s="38"/>
      <c r="BD47" s="38"/>
      <c r="BE47" s="43"/>
      <c r="BF47" s="38"/>
      <c r="BG47" s="214">
        <v>0</v>
      </c>
      <c r="BH47" s="214">
        <v>0</v>
      </c>
      <c r="BI47" s="214">
        <v>0</v>
      </c>
      <c r="BJ47" s="214">
        <v>0</v>
      </c>
      <c r="BK47" s="305"/>
      <c r="BL47" s="305" t="str">
        <f>IF(ПланОО!H47&gt;0,ПланОО!I47/ПланОО!H47,"-")</f>
        <v>-</v>
      </c>
      <c r="BM47" s="298"/>
      <c r="BN47" s="226"/>
      <c r="BO47" s="226"/>
      <c r="BP47" s="226">
        <f t="shared" ca="1" si="19"/>
        <v>0</v>
      </c>
      <c r="BQ47" s="226">
        <f t="shared" ca="1" si="20"/>
        <v>0</v>
      </c>
      <c r="BR47" s="226">
        <f t="shared" ca="1" si="78"/>
        <v>0</v>
      </c>
      <c r="BS47" s="226">
        <f t="shared" ca="1" si="78"/>
        <v>0</v>
      </c>
      <c r="BT47" s="226">
        <f t="shared" ca="1" si="78"/>
        <v>0</v>
      </c>
      <c r="BU47" s="226">
        <f t="shared" ca="1" si="76"/>
        <v>0</v>
      </c>
      <c r="BV47" s="226">
        <f t="shared" ca="1" si="76"/>
        <v>0</v>
      </c>
      <c r="BW47" s="226">
        <f t="shared" ca="1" si="76"/>
        <v>0</v>
      </c>
      <c r="BX47" s="226">
        <f t="shared" ca="1" si="76"/>
        <v>0</v>
      </c>
      <c r="BY47" s="226">
        <f t="shared" ca="1" si="76"/>
        <v>0</v>
      </c>
      <c r="BZ47" s="226">
        <f t="shared" ca="1" si="76"/>
        <v>0</v>
      </c>
      <c r="CA47" s="226"/>
      <c r="CB47" s="226" t="str">
        <f t="shared" ca="1" si="22"/>
        <v/>
      </c>
      <c r="CC47" s="226" t="str">
        <f t="shared" ca="1" si="23"/>
        <v/>
      </c>
      <c r="CD47" s="226" t="str">
        <f t="shared" ca="1" si="24"/>
        <v/>
      </c>
      <c r="CE47" s="226" t="str">
        <f t="shared" ca="1" si="25"/>
        <v/>
      </c>
      <c r="CF47" s="226" t="str">
        <f t="shared" ca="1" si="26"/>
        <v/>
      </c>
      <c r="CG47" s="226" t="str">
        <f t="shared" ca="1" si="27"/>
        <v/>
      </c>
      <c r="CH47" s="226" t="str">
        <f t="shared" ca="1" si="28"/>
        <v/>
      </c>
      <c r="CI47" s="226" t="str">
        <f t="shared" ca="1" si="29"/>
        <v/>
      </c>
      <c r="CJ47" s="226" t="str">
        <f t="shared" ca="1" si="30"/>
        <v/>
      </c>
      <c r="CK47" s="226" t="str">
        <f t="shared" ca="1" si="31"/>
        <v/>
      </c>
      <c r="CL47" s="226" t="str">
        <f t="shared" ca="1" si="32"/>
        <v/>
      </c>
      <c r="CM47" s="226"/>
      <c r="CN47" s="226" t="str">
        <f t="shared" ca="1" si="33"/>
        <v xml:space="preserve">          </v>
      </c>
      <c r="CO47" s="226" t="str">
        <f t="shared" ca="1" si="34"/>
        <v/>
      </c>
      <c r="CP47" s="226" t="str">
        <f t="shared" ca="1" si="35"/>
        <v/>
      </c>
      <c r="CQ47" s="226"/>
      <c r="CR47" s="226">
        <f t="shared" ca="1" si="36"/>
        <v>0</v>
      </c>
      <c r="CS47" s="226">
        <f t="shared" ca="1" si="74"/>
        <v>0</v>
      </c>
      <c r="CT47" s="226">
        <f t="shared" ca="1" si="74"/>
        <v>0</v>
      </c>
      <c r="CU47" s="226">
        <f t="shared" ca="1" si="74"/>
        <v>0</v>
      </c>
      <c r="CV47" s="226">
        <f t="shared" ca="1" si="74"/>
        <v>0</v>
      </c>
      <c r="CW47" s="226">
        <f t="shared" ca="1" si="74"/>
        <v>0</v>
      </c>
      <c r="CX47" s="226">
        <f t="shared" ca="1" si="73"/>
        <v>0</v>
      </c>
      <c r="CY47" s="226">
        <f t="shared" ca="1" si="73"/>
        <v>0</v>
      </c>
      <c r="CZ47" s="226">
        <f t="shared" ca="1" si="73"/>
        <v>0</v>
      </c>
      <c r="DA47" s="226">
        <f t="shared" ca="1" si="73"/>
        <v>0</v>
      </c>
      <c r="DB47" s="226">
        <f t="shared" ca="1" si="73"/>
        <v>0</v>
      </c>
      <c r="DC47" s="226"/>
      <c r="DD47" s="226" t="str">
        <f t="shared" ca="1" si="38"/>
        <v/>
      </c>
      <c r="DE47" s="226" t="str">
        <f t="shared" ca="1" si="39"/>
        <v/>
      </c>
      <c r="DF47" s="226" t="str">
        <f t="shared" ca="1" si="40"/>
        <v/>
      </c>
      <c r="DG47" s="226" t="str">
        <f t="shared" ca="1" si="41"/>
        <v/>
      </c>
      <c r="DH47" s="226" t="str">
        <f t="shared" ca="1" si="42"/>
        <v/>
      </c>
      <c r="DI47" s="226" t="str">
        <f t="shared" ca="1" si="43"/>
        <v/>
      </c>
      <c r="DJ47" s="226" t="str">
        <f t="shared" ca="1" si="44"/>
        <v/>
      </c>
      <c r="DK47" s="226" t="str">
        <f t="shared" ca="1" si="45"/>
        <v/>
      </c>
      <c r="DL47" s="226" t="str">
        <f t="shared" ca="1" si="46"/>
        <v/>
      </c>
      <c r="DM47" s="226" t="str">
        <f t="shared" ca="1" si="47"/>
        <v/>
      </c>
      <c r="DN47" s="226" t="str">
        <f t="shared" ca="1" si="48"/>
        <v/>
      </c>
      <c r="DO47" s="226"/>
      <c r="DP47" s="226" t="str">
        <f t="shared" ca="1" si="49"/>
        <v xml:space="preserve">          </v>
      </c>
      <c r="DQ47" s="226" t="str">
        <f t="shared" ca="1" si="50"/>
        <v/>
      </c>
      <c r="DR47" s="226" t="str">
        <f t="shared" ca="1" si="51"/>
        <v/>
      </c>
      <c r="DS47" s="226"/>
      <c r="DT47" s="226" t="str">
        <f t="shared" ca="1" si="52"/>
        <v/>
      </c>
      <c r="DU47" s="226" t="str">
        <f t="shared" ca="1" si="79"/>
        <v/>
      </c>
      <c r="DV47" s="226" t="str">
        <f t="shared" ca="1" si="79"/>
        <v/>
      </c>
      <c r="DW47" s="226" t="str">
        <f t="shared" ca="1" si="79"/>
        <v/>
      </c>
      <c r="DX47" s="226" t="str">
        <f t="shared" ca="1" si="77"/>
        <v/>
      </c>
      <c r="DY47" s="226" t="str">
        <f t="shared" ca="1" si="77"/>
        <v/>
      </c>
      <c r="DZ47" s="226" t="str">
        <f t="shared" ca="1" si="77"/>
        <v/>
      </c>
      <c r="EA47" s="226" t="str">
        <f t="shared" ca="1" si="77"/>
        <v/>
      </c>
      <c r="EB47" s="226" t="str">
        <f t="shared" ca="1" si="77"/>
        <v/>
      </c>
      <c r="EC47" s="226" t="str">
        <f t="shared" ca="1" si="77"/>
        <v/>
      </c>
      <c r="ED47" s="226"/>
      <c r="EE47" s="226" t="str">
        <f t="shared" ca="1" si="54"/>
        <v xml:space="preserve">         </v>
      </c>
      <c r="EF47" s="226" t="str">
        <f t="shared" ca="1" si="55"/>
        <v/>
      </c>
      <c r="EG47" s="226" t="str">
        <f t="shared" ca="1" si="56"/>
        <v/>
      </c>
      <c r="EH47" s="226"/>
      <c r="EI47" s="226" t="str">
        <f t="shared" ca="1" si="80"/>
        <v/>
      </c>
      <c r="EJ47" s="226" t="str">
        <f t="shared" ca="1" si="80"/>
        <v/>
      </c>
      <c r="EK47" s="226" t="str">
        <f t="shared" ca="1" si="80"/>
        <v/>
      </c>
      <c r="EL47" s="226" t="str">
        <f t="shared" ca="1" si="80"/>
        <v/>
      </c>
      <c r="EM47" s="226" t="str">
        <f t="shared" ca="1" si="80"/>
        <v/>
      </c>
      <c r="EN47" s="226" t="str">
        <f t="shared" ca="1" si="80"/>
        <v/>
      </c>
      <c r="EO47" s="226" t="str">
        <f t="shared" ca="1" si="80"/>
        <v/>
      </c>
      <c r="EP47" s="226" t="str">
        <f t="shared" ca="1" si="80"/>
        <v/>
      </c>
      <c r="EQ47" s="226" t="str">
        <f t="shared" ca="1" si="80"/>
        <v/>
      </c>
      <c r="ER47" s="226" t="str">
        <f t="shared" ca="1" si="80"/>
        <v/>
      </c>
      <c r="ES47" s="226"/>
      <c r="ET47" s="226" t="str">
        <f t="shared" ca="1" si="57"/>
        <v xml:space="preserve">         </v>
      </c>
      <c r="EU47" s="226" t="str">
        <f t="shared" ca="1" si="58"/>
        <v/>
      </c>
      <c r="EV47" s="226" t="str">
        <f t="shared" ca="1" si="59"/>
        <v/>
      </c>
      <c r="FM47" s="226" t="str">
        <f t="shared" si="81"/>
        <v/>
      </c>
      <c r="FN47" s="226" t="str">
        <f t="shared" si="82"/>
        <v/>
      </c>
      <c r="FO47" s="226" t="str">
        <f t="shared" si="83"/>
        <v/>
      </c>
      <c r="FP47" s="226" t="str">
        <f t="shared" si="84"/>
        <v/>
      </c>
      <c r="FQ47" s="226" t="str">
        <f t="shared" si="60"/>
        <v/>
      </c>
      <c r="FR47" s="226" t="str">
        <f t="shared" si="61"/>
        <v/>
      </c>
    </row>
    <row r="48" spans="1:182" x14ac:dyDescent="0.25">
      <c r="A48" s="394" t="s">
        <v>68</v>
      </c>
      <c r="B48" s="395"/>
      <c r="C48" s="39"/>
      <c r="D48" s="38"/>
      <c r="E48" s="38"/>
      <c r="F48" s="38"/>
      <c r="G48" s="43"/>
      <c r="H48" s="39"/>
      <c r="I48" s="38"/>
      <c r="J48" s="38"/>
      <c r="K48" s="38"/>
      <c r="L48" s="43"/>
      <c r="M48" s="39"/>
      <c r="N48" s="38"/>
      <c r="O48" s="38"/>
      <c r="P48" s="38"/>
      <c r="Q48" s="43"/>
      <c r="R48" s="39"/>
      <c r="S48" s="38"/>
      <c r="T48" s="38"/>
      <c r="U48" s="38"/>
      <c r="V48" s="43"/>
      <c r="W48" s="39"/>
      <c r="X48" s="38"/>
      <c r="Y48" s="38"/>
      <c r="Z48" s="38"/>
      <c r="AA48" s="43"/>
      <c r="AB48" s="39"/>
      <c r="AC48" s="38"/>
      <c r="AD48" s="38"/>
      <c r="AE48" s="38"/>
      <c r="AF48" s="43"/>
      <c r="AG48" s="39"/>
      <c r="AH48" s="38"/>
      <c r="AI48" s="38"/>
      <c r="AJ48" s="38"/>
      <c r="AK48" s="43"/>
      <c r="AL48" s="39"/>
      <c r="AM48" s="38"/>
      <c r="AN48" s="38"/>
      <c r="AO48" s="38"/>
      <c r="AP48" s="43"/>
      <c r="AQ48" s="39"/>
      <c r="AR48" s="38"/>
      <c r="AS48" s="38"/>
      <c r="AT48" s="38"/>
      <c r="AU48" s="43"/>
      <c r="AV48" s="39"/>
      <c r="AW48" s="38"/>
      <c r="AX48" s="38"/>
      <c r="AY48" s="38"/>
      <c r="AZ48" s="43"/>
      <c r="BA48" s="39"/>
      <c r="BB48" s="38"/>
      <c r="BC48" s="38"/>
      <c r="BD48" s="38"/>
      <c r="BE48" s="43"/>
      <c r="BF48" s="38"/>
      <c r="BG48" s="214">
        <v>0</v>
      </c>
      <c r="BH48" s="214">
        <v>0</v>
      </c>
      <c r="BI48" s="214">
        <v>0</v>
      </c>
      <c r="BJ48" s="214">
        <v>0</v>
      </c>
      <c r="BK48" s="305"/>
      <c r="BL48" s="305" t="str">
        <f>IF(ПланОО!H48&gt;0,ПланОО!I48/ПланОО!H48,"-")</f>
        <v>-</v>
      </c>
      <c r="BM48" s="298"/>
      <c r="BN48" s="226"/>
      <c r="BO48" s="226"/>
      <c r="BP48" s="226">
        <f t="shared" ca="1" si="19"/>
        <v>0</v>
      </c>
      <c r="BQ48" s="226">
        <f t="shared" ca="1" si="20"/>
        <v>0</v>
      </c>
      <c r="BR48" s="226">
        <f t="shared" ca="1" si="78"/>
        <v>0</v>
      </c>
      <c r="BS48" s="226">
        <f t="shared" ca="1" si="78"/>
        <v>0</v>
      </c>
      <c r="BT48" s="226">
        <f t="shared" ca="1" si="78"/>
        <v>0</v>
      </c>
      <c r="BU48" s="226">
        <f t="shared" ca="1" si="76"/>
        <v>0</v>
      </c>
      <c r="BV48" s="226">
        <f t="shared" ca="1" si="76"/>
        <v>0</v>
      </c>
      <c r="BW48" s="226">
        <f t="shared" ca="1" si="76"/>
        <v>0</v>
      </c>
      <c r="BX48" s="226">
        <f t="shared" ca="1" si="76"/>
        <v>0</v>
      </c>
      <c r="BY48" s="226">
        <f t="shared" ca="1" si="76"/>
        <v>0</v>
      </c>
      <c r="BZ48" s="226">
        <f t="shared" ca="1" si="76"/>
        <v>0</v>
      </c>
      <c r="CA48" s="226"/>
      <c r="CB48" s="226" t="str">
        <f t="shared" ca="1" si="22"/>
        <v/>
      </c>
      <c r="CC48" s="226" t="str">
        <f t="shared" ca="1" si="23"/>
        <v/>
      </c>
      <c r="CD48" s="226" t="str">
        <f t="shared" ca="1" si="24"/>
        <v/>
      </c>
      <c r="CE48" s="226" t="str">
        <f t="shared" ca="1" si="25"/>
        <v/>
      </c>
      <c r="CF48" s="226" t="str">
        <f t="shared" ca="1" si="26"/>
        <v/>
      </c>
      <c r="CG48" s="226" t="str">
        <f t="shared" ca="1" si="27"/>
        <v/>
      </c>
      <c r="CH48" s="226" t="str">
        <f t="shared" ca="1" si="28"/>
        <v/>
      </c>
      <c r="CI48" s="226" t="str">
        <f t="shared" ca="1" si="29"/>
        <v/>
      </c>
      <c r="CJ48" s="226" t="str">
        <f t="shared" ca="1" si="30"/>
        <v/>
      </c>
      <c r="CK48" s="226" t="str">
        <f t="shared" ca="1" si="31"/>
        <v/>
      </c>
      <c r="CL48" s="226" t="str">
        <f t="shared" ca="1" si="32"/>
        <v/>
      </c>
      <c r="CM48" s="226"/>
      <c r="CN48" s="226" t="str">
        <f t="shared" ca="1" si="33"/>
        <v xml:space="preserve">          </v>
      </c>
      <c r="CO48" s="226" t="str">
        <f t="shared" ca="1" si="34"/>
        <v/>
      </c>
      <c r="CP48" s="226" t="str">
        <f t="shared" ca="1" si="35"/>
        <v/>
      </c>
      <c r="CQ48" s="226"/>
      <c r="CR48" s="226">
        <f t="shared" ca="1" si="36"/>
        <v>0</v>
      </c>
      <c r="CS48" s="226">
        <f t="shared" ca="1" si="74"/>
        <v>0</v>
      </c>
      <c r="CT48" s="226">
        <f t="shared" ca="1" si="74"/>
        <v>0</v>
      </c>
      <c r="CU48" s="226">
        <f t="shared" ca="1" si="74"/>
        <v>0</v>
      </c>
      <c r="CV48" s="226">
        <f t="shared" ca="1" si="74"/>
        <v>0</v>
      </c>
      <c r="CW48" s="226">
        <f t="shared" ca="1" si="74"/>
        <v>0</v>
      </c>
      <c r="CX48" s="226">
        <f t="shared" ca="1" si="73"/>
        <v>0</v>
      </c>
      <c r="CY48" s="226">
        <f t="shared" ca="1" si="73"/>
        <v>0</v>
      </c>
      <c r="CZ48" s="226">
        <f t="shared" ca="1" si="73"/>
        <v>0</v>
      </c>
      <c r="DA48" s="226">
        <f t="shared" ca="1" si="73"/>
        <v>0</v>
      </c>
      <c r="DB48" s="226">
        <f t="shared" ca="1" si="73"/>
        <v>0</v>
      </c>
      <c r="DC48" s="226"/>
      <c r="DD48" s="226" t="str">
        <f t="shared" ca="1" si="38"/>
        <v/>
      </c>
      <c r="DE48" s="226" t="str">
        <f t="shared" ca="1" si="39"/>
        <v/>
      </c>
      <c r="DF48" s="226" t="str">
        <f t="shared" ca="1" si="40"/>
        <v/>
      </c>
      <c r="DG48" s="226" t="str">
        <f t="shared" ca="1" si="41"/>
        <v/>
      </c>
      <c r="DH48" s="226" t="str">
        <f t="shared" ca="1" si="42"/>
        <v/>
      </c>
      <c r="DI48" s="226" t="str">
        <f t="shared" ca="1" si="43"/>
        <v/>
      </c>
      <c r="DJ48" s="226" t="str">
        <f t="shared" ca="1" si="44"/>
        <v/>
      </c>
      <c r="DK48" s="226" t="str">
        <f t="shared" ca="1" si="45"/>
        <v/>
      </c>
      <c r="DL48" s="226" t="str">
        <f t="shared" ca="1" si="46"/>
        <v/>
      </c>
      <c r="DM48" s="226" t="str">
        <f t="shared" ca="1" si="47"/>
        <v/>
      </c>
      <c r="DN48" s="226" t="str">
        <f t="shared" ca="1" si="48"/>
        <v/>
      </c>
      <c r="DO48" s="226"/>
      <c r="DP48" s="226" t="str">
        <f t="shared" ca="1" si="49"/>
        <v xml:space="preserve">          </v>
      </c>
      <c r="DQ48" s="226" t="str">
        <f t="shared" ca="1" si="50"/>
        <v/>
      </c>
      <c r="DR48" s="226" t="str">
        <f t="shared" ca="1" si="51"/>
        <v/>
      </c>
      <c r="DS48" s="226"/>
      <c r="DT48" s="226" t="str">
        <f t="shared" ca="1" si="52"/>
        <v/>
      </c>
      <c r="DU48" s="226" t="str">
        <f t="shared" ca="1" si="79"/>
        <v/>
      </c>
      <c r="DV48" s="226" t="str">
        <f t="shared" ca="1" si="79"/>
        <v/>
      </c>
      <c r="DW48" s="226" t="str">
        <f t="shared" ca="1" si="79"/>
        <v/>
      </c>
      <c r="DX48" s="226" t="str">
        <f t="shared" ca="1" si="77"/>
        <v/>
      </c>
      <c r="DY48" s="226" t="str">
        <f t="shared" ca="1" si="77"/>
        <v/>
      </c>
      <c r="DZ48" s="226" t="str">
        <f t="shared" ca="1" si="77"/>
        <v/>
      </c>
      <c r="EA48" s="226" t="str">
        <f t="shared" ca="1" si="77"/>
        <v/>
      </c>
      <c r="EB48" s="226" t="str">
        <f t="shared" ca="1" si="77"/>
        <v/>
      </c>
      <c r="EC48" s="226" t="str">
        <f t="shared" ca="1" si="77"/>
        <v/>
      </c>
      <c r="ED48" s="226"/>
      <c r="EE48" s="226" t="str">
        <f t="shared" ca="1" si="54"/>
        <v xml:space="preserve">         </v>
      </c>
      <c r="EF48" s="226" t="str">
        <f t="shared" ca="1" si="55"/>
        <v/>
      </c>
      <c r="EG48" s="226" t="str">
        <f t="shared" ca="1" si="56"/>
        <v/>
      </c>
      <c r="EH48" s="226"/>
      <c r="EI48" s="226" t="str">
        <f t="shared" ref="EI48:ER57" ca="1" si="89">IF(OFFSET($L48,0,(EI$2-1)*5,1,1)=$ES$1,EI$2,"")</f>
        <v/>
      </c>
      <c r="EJ48" s="226" t="str">
        <f t="shared" ca="1" si="89"/>
        <v/>
      </c>
      <c r="EK48" s="226" t="str">
        <f t="shared" ca="1" si="89"/>
        <v/>
      </c>
      <c r="EL48" s="226" t="str">
        <f t="shared" ca="1" si="89"/>
        <v/>
      </c>
      <c r="EM48" s="226" t="str">
        <f t="shared" ca="1" si="89"/>
        <v/>
      </c>
      <c r="EN48" s="226" t="str">
        <f t="shared" ca="1" si="89"/>
        <v/>
      </c>
      <c r="EO48" s="226" t="str">
        <f t="shared" ca="1" si="89"/>
        <v/>
      </c>
      <c r="EP48" s="226" t="str">
        <f t="shared" ca="1" si="89"/>
        <v/>
      </c>
      <c r="EQ48" s="226" t="str">
        <f t="shared" ca="1" si="89"/>
        <v/>
      </c>
      <c r="ER48" s="226" t="str">
        <f t="shared" ca="1" si="89"/>
        <v/>
      </c>
      <c r="ES48" s="226"/>
      <c r="ET48" s="226" t="str">
        <f t="shared" ca="1" si="57"/>
        <v xml:space="preserve">         </v>
      </c>
      <c r="EU48" s="226" t="str">
        <f t="shared" ca="1" si="58"/>
        <v/>
      </c>
      <c r="EV48" s="226" t="str">
        <f t="shared" ca="1" si="59"/>
        <v/>
      </c>
      <c r="FM48" s="226" t="str">
        <f t="shared" si="81"/>
        <v/>
      </c>
      <c r="FN48" s="226" t="str">
        <f t="shared" si="82"/>
        <v/>
      </c>
      <c r="FO48" s="226" t="str">
        <f t="shared" si="83"/>
        <v/>
      </c>
      <c r="FP48" s="226" t="str">
        <f t="shared" si="84"/>
        <v/>
      </c>
      <c r="FQ48" s="226" t="str">
        <f t="shared" si="60"/>
        <v/>
      </c>
      <c r="FR48" s="226" t="str">
        <f t="shared" si="61"/>
        <v/>
      </c>
    </row>
    <row r="49" spans="1:182" x14ac:dyDescent="0.25">
      <c r="A49" s="5" t="s">
        <v>67</v>
      </c>
      <c r="B49" s="92"/>
      <c r="C49" s="88"/>
      <c r="D49" s="89"/>
      <c r="E49" s="89"/>
      <c r="F49" s="89"/>
      <c r="G49" s="90"/>
      <c r="H49" s="88"/>
      <c r="I49" s="89"/>
      <c r="J49" s="89"/>
      <c r="K49" s="89"/>
      <c r="L49" s="90"/>
      <c r="M49" s="88"/>
      <c r="N49" s="89"/>
      <c r="O49" s="89"/>
      <c r="P49" s="89"/>
      <c r="Q49" s="90"/>
      <c r="R49" s="88"/>
      <c r="S49" s="89"/>
      <c r="T49" s="89"/>
      <c r="U49" s="89"/>
      <c r="V49" s="90"/>
      <c r="W49" s="88"/>
      <c r="X49" s="89"/>
      <c r="Y49" s="89"/>
      <c r="Z49" s="89"/>
      <c r="AA49" s="90"/>
      <c r="AB49" s="88"/>
      <c r="AC49" s="89"/>
      <c r="AD49" s="89"/>
      <c r="AE49" s="89"/>
      <c r="AF49" s="90"/>
      <c r="AG49" s="88"/>
      <c r="AH49" s="89"/>
      <c r="AI49" s="89"/>
      <c r="AJ49" s="89"/>
      <c r="AK49" s="90"/>
      <c r="AL49" s="88"/>
      <c r="AM49" s="89"/>
      <c r="AN49" s="89"/>
      <c r="AO49" s="89"/>
      <c r="AP49" s="90"/>
      <c r="AQ49" s="88"/>
      <c r="AR49" s="89"/>
      <c r="AS49" s="89"/>
      <c r="AT49" s="89"/>
      <c r="AU49" s="90"/>
      <c r="AV49" s="88"/>
      <c r="AW49" s="89"/>
      <c r="AX49" s="89"/>
      <c r="AY49" s="89"/>
      <c r="AZ49" s="90"/>
      <c r="BA49" s="88"/>
      <c r="BB49" s="89"/>
      <c r="BC49" s="89"/>
      <c r="BD49" s="89"/>
      <c r="BE49" s="90"/>
      <c r="BF49" s="89"/>
      <c r="BG49" s="214">
        <v>0</v>
      </c>
      <c r="BH49" s="214">
        <v>0</v>
      </c>
      <c r="BI49" s="214">
        <v>0</v>
      </c>
      <c r="BJ49" s="214">
        <v>0</v>
      </c>
      <c r="BK49" s="305"/>
      <c r="BL49" s="305" t="str">
        <f>IF(ПланОО!H49&gt;0,ПланОО!I49/ПланОО!H49,"-")</f>
        <v>-</v>
      </c>
      <c r="BM49" s="298"/>
      <c r="BN49" s="226"/>
      <c r="BO49" s="226"/>
      <c r="BP49" s="226">
        <f t="shared" ca="1" si="19"/>
        <v>0</v>
      </c>
      <c r="BQ49" s="226">
        <f t="shared" ca="1" si="20"/>
        <v>0</v>
      </c>
      <c r="BR49" s="226">
        <f t="shared" ca="1" si="78"/>
        <v>0</v>
      </c>
      <c r="BS49" s="226">
        <f t="shared" ca="1" si="78"/>
        <v>0</v>
      </c>
      <c r="BT49" s="226">
        <f t="shared" ca="1" si="78"/>
        <v>0</v>
      </c>
      <c r="BU49" s="226">
        <f t="shared" ca="1" si="76"/>
        <v>0</v>
      </c>
      <c r="BV49" s="226">
        <f t="shared" ca="1" si="76"/>
        <v>0</v>
      </c>
      <c r="BW49" s="226">
        <f t="shared" ca="1" si="76"/>
        <v>0</v>
      </c>
      <c r="BX49" s="226">
        <f t="shared" ca="1" si="76"/>
        <v>0</v>
      </c>
      <c r="BY49" s="226">
        <f t="shared" ca="1" si="76"/>
        <v>0</v>
      </c>
      <c r="BZ49" s="226">
        <f t="shared" ca="1" si="76"/>
        <v>0</v>
      </c>
      <c r="CA49" s="226"/>
      <c r="CB49" s="226" t="str">
        <f t="shared" ca="1" si="22"/>
        <v/>
      </c>
      <c r="CC49" s="226" t="str">
        <f t="shared" ca="1" si="23"/>
        <v/>
      </c>
      <c r="CD49" s="226" t="str">
        <f t="shared" ca="1" si="24"/>
        <v/>
      </c>
      <c r="CE49" s="226" t="str">
        <f t="shared" ca="1" si="25"/>
        <v/>
      </c>
      <c r="CF49" s="226" t="str">
        <f t="shared" ca="1" si="26"/>
        <v/>
      </c>
      <c r="CG49" s="226" t="str">
        <f t="shared" ca="1" si="27"/>
        <v/>
      </c>
      <c r="CH49" s="226" t="str">
        <f t="shared" ca="1" si="28"/>
        <v/>
      </c>
      <c r="CI49" s="226" t="str">
        <f t="shared" ca="1" si="29"/>
        <v/>
      </c>
      <c r="CJ49" s="226" t="str">
        <f t="shared" ca="1" si="30"/>
        <v/>
      </c>
      <c r="CK49" s="226" t="str">
        <f t="shared" ca="1" si="31"/>
        <v/>
      </c>
      <c r="CL49" s="226" t="str">
        <f t="shared" ca="1" si="32"/>
        <v/>
      </c>
      <c r="CM49" s="226"/>
      <c r="CN49" s="226" t="str">
        <f t="shared" ca="1" si="33"/>
        <v xml:space="preserve">          </v>
      </c>
      <c r="CO49" s="226" t="str">
        <f t="shared" ca="1" si="34"/>
        <v/>
      </c>
      <c r="CP49" s="226" t="str">
        <f t="shared" ca="1" si="35"/>
        <v/>
      </c>
      <c r="CQ49" s="226"/>
      <c r="CR49" s="226">
        <f t="shared" ca="1" si="36"/>
        <v>0</v>
      </c>
      <c r="CS49" s="226">
        <f t="shared" ca="1" si="74"/>
        <v>0</v>
      </c>
      <c r="CT49" s="226">
        <f t="shared" ca="1" si="74"/>
        <v>0</v>
      </c>
      <c r="CU49" s="226">
        <f t="shared" ca="1" si="74"/>
        <v>0</v>
      </c>
      <c r="CV49" s="226">
        <f t="shared" ca="1" si="74"/>
        <v>0</v>
      </c>
      <c r="CW49" s="226">
        <f t="shared" ca="1" si="74"/>
        <v>0</v>
      </c>
      <c r="CX49" s="226">
        <f t="shared" ca="1" si="73"/>
        <v>0</v>
      </c>
      <c r="CY49" s="226">
        <f t="shared" ca="1" si="73"/>
        <v>0</v>
      </c>
      <c r="CZ49" s="226">
        <f t="shared" ca="1" si="73"/>
        <v>0</v>
      </c>
      <c r="DA49" s="226">
        <f t="shared" ca="1" si="73"/>
        <v>0</v>
      </c>
      <c r="DB49" s="226">
        <f t="shared" ca="1" si="73"/>
        <v>0</v>
      </c>
      <c r="DC49" s="226"/>
      <c r="DD49" s="226" t="str">
        <f t="shared" ca="1" si="38"/>
        <v/>
      </c>
      <c r="DE49" s="226" t="str">
        <f t="shared" ca="1" si="39"/>
        <v/>
      </c>
      <c r="DF49" s="226" t="str">
        <f t="shared" ca="1" si="40"/>
        <v/>
      </c>
      <c r="DG49" s="226" t="str">
        <f t="shared" ca="1" si="41"/>
        <v/>
      </c>
      <c r="DH49" s="226" t="str">
        <f t="shared" ca="1" si="42"/>
        <v/>
      </c>
      <c r="DI49" s="226" t="str">
        <f t="shared" ca="1" si="43"/>
        <v/>
      </c>
      <c r="DJ49" s="226" t="str">
        <f t="shared" ca="1" si="44"/>
        <v/>
      </c>
      <c r="DK49" s="226" t="str">
        <f t="shared" ca="1" si="45"/>
        <v/>
      </c>
      <c r="DL49" s="226" t="str">
        <f t="shared" ca="1" si="46"/>
        <v/>
      </c>
      <c r="DM49" s="226" t="str">
        <f t="shared" ca="1" si="47"/>
        <v/>
      </c>
      <c r="DN49" s="226" t="str">
        <f t="shared" ca="1" si="48"/>
        <v/>
      </c>
      <c r="DO49" s="226"/>
      <c r="DP49" s="226" t="str">
        <f t="shared" ca="1" si="49"/>
        <v xml:space="preserve">          </v>
      </c>
      <c r="DQ49" s="226" t="str">
        <f t="shared" ca="1" si="50"/>
        <v/>
      </c>
      <c r="DR49" s="226" t="str">
        <f t="shared" ca="1" si="51"/>
        <v/>
      </c>
      <c r="DS49" s="226"/>
      <c r="DT49" s="226" t="str">
        <f t="shared" ca="1" si="52"/>
        <v/>
      </c>
      <c r="DU49" s="226" t="str">
        <f t="shared" ca="1" si="79"/>
        <v/>
      </c>
      <c r="DV49" s="226" t="str">
        <f t="shared" ca="1" si="79"/>
        <v/>
      </c>
      <c r="DW49" s="226" t="str">
        <f t="shared" ca="1" si="79"/>
        <v/>
      </c>
      <c r="DX49" s="226" t="str">
        <f t="shared" ca="1" si="77"/>
        <v/>
      </c>
      <c r="DY49" s="226" t="str">
        <f t="shared" ca="1" si="77"/>
        <v/>
      </c>
      <c r="DZ49" s="226" t="str">
        <f t="shared" ca="1" si="77"/>
        <v/>
      </c>
      <c r="EA49" s="226" t="str">
        <f t="shared" ca="1" si="77"/>
        <v/>
      </c>
      <c r="EB49" s="226" t="str">
        <f t="shared" ca="1" si="77"/>
        <v/>
      </c>
      <c r="EC49" s="226" t="str">
        <f t="shared" ca="1" si="77"/>
        <v/>
      </c>
      <c r="ED49" s="226"/>
      <c r="EE49" s="226" t="str">
        <f t="shared" ca="1" si="54"/>
        <v xml:space="preserve">         </v>
      </c>
      <c r="EF49" s="226" t="str">
        <f t="shared" ca="1" si="55"/>
        <v/>
      </c>
      <c r="EG49" s="226" t="str">
        <f t="shared" ca="1" si="56"/>
        <v/>
      </c>
      <c r="EH49" s="226"/>
      <c r="EI49" s="226" t="str">
        <f t="shared" ca="1" si="89"/>
        <v/>
      </c>
      <c r="EJ49" s="226" t="str">
        <f t="shared" ca="1" si="89"/>
        <v/>
      </c>
      <c r="EK49" s="226" t="str">
        <f t="shared" ca="1" si="89"/>
        <v/>
      </c>
      <c r="EL49" s="226" t="str">
        <f t="shared" ca="1" si="89"/>
        <v/>
      </c>
      <c r="EM49" s="226" t="str">
        <f t="shared" ca="1" si="89"/>
        <v/>
      </c>
      <c r="EN49" s="226" t="str">
        <f t="shared" ca="1" si="89"/>
        <v/>
      </c>
      <c r="EO49" s="226" t="str">
        <f t="shared" ca="1" si="89"/>
        <v/>
      </c>
      <c r="EP49" s="226" t="str">
        <f t="shared" ca="1" si="89"/>
        <v/>
      </c>
      <c r="EQ49" s="226" t="str">
        <f t="shared" ca="1" si="89"/>
        <v/>
      </c>
      <c r="ER49" s="226" t="str">
        <f t="shared" ca="1" si="89"/>
        <v/>
      </c>
      <c r="ES49" s="226"/>
      <c r="ET49" s="226" t="str">
        <f t="shared" ca="1" si="57"/>
        <v xml:space="preserve">         </v>
      </c>
      <c r="EU49" s="226" t="str">
        <f t="shared" ca="1" si="58"/>
        <v/>
      </c>
      <c r="EV49" s="226" t="str">
        <f t="shared" ca="1" si="59"/>
        <v/>
      </c>
      <c r="FM49" s="226" t="str">
        <f t="shared" si="81"/>
        <v/>
      </c>
      <c r="FN49" s="226" t="str">
        <f t="shared" si="82"/>
        <v/>
      </c>
      <c r="FO49" s="226" t="str">
        <f t="shared" si="83"/>
        <v/>
      </c>
      <c r="FP49" s="226" t="str">
        <f t="shared" si="84"/>
        <v/>
      </c>
      <c r="FQ49" s="226" t="str">
        <f t="shared" si="60"/>
        <v/>
      </c>
      <c r="FR49" s="226" t="str">
        <f t="shared" si="61"/>
        <v/>
      </c>
      <c r="FT49" s="226">
        <f>LEN(ПланОЗО!C49)-LEN(SUBSTITUTE(ПланОЗО!C49,",",""))+COUNTA(ПланОЗО!C49)</f>
        <v>0</v>
      </c>
      <c r="FU49" s="226">
        <f>LEN(ПланОЗО!D49)-LEN(SUBSTITUTE(ПланОЗО!D49,",",""))+COUNTA(ПланОЗО!D49)</f>
        <v>0</v>
      </c>
      <c r="FV49" s="226">
        <f>LEN(ПланОЗО!E49)-LEN(SUBSTITUTE(ПланОЗО!E49,",",""))+COUNTA(ПланОЗО!E49)</f>
        <v>0</v>
      </c>
      <c r="FX49" s="226">
        <f>LEN(ПланЗО!C49)-LEN(SUBSTITUTE(ПланЗО!C49,",",""))+COUNTA(ПланЗО!C49)</f>
        <v>0</v>
      </c>
      <c r="FY49" s="226">
        <f>LEN(ПланЗО!D49)-LEN(SUBSTITUTE(ПланЗО!D49,",",""))+COUNTA(ПланЗО!D49)</f>
        <v>0</v>
      </c>
      <c r="FZ49" s="226">
        <f>LEN(ПланЗО!E49)-LEN(SUBSTITUTE(ПланЗО!E49,",",""))+COUNTA(ПланЗО!E49)</f>
        <v>0</v>
      </c>
    </row>
    <row r="50" spans="1:182" x14ac:dyDescent="0.25">
      <c r="A50" s="5" t="s">
        <v>66</v>
      </c>
      <c r="B50" s="92"/>
      <c r="C50" s="88"/>
      <c r="D50" s="89"/>
      <c r="E50" s="89"/>
      <c r="F50" s="89"/>
      <c r="G50" s="90"/>
      <c r="H50" s="88"/>
      <c r="I50" s="89"/>
      <c r="J50" s="89"/>
      <c r="K50" s="89"/>
      <c r="L50" s="90"/>
      <c r="M50" s="88"/>
      <c r="N50" s="89"/>
      <c r="O50" s="89"/>
      <c r="P50" s="89"/>
      <c r="Q50" s="90"/>
      <c r="R50" s="88"/>
      <c r="S50" s="89"/>
      <c r="T50" s="89"/>
      <c r="U50" s="89"/>
      <c r="V50" s="90"/>
      <c r="W50" s="88"/>
      <c r="X50" s="89"/>
      <c r="Y50" s="89"/>
      <c r="Z50" s="89"/>
      <c r="AA50" s="90"/>
      <c r="AB50" s="88"/>
      <c r="AC50" s="89"/>
      <c r="AD50" s="89"/>
      <c r="AE50" s="89"/>
      <c r="AF50" s="90"/>
      <c r="AG50" s="88"/>
      <c r="AH50" s="89"/>
      <c r="AI50" s="89"/>
      <c r="AJ50" s="89"/>
      <c r="AK50" s="90"/>
      <c r="AL50" s="88"/>
      <c r="AM50" s="89"/>
      <c r="AN50" s="89"/>
      <c r="AO50" s="89"/>
      <c r="AP50" s="90"/>
      <c r="AQ50" s="88"/>
      <c r="AR50" s="89"/>
      <c r="AS50" s="89"/>
      <c r="AT50" s="89"/>
      <c r="AU50" s="90"/>
      <c r="AV50" s="88"/>
      <c r="AW50" s="89"/>
      <c r="AX50" s="89"/>
      <c r="AY50" s="89"/>
      <c r="AZ50" s="90"/>
      <c r="BA50" s="88"/>
      <c r="BB50" s="89"/>
      <c r="BC50" s="89"/>
      <c r="BD50" s="89"/>
      <c r="BE50" s="90"/>
      <c r="BF50" s="89"/>
      <c r="BG50" s="214">
        <v>0</v>
      </c>
      <c r="BH50" s="214">
        <v>0</v>
      </c>
      <c r="BI50" s="214">
        <v>0</v>
      </c>
      <c r="BJ50" s="214">
        <v>0</v>
      </c>
      <c r="BK50" s="305"/>
      <c r="BL50" s="305" t="str">
        <f>IF(ПланОО!H50&gt;0,ПланОО!I50/ПланОО!H50,"-")</f>
        <v>-</v>
      </c>
      <c r="BM50" s="298"/>
      <c r="BN50" s="226"/>
      <c r="BO50" s="226"/>
      <c r="BP50" s="226">
        <f t="shared" ca="1" si="19"/>
        <v>0</v>
      </c>
      <c r="BQ50" s="226">
        <f t="shared" ca="1" si="20"/>
        <v>0</v>
      </c>
      <c r="BR50" s="226">
        <f t="shared" ca="1" si="78"/>
        <v>0</v>
      </c>
      <c r="BS50" s="226">
        <f t="shared" ca="1" si="78"/>
        <v>0</v>
      </c>
      <c r="BT50" s="226">
        <f t="shared" ca="1" si="78"/>
        <v>0</v>
      </c>
      <c r="BU50" s="226">
        <f t="shared" ca="1" si="76"/>
        <v>0</v>
      </c>
      <c r="BV50" s="226">
        <f t="shared" ca="1" si="76"/>
        <v>0</v>
      </c>
      <c r="BW50" s="226">
        <f t="shared" ca="1" si="76"/>
        <v>0</v>
      </c>
      <c r="BX50" s="226">
        <f t="shared" ca="1" si="76"/>
        <v>0</v>
      </c>
      <c r="BY50" s="226">
        <f t="shared" ca="1" si="76"/>
        <v>0</v>
      </c>
      <c r="BZ50" s="226">
        <f t="shared" ca="1" si="76"/>
        <v>0</v>
      </c>
      <c r="CA50" s="226"/>
      <c r="CB50" s="226" t="str">
        <f t="shared" ca="1" si="22"/>
        <v/>
      </c>
      <c r="CC50" s="226" t="str">
        <f t="shared" ca="1" si="23"/>
        <v/>
      </c>
      <c r="CD50" s="226" t="str">
        <f t="shared" ca="1" si="24"/>
        <v/>
      </c>
      <c r="CE50" s="226" t="str">
        <f t="shared" ca="1" si="25"/>
        <v/>
      </c>
      <c r="CF50" s="226" t="str">
        <f t="shared" ca="1" si="26"/>
        <v/>
      </c>
      <c r="CG50" s="226" t="str">
        <f t="shared" ca="1" si="27"/>
        <v/>
      </c>
      <c r="CH50" s="226" t="str">
        <f t="shared" ca="1" si="28"/>
        <v/>
      </c>
      <c r="CI50" s="226" t="str">
        <f t="shared" ca="1" si="29"/>
        <v/>
      </c>
      <c r="CJ50" s="226" t="str">
        <f t="shared" ca="1" si="30"/>
        <v/>
      </c>
      <c r="CK50" s="226" t="str">
        <f t="shared" ca="1" si="31"/>
        <v/>
      </c>
      <c r="CL50" s="226" t="str">
        <f t="shared" ca="1" si="32"/>
        <v/>
      </c>
      <c r="CM50" s="226"/>
      <c r="CN50" s="226" t="str">
        <f t="shared" ca="1" si="33"/>
        <v xml:space="preserve">          </v>
      </c>
      <c r="CO50" s="226" t="str">
        <f t="shared" ca="1" si="34"/>
        <v/>
      </c>
      <c r="CP50" s="226" t="str">
        <f t="shared" ca="1" si="35"/>
        <v/>
      </c>
      <c r="CQ50" s="226"/>
      <c r="CR50" s="226">
        <f t="shared" ca="1" si="36"/>
        <v>0</v>
      </c>
      <c r="CS50" s="226">
        <f t="shared" ca="1" si="74"/>
        <v>0</v>
      </c>
      <c r="CT50" s="226">
        <f t="shared" ca="1" si="74"/>
        <v>0</v>
      </c>
      <c r="CU50" s="226">
        <f t="shared" ca="1" si="74"/>
        <v>0</v>
      </c>
      <c r="CV50" s="226">
        <f t="shared" ca="1" si="74"/>
        <v>0</v>
      </c>
      <c r="CW50" s="226">
        <f t="shared" ca="1" si="74"/>
        <v>0</v>
      </c>
      <c r="CX50" s="226">
        <f t="shared" ca="1" si="73"/>
        <v>0</v>
      </c>
      <c r="CY50" s="226">
        <f t="shared" ca="1" si="73"/>
        <v>0</v>
      </c>
      <c r="CZ50" s="226">
        <f t="shared" ca="1" si="73"/>
        <v>0</v>
      </c>
      <c r="DA50" s="226">
        <f t="shared" ca="1" si="73"/>
        <v>0</v>
      </c>
      <c r="DB50" s="226">
        <f t="shared" ca="1" si="73"/>
        <v>0</v>
      </c>
      <c r="DC50" s="226"/>
      <c r="DD50" s="226" t="str">
        <f t="shared" ca="1" si="38"/>
        <v/>
      </c>
      <c r="DE50" s="226" t="str">
        <f t="shared" ca="1" si="39"/>
        <v/>
      </c>
      <c r="DF50" s="226" t="str">
        <f t="shared" ca="1" si="40"/>
        <v/>
      </c>
      <c r="DG50" s="226" t="str">
        <f t="shared" ca="1" si="41"/>
        <v/>
      </c>
      <c r="DH50" s="226" t="str">
        <f t="shared" ca="1" si="42"/>
        <v/>
      </c>
      <c r="DI50" s="226" t="str">
        <f t="shared" ca="1" si="43"/>
        <v/>
      </c>
      <c r="DJ50" s="226" t="str">
        <f t="shared" ca="1" si="44"/>
        <v/>
      </c>
      <c r="DK50" s="226" t="str">
        <f t="shared" ca="1" si="45"/>
        <v/>
      </c>
      <c r="DL50" s="226" t="str">
        <f t="shared" ca="1" si="46"/>
        <v/>
      </c>
      <c r="DM50" s="226" t="str">
        <f t="shared" ca="1" si="47"/>
        <v/>
      </c>
      <c r="DN50" s="226" t="str">
        <f t="shared" ca="1" si="48"/>
        <v/>
      </c>
      <c r="DO50" s="226"/>
      <c r="DP50" s="226" t="str">
        <f t="shared" ca="1" si="49"/>
        <v xml:space="preserve">          </v>
      </c>
      <c r="DQ50" s="226" t="str">
        <f t="shared" ca="1" si="50"/>
        <v/>
      </c>
      <c r="DR50" s="226" t="str">
        <f t="shared" ca="1" si="51"/>
        <v/>
      </c>
      <c r="DS50" s="226"/>
      <c r="DT50" s="226" t="str">
        <f t="shared" ca="1" si="52"/>
        <v/>
      </c>
      <c r="DU50" s="226" t="str">
        <f t="shared" ca="1" si="79"/>
        <v/>
      </c>
      <c r="DV50" s="226" t="str">
        <f t="shared" ca="1" si="79"/>
        <v/>
      </c>
      <c r="DW50" s="226" t="str">
        <f t="shared" ca="1" si="79"/>
        <v/>
      </c>
      <c r="DX50" s="226" t="str">
        <f t="shared" ca="1" si="77"/>
        <v/>
      </c>
      <c r="DY50" s="226" t="str">
        <f t="shared" ca="1" si="77"/>
        <v/>
      </c>
      <c r="DZ50" s="226" t="str">
        <f t="shared" ca="1" si="77"/>
        <v/>
      </c>
      <c r="EA50" s="226" t="str">
        <f t="shared" ca="1" si="77"/>
        <v/>
      </c>
      <c r="EB50" s="226" t="str">
        <f t="shared" ca="1" si="77"/>
        <v/>
      </c>
      <c r="EC50" s="226" t="str">
        <f t="shared" ca="1" si="77"/>
        <v/>
      </c>
      <c r="ED50" s="226"/>
      <c r="EE50" s="226" t="str">
        <f t="shared" ca="1" si="54"/>
        <v xml:space="preserve">         </v>
      </c>
      <c r="EF50" s="226" t="str">
        <f t="shared" ca="1" si="55"/>
        <v/>
      </c>
      <c r="EG50" s="226" t="str">
        <f t="shared" ca="1" si="56"/>
        <v/>
      </c>
      <c r="EH50" s="226"/>
      <c r="EI50" s="226" t="str">
        <f t="shared" ca="1" si="89"/>
        <v/>
      </c>
      <c r="EJ50" s="226" t="str">
        <f t="shared" ca="1" si="89"/>
        <v/>
      </c>
      <c r="EK50" s="226" t="str">
        <f t="shared" ca="1" si="89"/>
        <v/>
      </c>
      <c r="EL50" s="226" t="str">
        <f t="shared" ca="1" si="89"/>
        <v/>
      </c>
      <c r="EM50" s="226" t="str">
        <f t="shared" ca="1" si="89"/>
        <v/>
      </c>
      <c r="EN50" s="226" t="str">
        <f t="shared" ca="1" si="89"/>
        <v/>
      </c>
      <c r="EO50" s="226" t="str">
        <f t="shared" ca="1" si="89"/>
        <v/>
      </c>
      <c r="EP50" s="226" t="str">
        <f t="shared" ca="1" si="89"/>
        <v/>
      </c>
      <c r="EQ50" s="226" t="str">
        <f t="shared" ca="1" si="89"/>
        <v/>
      </c>
      <c r="ER50" s="226" t="str">
        <f t="shared" ca="1" si="89"/>
        <v/>
      </c>
      <c r="ES50" s="226"/>
      <c r="ET50" s="226" t="str">
        <f t="shared" ca="1" si="57"/>
        <v xml:space="preserve">         </v>
      </c>
      <c r="EU50" s="226" t="str">
        <f t="shared" ca="1" si="58"/>
        <v/>
      </c>
      <c r="EV50" s="226" t="str">
        <f t="shared" ca="1" si="59"/>
        <v/>
      </c>
      <c r="FM50" s="226" t="str">
        <f t="shared" si="81"/>
        <v/>
      </c>
      <c r="FN50" s="226" t="str">
        <f t="shared" si="82"/>
        <v/>
      </c>
      <c r="FO50" s="226" t="str">
        <f t="shared" si="83"/>
        <v/>
      </c>
      <c r="FP50" s="226" t="str">
        <f t="shared" si="84"/>
        <v/>
      </c>
      <c r="FQ50" s="226" t="str">
        <f t="shared" si="60"/>
        <v/>
      </c>
      <c r="FR50" s="226" t="str">
        <f t="shared" si="61"/>
        <v/>
      </c>
      <c r="FT50" s="226">
        <f>LEN(ПланОЗО!C50)-LEN(SUBSTITUTE(ПланОЗО!C50,",",""))+COUNTA(ПланОЗО!C50)</f>
        <v>0</v>
      </c>
      <c r="FU50" s="226">
        <f>LEN(ПланОЗО!D50)-LEN(SUBSTITUTE(ПланОЗО!D50,",",""))+COUNTA(ПланОЗО!D50)</f>
        <v>0</v>
      </c>
      <c r="FV50" s="226">
        <f>LEN(ПланОЗО!E50)-LEN(SUBSTITUTE(ПланОЗО!E50,",",""))+COUNTA(ПланОЗО!E50)</f>
        <v>0</v>
      </c>
      <c r="FX50" s="226">
        <f>LEN(ПланЗО!C50)-LEN(SUBSTITUTE(ПланЗО!C50,",",""))+COUNTA(ПланЗО!C50)</f>
        <v>0</v>
      </c>
      <c r="FY50" s="226">
        <f>LEN(ПланЗО!D50)-LEN(SUBSTITUTE(ПланЗО!D50,",",""))+COUNTA(ПланЗО!D50)</f>
        <v>0</v>
      </c>
      <c r="FZ50" s="226">
        <f>LEN(ПланЗО!E50)-LEN(SUBSTITUTE(ПланЗО!E50,",",""))+COUNTA(ПланЗО!E50)</f>
        <v>0</v>
      </c>
    </row>
    <row r="51" spans="1:182" x14ac:dyDescent="0.25">
      <c r="A51" s="5" t="s">
        <v>65</v>
      </c>
      <c r="B51" s="92"/>
      <c r="C51" s="88"/>
      <c r="D51" s="89"/>
      <c r="E51" s="89"/>
      <c r="F51" s="89"/>
      <c r="G51" s="90"/>
      <c r="H51" s="88"/>
      <c r="I51" s="89"/>
      <c r="J51" s="89"/>
      <c r="K51" s="89"/>
      <c r="L51" s="90"/>
      <c r="M51" s="88"/>
      <c r="N51" s="89"/>
      <c r="O51" s="89"/>
      <c r="P51" s="89"/>
      <c r="Q51" s="90"/>
      <c r="R51" s="88"/>
      <c r="S51" s="89"/>
      <c r="T51" s="89"/>
      <c r="U51" s="89"/>
      <c r="V51" s="90"/>
      <c r="W51" s="88"/>
      <c r="X51" s="89"/>
      <c r="Y51" s="89"/>
      <c r="Z51" s="89"/>
      <c r="AA51" s="90"/>
      <c r="AB51" s="88"/>
      <c r="AC51" s="89"/>
      <c r="AD51" s="89"/>
      <c r="AE51" s="89"/>
      <c r="AF51" s="90"/>
      <c r="AG51" s="88"/>
      <c r="AH51" s="89"/>
      <c r="AI51" s="89"/>
      <c r="AJ51" s="89"/>
      <c r="AK51" s="90"/>
      <c r="AL51" s="88"/>
      <c r="AM51" s="89"/>
      <c r="AN51" s="89"/>
      <c r="AO51" s="89"/>
      <c r="AP51" s="90"/>
      <c r="AQ51" s="88"/>
      <c r="AR51" s="89"/>
      <c r="AS51" s="89"/>
      <c r="AT51" s="89"/>
      <c r="AU51" s="90"/>
      <c r="AV51" s="88"/>
      <c r="AW51" s="89"/>
      <c r="AX51" s="89"/>
      <c r="AY51" s="89"/>
      <c r="AZ51" s="90"/>
      <c r="BA51" s="88"/>
      <c r="BB51" s="89"/>
      <c r="BC51" s="89"/>
      <c r="BD51" s="89"/>
      <c r="BE51" s="90"/>
      <c r="BF51" s="89"/>
      <c r="BG51" s="214">
        <v>0</v>
      </c>
      <c r="BH51" s="214">
        <v>0</v>
      </c>
      <c r="BI51" s="214">
        <v>0</v>
      </c>
      <c r="BJ51" s="214">
        <v>0</v>
      </c>
      <c r="BK51" s="305"/>
      <c r="BL51" s="305" t="str">
        <f>IF(ПланОО!H51&gt;0,ПланОО!I51/ПланОО!H51,"-")</f>
        <v>-</v>
      </c>
      <c r="BM51" s="298"/>
      <c r="BN51" s="226"/>
      <c r="BO51" s="226"/>
      <c r="BP51" s="226">
        <f t="shared" ca="1" si="19"/>
        <v>0</v>
      </c>
      <c r="BQ51" s="226">
        <f t="shared" ca="1" si="20"/>
        <v>0</v>
      </c>
      <c r="BR51" s="226">
        <f t="shared" ca="1" si="78"/>
        <v>0</v>
      </c>
      <c r="BS51" s="226">
        <f t="shared" ca="1" si="78"/>
        <v>0</v>
      </c>
      <c r="BT51" s="226">
        <f t="shared" ca="1" si="78"/>
        <v>0</v>
      </c>
      <c r="BU51" s="226">
        <f t="shared" ca="1" si="76"/>
        <v>0</v>
      </c>
      <c r="BV51" s="226">
        <f t="shared" ca="1" si="76"/>
        <v>0</v>
      </c>
      <c r="BW51" s="226">
        <f t="shared" ca="1" si="76"/>
        <v>0</v>
      </c>
      <c r="BX51" s="226">
        <f t="shared" ca="1" si="76"/>
        <v>0</v>
      </c>
      <c r="BY51" s="226">
        <f t="shared" ca="1" si="76"/>
        <v>0</v>
      </c>
      <c r="BZ51" s="226">
        <f t="shared" ca="1" si="76"/>
        <v>0</v>
      </c>
      <c r="CA51" s="226"/>
      <c r="CB51" s="226" t="str">
        <f t="shared" ca="1" si="22"/>
        <v/>
      </c>
      <c r="CC51" s="226" t="str">
        <f t="shared" ca="1" si="23"/>
        <v/>
      </c>
      <c r="CD51" s="226" t="str">
        <f t="shared" ca="1" si="24"/>
        <v/>
      </c>
      <c r="CE51" s="226" t="str">
        <f t="shared" ca="1" si="25"/>
        <v/>
      </c>
      <c r="CF51" s="226" t="str">
        <f t="shared" ca="1" si="26"/>
        <v/>
      </c>
      <c r="CG51" s="226" t="str">
        <f t="shared" ca="1" si="27"/>
        <v/>
      </c>
      <c r="CH51" s="226" t="str">
        <f t="shared" ca="1" si="28"/>
        <v/>
      </c>
      <c r="CI51" s="226" t="str">
        <f t="shared" ca="1" si="29"/>
        <v/>
      </c>
      <c r="CJ51" s="226" t="str">
        <f t="shared" ca="1" si="30"/>
        <v/>
      </c>
      <c r="CK51" s="226" t="str">
        <f t="shared" ca="1" si="31"/>
        <v/>
      </c>
      <c r="CL51" s="226" t="str">
        <f t="shared" ca="1" si="32"/>
        <v/>
      </c>
      <c r="CM51" s="226"/>
      <c r="CN51" s="226" t="str">
        <f t="shared" ca="1" si="33"/>
        <v xml:space="preserve">          </v>
      </c>
      <c r="CO51" s="226" t="str">
        <f t="shared" ca="1" si="34"/>
        <v/>
      </c>
      <c r="CP51" s="226" t="str">
        <f t="shared" ca="1" si="35"/>
        <v/>
      </c>
      <c r="CQ51" s="226"/>
      <c r="CR51" s="226">
        <f t="shared" ca="1" si="36"/>
        <v>0</v>
      </c>
      <c r="CS51" s="226">
        <f t="shared" ca="1" si="74"/>
        <v>0</v>
      </c>
      <c r="CT51" s="226">
        <f t="shared" ca="1" si="74"/>
        <v>0</v>
      </c>
      <c r="CU51" s="226">
        <f t="shared" ca="1" si="74"/>
        <v>0</v>
      </c>
      <c r="CV51" s="226">
        <f t="shared" ca="1" si="74"/>
        <v>0</v>
      </c>
      <c r="CW51" s="226">
        <f t="shared" ca="1" si="74"/>
        <v>0</v>
      </c>
      <c r="CX51" s="226">
        <f t="shared" ca="1" si="73"/>
        <v>0</v>
      </c>
      <c r="CY51" s="226">
        <f t="shared" ca="1" si="73"/>
        <v>0</v>
      </c>
      <c r="CZ51" s="226">
        <f t="shared" ca="1" si="73"/>
        <v>0</v>
      </c>
      <c r="DA51" s="226">
        <f t="shared" ca="1" si="73"/>
        <v>0</v>
      </c>
      <c r="DB51" s="226">
        <f t="shared" ca="1" si="73"/>
        <v>0</v>
      </c>
      <c r="DC51" s="226"/>
      <c r="DD51" s="226" t="str">
        <f t="shared" ca="1" si="38"/>
        <v/>
      </c>
      <c r="DE51" s="226" t="str">
        <f t="shared" ca="1" si="39"/>
        <v/>
      </c>
      <c r="DF51" s="226" t="str">
        <f t="shared" ca="1" si="40"/>
        <v/>
      </c>
      <c r="DG51" s="226" t="str">
        <f t="shared" ca="1" si="41"/>
        <v/>
      </c>
      <c r="DH51" s="226" t="str">
        <f t="shared" ca="1" si="42"/>
        <v/>
      </c>
      <c r="DI51" s="226" t="str">
        <f t="shared" ca="1" si="43"/>
        <v/>
      </c>
      <c r="DJ51" s="226" t="str">
        <f t="shared" ca="1" si="44"/>
        <v/>
      </c>
      <c r="DK51" s="226" t="str">
        <f t="shared" ca="1" si="45"/>
        <v/>
      </c>
      <c r="DL51" s="226" t="str">
        <f t="shared" ca="1" si="46"/>
        <v/>
      </c>
      <c r="DM51" s="226" t="str">
        <f t="shared" ca="1" si="47"/>
        <v/>
      </c>
      <c r="DN51" s="226" t="str">
        <f t="shared" ca="1" si="48"/>
        <v/>
      </c>
      <c r="DO51" s="226"/>
      <c r="DP51" s="226" t="str">
        <f t="shared" ca="1" si="49"/>
        <v xml:space="preserve">          </v>
      </c>
      <c r="DQ51" s="226" t="str">
        <f t="shared" ca="1" si="50"/>
        <v/>
      </c>
      <c r="DR51" s="226" t="str">
        <f t="shared" ca="1" si="51"/>
        <v/>
      </c>
      <c r="DS51" s="226"/>
      <c r="DT51" s="226" t="str">
        <f t="shared" ca="1" si="52"/>
        <v/>
      </c>
      <c r="DU51" s="226" t="str">
        <f t="shared" ca="1" si="79"/>
        <v/>
      </c>
      <c r="DV51" s="226" t="str">
        <f t="shared" ca="1" si="79"/>
        <v/>
      </c>
      <c r="DW51" s="226" t="str">
        <f t="shared" ca="1" si="79"/>
        <v/>
      </c>
      <c r="DX51" s="226" t="str">
        <f t="shared" ca="1" si="77"/>
        <v/>
      </c>
      <c r="DY51" s="226" t="str">
        <f t="shared" ca="1" si="77"/>
        <v/>
      </c>
      <c r="DZ51" s="226" t="str">
        <f t="shared" ca="1" si="77"/>
        <v/>
      </c>
      <c r="EA51" s="226" t="str">
        <f t="shared" ca="1" si="77"/>
        <v/>
      </c>
      <c r="EB51" s="226" t="str">
        <f t="shared" ca="1" si="77"/>
        <v/>
      </c>
      <c r="EC51" s="226" t="str">
        <f t="shared" ca="1" si="77"/>
        <v/>
      </c>
      <c r="ED51" s="226"/>
      <c r="EE51" s="226" t="str">
        <f t="shared" ca="1" si="54"/>
        <v xml:space="preserve">         </v>
      </c>
      <c r="EF51" s="226" t="str">
        <f t="shared" ca="1" si="55"/>
        <v/>
      </c>
      <c r="EG51" s="226" t="str">
        <f t="shared" ca="1" si="56"/>
        <v/>
      </c>
      <c r="EH51" s="226"/>
      <c r="EI51" s="226" t="str">
        <f t="shared" ca="1" si="89"/>
        <v/>
      </c>
      <c r="EJ51" s="226" t="str">
        <f t="shared" ca="1" si="89"/>
        <v/>
      </c>
      <c r="EK51" s="226" t="str">
        <f t="shared" ca="1" si="89"/>
        <v/>
      </c>
      <c r="EL51" s="226" t="str">
        <f t="shared" ca="1" si="89"/>
        <v/>
      </c>
      <c r="EM51" s="226" t="str">
        <f t="shared" ca="1" si="89"/>
        <v/>
      </c>
      <c r="EN51" s="226" t="str">
        <f t="shared" ca="1" si="89"/>
        <v/>
      </c>
      <c r="EO51" s="226" t="str">
        <f t="shared" ca="1" si="89"/>
        <v/>
      </c>
      <c r="EP51" s="226" t="str">
        <f t="shared" ca="1" si="89"/>
        <v/>
      </c>
      <c r="EQ51" s="226" t="str">
        <f t="shared" ca="1" si="89"/>
        <v/>
      </c>
      <c r="ER51" s="226" t="str">
        <f t="shared" ca="1" si="89"/>
        <v/>
      </c>
      <c r="ES51" s="226"/>
      <c r="ET51" s="226" t="str">
        <f t="shared" ca="1" si="57"/>
        <v xml:space="preserve">         </v>
      </c>
      <c r="EU51" s="226" t="str">
        <f t="shared" ca="1" si="58"/>
        <v/>
      </c>
      <c r="EV51" s="226" t="str">
        <f t="shared" ca="1" si="59"/>
        <v/>
      </c>
      <c r="FM51" s="226" t="str">
        <f t="shared" si="81"/>
        <v/>
      </c>
      <c r="FN51" s="226" t="str">
        <f t="shared" si="82"/>
        <v/>
      </c>
      <c r="FO51" s="226" t="str">
        <f t="shared" si="83"/>
        <v/>
      </c>
      <c r="FP51" s="226" t="str">
        <f t="shared" si="84"/>
        <v/>
      </c>
      <c r="FQ51" s="226" t="str">
        <f t="shared" si="60"/>
        <v/>
      </c>
      <c r="FR51" s="226" t="str">
        <f t="shared" si="61"/>
        <v/>
      </c>
      <c r="FT51" s="226">
        <f>LEN(ПланОЗО!C51)-LEN(SUBSTITUTE(ПланОЗО!C51,",",""))+COUNTA(ПланОЗО!C51)</f>
        <v>0</v>
      </c>
      <c r="FU51" s="226">
        <f>LEN(ПланОЗО!D51)-LEN(SUBSTITUTE(ПланОЗО!D51,",",""))+COUNTA(ПланОЗО!D51)</f>
        <v>0</v>
      </c>
      <c r="FV51" s="226">
        <f>LEN(ПланОЗО!E51)-LEN(SUBSTITUTE(ПланОЗО!E51,",",""))+COUNTA(ПланОЗО!E51)</f>
        <v>0</v>
      </c>
      <c r="FX51" s="226">
        <f>LEN(ПланЗО!C51)-LEN(SUBSTITUTE(ПланЗО!C51,",",""))+COUNTA(ПланЗО!C51)</f>
        <v>0</v>
      </c>
      <c r="FY51" s="226">
        <f>LEN(ПланЗО!D51)-LEN(SUBSTITUTE(ПланЗО!D51,",",""))+COUNTA(ПланЗО!D51)</f>
        <v>0</v>
      </c>
      <c r="FZ51" s="226">
        <f>LEN(ПланЗО!E51)-LEN(SUBSTITUTE(ПланЗО!E51,",",""))+COUNTA(ПланЗО!E51)</f>
        <v>0</v>
      </c>
    </row>
    <row r="52" spans="1:182" x14ac:dyDescent="0.25">
      <c r="A52" s="5" t="s">
        <v>64</v>
      </c>
      <c r="B52" s="92"/>
      <c r="C52" s="88"/>
      <c r="D52" s="89"/>
      <c r="E52" s="89"/>
      <c r="F52" s="89"/>
      <c r="G52" s="90"/>
      <c r="H52" s="88"/>
      <c r="I52" s="89"/>
      <c r="J52" s="89"/>
      <c r="K52" s="89"/>
      <c r="L52" s="90"/>
      <c r="M52" s="88"/>
      <c r="N52" s="89"/>
      <c r="O52" s="89"/>
      <c r="P52" s="89"/>
      <c r="Q52" s="90"/>
      <c r="R52" s="88"/>
      <c r="S52" s="89"/>
      <c r="T52" s="89"/>
      <c r="U52" s="89"/>
      <c r="V52" s="90"/>
      <c r="W52" s="88"/>
      <c r="X52" s="89"/>
      <c r="Y52" s="89"/>
      <c r="Z52" s="89"/>
      <c r="AA52" s="90"/>
      <c r="AB52" s="88"/>
      <c r="AC52" s="89"/>
      <c r="AD52" s="89"/>
      <c r="AE52" s="89"/>
      <c r="AF52" s="90"/>
      <c r="AG52" s="88"/>
      <c r="AH52" s="89"/>
      <c r="AI52" s="89"/>
      <c r="AJ52" s="89"/>
      <c r="AK52" s="90"/>
      <c r="AL52" s="88"/>
      <c r="AM52" s="89"/>
      <c r="AN52" s="89"/>
      <c r="AO52" s="89"/>
      <c r="AP52" s="90"/>
      <c r="AQ52" s="88"/>
      <c r="AR52" s="89"/>
      <c r="AS52" s="89"/>
      <c r="AT52" s="89"/>
      <c r="AU52" s="90"/>
      <c r="AV52" s="88"/>
      <c r="AW52" s="89"/>
      <c r="AX52" s="89"/>
      <c r="AY52" s="89"/>
      <c r="AZ52" s="90"/>
      <c r="BA52" s="88"/>
      <c r="BB52" s="89"/>
      <c r="BC52" s="89"/>
      <c r="BD52" s="89"/>
      <c r="BE52" s="90"/>
      <c r="BF52" s="89"/>
      <c r="BG52" s="214">
        <v>0</v>
      </c>
      <c r="BH52" s="214">
        <v>0</v>
      </c>
      <c r="BI52" s="214">
        <v>0</v>
      </c>
      <c r="BJ52" s="214">
        <v>0</v>
      </c>
      <c r="BK52" s="305"/>
      <c r="BL52" s="305" t="str">
        <f>IF(ПланОО!H52&gt;0,ПланОО!I52/ПланОО!H52,"-")</f>
        <v>-</v>
      </c>
      <c r="BM52" s="298"/>
      <c r="BN52" s="226"/>
      <c r="BO52" s="226"/>
      <c r="BP52" s="226">
        <f t="shared" ca="1" si="19"/>
        <v>0</v>
      </c>
      <c r="BQ52" s="226">
        <f t="shared" ca="1" si="20"/>
        <v>0</v>
      </c>
      <c r="BR52" s="226">
        <f t="shared" ca="1" si="78"/>
        <v>0</v>
      </c>
      <c r="BS52" s="226">
        <f t="shared" ca="1" si="78"/>
        <v>0</v>
      </c>
      <c r="BT52" s="226">
        <f t="shared" ca="1" si="78"/>
        <v>0</v>
      </c>
      <c r="BU52" s="226">
        <f t="shared" ca="1" si="76"/>
        <v>0</v>
      </c>
      <c r="BV52" s="226">
        <f t="shared" ca="1" si="76"/>
        <v>0</v>
      </c>
      <c r="BW52" s="226">
        <f t="shared" ca="1" si="76"/>
        <v>0</v>
      </c>
      <c r="BX52" s="226">
        <f t="shared" ca="1" si="76"/>
        <v>0</v>
      </c>
      <c r="BY52" s="226">
        <f t="shared" ca="1" si="76"/>
        <v>0</v>
      </c>
      <c r="BZ52" s="226">
        <f t="shared" ca="1" si="76"/>
        <v>0</v>
      </c>
      <c r="CA52" s="226"/>
      <c r="CB52" s="226" t="str">
        <f t="shared" ca="1" si="22"/>
        <v/>
      </c>
      <c r="CC52" s="226" t="str">
        <f t="shared" ca="1" si="23"/>
        <v/>
      </c>
      <c r="CD52" s="226" t="str">
        <f t="shared" ca="1" si="24"/>
        <v/>
      </c>
      <c r="CE52" s="226" t="str">
        <f t="shared" ca="1" si="25"/>
        <v/>
      </c>
      <c r="CF52" s="226" t="str">
        <f t="shared" ca="1" si="26"/>
        <v/>
      </c>
      <c r="CG52" s="226" t="str">
        <f t="shared" ca="1" si="27"/>
        <v/>
      </c>
      <c r="CH52" s="226" t="str">
        <f t="shared" ca="1" si="28"/>
        <v/>
      </c>
      <c r="CI52" s="226" t="str">
        <f t="shared" ca="1" si="29"/>
        <v/>
      </c>
      <c r="CJ52" s="226" t="str">
        <f t="shared" ca="1" si="30"/>
        <v/>
      </c>
      <c r="CK52" s="226" t="str">
        <f t="shared" ca="1" si="31"/>
        <v/>
      </c>
      <c r="CL52" s="226" t="str">
        <f t="shared" ca="1" si="32"/>
        <v/>
      </c>
      <c r="CM52" s="226"/>
      <c r="CN52" s="226" t="str">
        <f t="shared" ca="1" si="33"/>
        <v xml:space="preserve">          </v>
      </c>
      <c r="CO52" s="226" t="str">
        <f t="shared" ca="1" si="34"/>
        <v/>
      </c>
      <c r="CP52" s="226" t="str">
        <f t="shared" ca="1" si="35"/>
        <v/>
      </c>
      <c r="CQ52" s="226"/>
      <c r="CR52" s="226">
        <f t="shared" ca="1" si="36"/>
        <v>0</v>
      </c>
      <c r="CS52" s="226">
        <f t="shared" ca="1" si="74"/>
        <v>0</v>
      </c>
      <c r="CT52" s="226">
        <f t="shared" ca="1" si="74"/>
        <v>0</v>
      </c>
      <c r="CU52" s="226">
        <f t="shared" ca="1" si="74"/>
        <v>0</v>
      </c>
      <c r="CV52" s="226">
        <f t="shared" ca="1" si="74"/>
        <v>0</v>
      </c>
      <c r="CW52" s="226">
        <f t="shared" ca="1" si="74"/>
        <v>0</v>
      </c>
      <c r="CX52" s="226">
        <f t="shared" ca="1" si="73"/>
        <v>0</v>
      </c>
      <c r="CY52" s="226">
        <f t="shared" ca="1" si="73"/>
        <v>0</v>
      </c>
      <c r="CZ52" s="226">
        <f t="shared" ca="1" si="73"/>
        <v>0</v>
      </c>
      <c r="DA52" s="226">
        <f t="shared" ca="1" si="73"/>
        <v>0</v>
      </c>
      <c r="DB52" s="226">
        <f t="shared" ca="1" si="73"/>
        <v>0</v>
      </c>
      <c r="DC52" s="226"/>
      <c r="DD52" s="226" t="str">
        <f t="shared" ca="1" si="38"/>
        <v/>
      </c>
      <c r="DE52" s="226" t="str">
        <f t="shared" ca="1" si="39"/>
        <v/>
      </c>
      <c r="DF52" s="226" t="str">
        <f t="shared" ca="1" si="40"/>
        <v/>
      </c>
      <c r="DG52" s="226" t="str">
        <f t="shared" ca="1" si="41"/>
        <v/>
      </c>
      <c r="DH52" s="226" t="str">
        <f t="shared" ca="1" si="42"/>
        <v/>
      </c>
      <c r="DI52" s="226" t="str">
        <f t="shared" ca="1" si="43"/>
        <v/>
      </c>
      <c r="DJ52" s="226" t="str">
        <f t="shared" ca="1" si="44"/>
        <v/>
      </c>
      <c r="DK52" s="226" t="str">
        <f t="shared" ca="1" si="45"/>
        <v/>
      </c>
      <c r="DL52" s="226" t="str">
        <f t="shared" ca="1" si="46"/>
        <v/>
      </c>
      <c r="DM52" s="226" t="str">
        <f t="shared" ca="1" si="47"/>
        <v/>
      </c>
      <c r="DN52" s="226" t="str">
        <f t="shared" ca="1" si="48"/>
        <v/>
      </c>
      <c r="DO52" s="226"/>
      <c r="DP52" s="226" t="str">
        <f t="shared" ca="1" si="49"/>
        <v xml:space="preserve">          </v>
      </c>
      <c r="DQ52" s="226" t="str">
        <f t="shared" ca="1" si="50"/>
        <v/>
      </c>
      <c r="DR52" s="226" t="str">
        <f t="shared" ca="1" si="51"/>
        <v/>
      </c>
      <c r="DS52" s="226"/>
      <c r="DT52" s="226" t="str">
        <f t="shared" ca="1" si="52"/>
        <v/>
      </c>
      <c r="DU52" s="226" t="str">
        <f t="shared" ca="1" si="79"/>
        <v/>
      </c>
      <c r="DV52" s="226" t="str">
        <f t="shared" ca="1" si="79"/>
        <v/>
      </c>
      <c r="DW52" s="226" t="str">
        <f t="shared" ca="1" si="79"/>
        <v/>
      </c>
      <c r="DX52" s="226" t="str">
        <f t="shared" ca="1" si="77"/>
        <v/>
      </c>
      <c r="DY52" s="226" t="str">
        <f t="shared" ca="1" si="77"/>
        <v/>
      </c>
      <c r="DZ52" s="226" t="str">
        <f t="shared" ca="1" si="77"/>
        <v/>
      </c>
      <c r="EA52" s="226" t="str">
        <f t="shared" ca="1" si="77"/>
        <v/>
      </c>
      <c r="EB52" s="226" t="str">
        <f t="shared" ca="1" si="77"/>
        <v/>
      </c>
      <c r="EC52" s="226" t="str">
        <f t="shared" ca="1" si="77"/>
        <v/>
      </c>
      <c r="ED52" s="226"/>
      <c r="EE52" s="226" t="str">
        <f t="shared" ca="1" si="54"/>
        <v xml:space="preserve">         </v>
      </c>
      <c r="EF52" s="226" t="str">
        <f t="shared" ca="1" si="55"/>
        <v/>
      </c>
      <c r="EG52" s="226" t="str">
        <f t="shared" ca="1" si="56"/>
        <v/>
      </c>
      <c r="EH52" s="226"/>
      <c r="EI52" s="226" t="str">
        <f t="shared" ca="1" si="89"/>
        <v/>
      </c>
      <c r="EJ52" s="226" t="str">
        <f t="shared" ca="1" si="89"/>
        <v/>
      </c>
      <c r="EK52" s="226" t="str">
        <f t="shared" ca="1" si="89"/>
        <v/>
      </c>
      <c r="EL52" s="226" t="str">
        <f t="shared" ca="1" si="89"/>
        <v/>
      </c>
      <c r="EM52" s="226" t="str">
        <f t="shared" ca="1" si="89"/>
        <v/>
      </c>
      <c r="EN52" s="226" t="str">
        <f t="shared" ca="1" si="89"/>
        <v/>
      </c>
      <c r="EO52" s="226" t="str">
        <f t="shared" ca="1" si="89"/>
        <v/>
      </c>
      <c r="EP52" s="226" t="str">
        <f t="shared" ca="1" si="89"/>
        <v/>
      </c>
      <c r="EQ52" s="226" t="str">
        <f t="shared" ca="1" si="89"/>
        <v/>
      </c>
      <c r="ER52" s="226" t="str">
        <f t="shared" ca="1" si="89"/>
        <v/>
      </c>
      <c r="ES52" s="226"/>
      <c r="ET52" s="226" t="str">
        <f t="shared" ca="1" si="57"/>
        <v xml:space="preserve">         </v>
      </c>
      <c r="EU52" s="226" t="str">
        <f t="shared" ca="1" si="58"/>
        <v/>
      </c>
      <c r="EV52" s="226" t="str">
        <f t="shared" ca="1" si="59"/>
        <v/>
      </c>
      <c r="FM52" s="226" t="str">
        <f t="shared" si="81"/>
        <v/>
      </c>
      <c r="FN52" s="226" t="str">
        <f t="shared" si="82"/>
        <v/>
      </c>
      <c r="FO52" s="226" t="str">
        <f t="shared" si="83"/>
        <v/>
      </c>
      <c r="FP52" s="226" t="str">
        <f t="shared" si="84"/>
        <v/>
      </c>
      <c r="FQ52" s="226" t="str">
        <f t="shared" si="60"/>
        <v/>
      </c>
      <c r="FR52" s="226" t="str">
        <f t="shared" si="61"/>
        <v/>
      </c>
      <c r="FT52" s="226">
        <f>LEN(ПланОЗО!C52)-LEN(SUBSTITUTE(ПланОЗО!C52,",",""))+COUNTA(ПланОЗО!C52)</f>
        <v>0</v>
      </c>
      <c r="FU52" s="226">
        <f>LEN(ПланОЗО!D52)-LEN(SUBSTITUTE(ПланОЗО!D52,",",""))+COUNTA(ПланОЗО!D52)</f>
        <v>0</v>
      </c>
      <c r="FV52" s="226">
        <f>LEN(ПланОЗО!E52)-LEN(SUBSTITUTE(ПланОЗО!E52,",",""))+COUNTA(ПланОЗО!E52)</f>
        <v>0</v>
      </c>
      <c r="FX52" s="226">
        <f>LEN(ПланЗО!C52)-LEN(SUBSTITUTE(ПланЗО!C52,",",""))+COUNTA(ПланЗО!C52)</f>
        <v>0</v>
      </c>
      <c r="FY52" s="226">
        <f>LEN(ПланЗО!D52)-LEN(SUBSTITUTE(ПланЗО!D52,",",""))+COUNTA(ПланЗО!D52)</f>
        <v>0</v>
      </c>
      <c r="FZ52" s="226">
        <f>LEN(ПланЗО!E52)-LEN(SUBSTITUTE(ПланЗО!E52,",",""))+COUNTA(ПланЗО!E52)</f>
        <v>0</v>
      </c>
    </row>
    <row r="53" spans="1:182" x14ac:dyDescent="0.25">
      <c r="A53" s="5" t="s">
        <v>63</v>
      </c>
      <c r="B53" s="92"/>
      <c r="C53" s="88"/>
      <c r="D53" s="89"/>
      <c r="E53" s="89"/>
      <c r="F53" s="89"/>
      <c r="G53" s="90"/>
      <c r="H53" s="88"/>
      <c r="I53" s="89"/>
      <c r="J53" s="89"/>
      <c r="K53" s="89"/>
      <c r="L53" s="90"/>
      <c r="M53" s="88"/>
      <c r="N53" s="89"/>
      <c r="O53" s="89"/>
      <c r="P53" s="89"/>
      <c r="Q53" s="90"/>
      <c r="R53" s="88"/>
      <c r="S53" s="89"/>
      <c r="T53" s="89"/>
      <c r="U53" s="89"/>
      <c r="V53" s="90"/>
      <c r="W53" s="88"/>
      <c r="X53" s="89"/>
      <c r="Y53" s="89"/>
      <c r="Z53" s="89"/>
      <c r="AA53" s="90"/>
      <c r="AB53" s="88"/>
      <c r="AC53" s="89"/>
      <c r="AD53" s="89"/>
      <c r="AE53" s="89"/>
      <c r="AF53" s="90"/>
      <c r="AG53" s="88"/>
      <c r="AH53" s="89"/>
      <c r="AI53" s="89"/>
      <c r="AJ53" s="89"/>
      <c r="AK53" s="90"/>
      <c r="AL53" s="88"/>
      <c r="AM53" s="89"/>
      <c r="AN53" s="89"/>
      <c r="AO53" s="89"/>
      <c r="AP53" s="90"/>
      <c r="AQ53" s="88"/>
      <c r="AR53" s="89"/>
      <c r="AS53" s="89"/>
      <c r="AT53" s="89"/>
      <c r="AU53" s="90"/>
      <c r="AV53" s="88"/>
      <c r="AW53" s="89"/>
      <c r="AX53" s="89"/>
      <c r="AY53" s="89"/>
      <c r="AZ53" s="90"/>
      <c r="BA53" s="88"/>
      <c r="BB53" s="89"/>
      <c r="BC53" s="89"/>
      <c r="BD53" s="89"/>
      <c r="BE53" s="90"/>
      <c r="BF53" s="89"/>
      <c r="BG53" s="214">
        <v>0</v>
      </c>
      <c r="BH53" s="214">
        <v>0</v>
      </c>
      <c r="BI53" s="214">
        <v>0</v>
      </c>
      <c r="BJ53" s="214">
        <v>0</v>
      </c>
      <c r="BK53" s="305"/>
      <c r="BL53" s="305" t="str">
        <f>IF(ПланОО!H53&gt;0,ПланОО!I53/ПланОО!H53,"-")</f>
        <v>-</v>
      </c>
      <c r="BM53" s="298"/>
      <c r="BN53" s="226"/>
      <c r="BO53" s="226"/>
      <c r="BP53" s="226">
        <f t="shared" ca="1" si="19"/>
        <v>0</v>
      </c>
      <c r="BQ53" s="226">
        <f t="shared" ca="1" si="20"/>
        <v>0</v>
      </c>
      <c r="BR53" s="226">
        <f t="shared" ca="1" si="78"/>
        <v>0</v>
      </c>
      <c r="BS53" s="226">
        <f t="shared" ca="1" si="78"/>
        <v>0</v>
      </c>
      <c r="BT53" s="226">
        <f t="shared" ca="1" si="78"/>
        <v>0</v>
      </c>
      <c r="BU53" s="226">
        <f t="shared" ca="1" si="76"/>
        <v>0</v>
      </c>
      <c r="BV53" s="226">
        <f t="shared" ca="1" si="76"/>
        <v>0</v>
      </c>
      <c r="BW53" s="226">
        <f t="shared" ca="1" si="76"/>
        <v>0</v>
      </c>
      <c r="BX53" s="226">
        <f t="shared" ca="1" si="76"/>
        <v>0</v>
      </c>
      <c r="BY53" s="226">
        <f t="shared" ca="1" si="76"/>
        <v>0</v>
      </c>
      <c r="BZ53" s="226">
        <f t="shared" ca="1" si="76"/>
        <v>0</v>
      </c>
      <c r="CA53" s="226"/>
      <c r="CB53" s="226" t="str">
        <f t="shared" ca="1" si="22"/>
        <v/>
      </c>
      <c r="CC53" s="226" t="str">
        <f t="shared" ca="1" si="23"/>
        <v/>
      </c>
      <c r="CD53" s="226" t="str">
        <f t="shared" ca="1" si="24"/>
        <v/>
      </c>
      <c r="CE53" s="226" t="str">
        <f t="shared" ca="1" si="25"/>
        <v/>
      </c>
      <c r="CF53" s="226" t="str">
        <f t="shared" ca="1" si="26"/>
        <v/>
      </c>
      <c r="CG53" s="226" t="str">
        <f t="shared" ca="1" si="27"/>
        <v/>
      </c>
      <c r="CH53" s="226" t="str">
        <f t="shared" ca="1" si="28"/>
        <v/>
      </c>
      <c r="CI53" s="226" t="str">
        <f t="shared" ca="1" si="29"/>
        <v/>
      </c>
      <c r="CJ53" s="226" t="str">
        <f t="shared" ca="1" si="30"/>
        <v/>
      </c>
      <c r="CK53" s="226" t="str">
        <f t="shared" ca="1" si="31"/>
        <v/>
      </c>
      <c r="CL53" s="226" t="str">
        <f t="shared" ca="1" si="32"/>
        <v/>
      </c>
      <c r="CM53" s="226"/>
      <c r="CN53" s="226" t="str">
        <f t="shared" ca="1" si="33"/>
        <v xml:space="preserve">          </v>
      </c>
      <c r="CO53" s="226" t="str">
        <f t="shared" ca="1" si="34"/>
        <v/>
      </c>
      <c r="CP53" s="226" t="str">
        <f t="shared" ca="1" si="35"/>
        <v/>
      </c>
      <c r="CQ53" s="226"/>
      <c r="CR53" s="226">
        <f t="shared" ca="1" si="36"/>
        <v>0</v>
      </c>
      <c r="CS53" s="226">
        <f t="shared" ca="1" si="74"/>
        <v>0</v>
      </c>
      <c r="CT53" s="226">
        <f t="shared" ca="1" si="74"/>
        <v>0</v>
      </c>
      <c r="CU53" s="226">
        <f t="shared" ca="1" si="74"/>
        <v>0</v>
      </c>
      <c r="CV53" s="226">
        <f t="shared" ca="1" si="74"/>
        <v>0</v>
      </c>
      <c r="CW53" s="226">
        <f t="shared" ca="1" si="74"/>
        <v>0</v>
      </c>
      <c r="CX53" s="226">
        <f t="shared" ca="1" si="73"/>
        <v>0</v>
      </c>
      <c r="CY53" s="226">
        <f t="shared" ca="1" si="73"/>
        <v>0</v>
      </c>
      <c r="CZ53" s="226">
        <f t="shared" ca="1" si="73"/>
        <v>0</v>
      </c>
      <c r="DA53" s="226">
        <f t="shared" ca="1" si="73"/>
        <v>0</v>
      </c>
      <c r="DB53" s="226">
        <f t="shared" ca="1" si="73"/>
        <v>0</v>
      </c>
      <c r="DC53" s="226"/>
      <c r="DD53" s="226" t="str">
        <f t="shared" ca="1" si="38"/>
        <v/>
      </c>
      <c r="DE53" s="226" t="str">
        <f t="shared" ca="1" si="39"/>
        <v/>
      </c>
      <c r="DF53" s="226" t="str">
        <f t="shared" ca="1" si="40"/>
        <v/>
      </c>
      <c r="DG53" s="226" t="str">
        <f t="shared" ca="1" si="41"/>
        <v/>
      </c>
      <c r="DH53" s="226" t="str">
        <f t="shared" ca="1" si="42"/>
        <v/>
      </c>
      <c r="DI53" s="226" t="str">
        <f t="shared" ca="1" si="43"/>
        <v/>
      </c>
      <c r="DJ53" s="226" t="str">
        <f t="shared" ca="1" si="44"/>
        <v/>
      </c>
      <c r="DK53" s="226" t="str">
        <f t="shared" ca="1" si="45"/>
        <v/>
      </c>
      <c r="DL53" s="226" t="str">
        <f t="shared" ca="1" si="46"/>
        <v/>
      </c>
      <c r="DM53" s="226" t="str">
        <f t="shared" ca="1" si="47"/>
        <v/>
      </c>
      <c r="DN53" s="226" t="str">
        <f t="shared" ca="1" si="48"/>
        <v/>
      </c>
      <c r="DO53" s="226"/>
      <c r="DP53" s="226" t="str">
        <f t="shared" ca="1" si="49"/>
        <v xml:space="preserve">          </v>
      </c>
      <c r="DQ53" s="226" t="str">
        <f t="shared" ca="1" si="50"/>
        <v/>
      </c>
      <c r="DR53" s="226" t="str">
        <f t="shared" ca="1" si="51"/>
        <v/>
      </c>
      <c r="DS53" s="226"/>
      <c r="DT53" s="226" t="str">
        <f t="shared" ca="1" si="52"/>
        <v/>
      </c>
      <c r="DU53" s="226" t="str">
        <f t="shared" ca="1" si="79"/>
        <v/>
      </c>
      <c r="DV53" s="226" t="str">
        <f t="shared" ca="1" si="79"/>
        <v/>
      </c>
      <c r="DW53" s="226" t="str">
        <f t="shared" ca="1" si="79"/>
        <v/>
      </c>
      <c r="DX53" s="226" t="str">
        <f t="shared" ca="1" si="77"/>
        <v/>
      </c>
      <c r="DY53" s="226" t="str">
        <f t="shared" ca="1" si="77"/>
        <v/>
      </c>
      <c r="DZ53" s="226" t="str">
        <f t="shared" ca="1" si="77"/>
        <v/>
      </c>
      <c r="EA53" s="226" t="str">
        <f t="shared" ca="1" si="77"/>
        <v/>
      </c>
      <c r="EB53" s="226" t="str">
        <f t="shared" ca="1" si="77"/>
        <v/>
      </c>
      <c r="EC53" s="226" t="str">
        <f t="shared" ca="1" si="77"/>
        <v/>
      </c>
      <c r="ED53" s="226"/>
      <c r="EE53" s="226" t="str">
        <f t="shared" ca="1" si="54"/>
        <v xml:space="preserve">         </v>
      </c>
      <c r="EF53" s="226" t="str">
        <f t="shared" ca="1" si="55"/>
        <v/>
      </c>
      <c r="EG53" s="226" t="str">
        <f t="shared" ca="1" si="56"/>
        <v/>
      </c>
      <c r="EH53" s="226"/>
      <c r="EI53" s="226" t="str">
        <f t="shared" ca="1" si="89"/>
        <v/>
      </c>
      <c r="EJ53" s="226" t="str">
        <f t="shared" ca="1" si="89"/>
        <v/>
      </c>
      <c r="EK53" s="226" t="str">
        <f t="shared" ca="1" si="89"/>
        <v/>
      </c>
      <c r="EL53" s="226" t="str">
        <f t="shared" ca="1" si="89"/>
        <v/>
      </c>
      <c r="EM53" s="226" t="str">
        <f t="shared" ca="1" si="89"/>
        <v/>
      </c>
      <c r="EN53" s="226" t="str">
        <f t="shared" ca="1" si="89"/>
        <v/>
      </c>
      <c r="EO53" s="226" t="str">
        <f t="shared" ca="1" si="89"/>
        <v/>
      </c>
      <c r="EP53" s="226" t="str">
        <f t="shared" ca="1" si="89"/>
        <v/>
      </c>
      <c r="EQ53" s="226" t="str">
        <f t="shared" ca="1" si="89"/>
        <v/>
      </c>
      <c r="ER53" s="226" t="str">
        <f t="shared" ca="1" si="89"/>
        <v/>
      </c>
      <c r="ES53" s="226"/>
      <c r="ET53" s="226" t="str">
        <f t="shared" ca="1" si="57"/>
        <v xml:space="preserve">         </v>
      </c>
      <c r="EU53" s="226" t="str">
        <f t="shared" ca="1" si="58"/>
        <v/>
      </c>
      <c r="EV53" s="226" t="str">
        <f t="shared" ca="1" si="59"/>
        <v/>
      </c>
      <c r="FM53" s="226" t="str">
        <f t="shared" si="81"/>
        <v/>
      </c>
      <c r="FN53" s="226" t="str">
        <f t="shared" si="82"/>
        <v/>
      </c>
      <c r="FO53" s="226" t="str">
        <f t="shared" si="83"/>
        <v/>
      </c>
      <c r="FP53" s="226" t="str">
        <f t="shared" si="84"/>
        <v/>
      </c>
      <c r="FQ53" s="226" t="str">
        <f t="shared" si="60"/>
        <v/>
      </c>
      <c r="FR53" s="226" t="str">
        <f t="shared" si="61"/>
        <v/>
      </c>
      <c r="FT53" s="226">
        <f>LEN(ПланОЗО!C53)-LEN(SUBSTITUTE(ПланОЗО!C53,",",""))+COUNTA(ПланОЗО!C53)</f>
        <v>0</v>
      </c>
      <c r="FU53" s="226">
        <f>LEN(ПланОЗО!D53)-LEN(SUBSTITUTE(ПланОЗО!D53,",",""))+COUNTA(ПланОЗО!D53)</f>
        <v>0</v>
      </c>
      <c r="FV53" s="226">
        <f>LEN(ПланОЗО!E53)-LEN(SUBSTITUTE(ПланОЗО!E53,",",""))+COUNTA(ПланОЗО!E53)</f>
        <v>0</v>
      </c>
      <c r="FX53" s="226">
        <f>LEN(ПланЗО!C53)-LEN(SUBSTITUTE(ПланЗО!C53,",",""))+COUNTA(ПланЗО!C53)</f>
        <v>0</v>
      </c>
      <c r="FY53" s="226">
        <f>LEN(ПланЗО!D53)-LEN(SUBSTITUTE(ПланЗО!D53,",",""))+COUNTA(ПланЗО!D53)</f>
        <v>0</v>
      </c>
      <c r="FZ53" s="226">
        <f>LEN(ПланЗО!E53)-LEN(SUBSTITUTE(ПланЗО!E53,",",""))+COUNTA(ПланЗО!E53)</f>
        <v>0</v>
      </c>
    </row>
    <row r="54" spans="1:182" x14ac:dyDescent="0.25">
      <c r="A54" s="5" t="s">
        <v>62</v>
      </c>
      <c r="B54" s="92"/>
      <c r="C54" s="88"/>
      <c r="D54" s="89"/>
      <c r="E54" s="89"/>
      <c r="F54" s="89"/>
      <c r="G54" s="90"/>
      <c r="H54" s="88"/>
      <c r="I54" s="89"/>
      <c r="J54" s="89"/>
      <c r="K54" s="89"/>
      <c r="L54" s="90"/>
      <c r="M54" s="88"/>
      <c r="N54" s="89"/>
      <c r="O54" s="89"/>
      <c r="P54" s="89"/>
      <c r="Q54" s="90"/>
      <c r="R54" s="88"/>
      <c r="S54" s="89"/>
      <c r="T54" s="89"/>
      <c r="U54" s="89"/>
      <c r="V54" s="90"/>
      <c r="W54" s="88"/>
      <c r="X54" s="89"/>
      <c r="Y54" s="89"/>
      <c r="Z54" s="89"/>
      <c r="AA54" s="90"/>
      <c r="AB54" s="88"/>
      <c r="AC54" s="89"/>
      <c r="AD54" s="89"/>
      <c r="AE54" s="89"/>
      <c r="AF54" s="90"/>
      <c r="AG54" s="88"/>
      <c r="AH54" s="89"/>
      <c r="AI54" s="89"/>
      <c r="AJ54" s="89"/>
      <c r="AK54" s="90"/>
      <c r="AL54" s="88"/>
      <c r="AM54" s="89"/>
      <c r="AN54" s="89"/>
      <c r="AO54" s="89"/>
      <c r="AP54" s="90"/>
      <c r="AQ54" s="88"/>
      <c r="AR54" s="89"/>
      <c r="AS54" s="89"/>
      <c r="AT54" s="89"/>
      <c r="AU54" s="90"/>
      <c r="AV54" s="88"/>
      <c r="AW54" s="89"/>
      <c r="AX54" s="89"/>
      <c r="AY54" s="89"/>
      <c r="AZ54" s="90"/>
      <c r="BA54" s="88"/>
      <c r="BB54" s="89"/>
      <c r="BC54" s="89"/>
      <c r="BD54" s="89"/>
      <c r="BE54" s="90"/>
      <c r="BF54" s="89"/>
      <c r="BG54" s="214">
        <v>0</v>
      </c>
      <c r="BH54" s="214">
        <v>0</v>
      </c>
      <c r="BI54" s="214">
        <v>0</v>
      </c>
      <c r="BJ54" s="214">
        <v>0</v>
      </c>
      <c r="BK54" s="305"/>
      <c r="BL54" s="305" t="str">
        <f>IF(ПланОО!H54&gt;0,ПланОО!I54/ПланОО!H54,"-")</f>
        <v>-</v>
      </c>
      <c r="BM54" s="298"/>
      <c r="BN54" s="226"/>
      <c r="BO54" s="226"/>
      <c r="BP54" s="226">
        <f t="shared" ca="1" si="19"/>
        <v>0</v>
      </c>
      <c r="BQ54" s="226">
        <f t="shared" ca="1" si="20"/>
        <v>0</v>
      </c>
      <c r="BR54" s="226">
        <f t="shared" ca="1" si="78"/>
        <v>0</v>
      </c>
      <c r="BS54" s="226">
        <f t="shared" ca="1" si="78"/>
        <v>0</v>
      </c>
      <c r="BT54" s="226">
        <f t="shared" ca="1" si="78"/>
        <v>0</v>
      </c>
      <c r="BU54" s="226">
        <f t="shared" ca="1" si="76"/>
        <v>0</v>
      </c>
      <c r="BV54" s="226">
        <f t="shared" ca="1" si="76"/>
        <v>0</v>
      </c>
      <c r="BW54" s="226">
        <f t="shared" ca="1" si="76"/>
        <v>0</v>
      </c>
      <c r="BX54" s="226">
        <f t="shared" ca="1" si="76"/>
        <v>0</v>
      </c>
      <c r="BY54" s="226">
        <f t="shared" ca="1" si="76"/>
        <v>0</v>
      </c>
      <c r="BZ54" s="226">
        <f t="shared" ca="1" si="76"/>
        <v>0</v>
      </c>
      <c r="CA54" s="226"/>
      <c r="CB54" s="226" t="str">
        <f t="shared" ca="1" si="22"/>
        <v/>
      </c>
      <c r="CC54" s="226" t="str">
        <f t="shared" ca="1" si="23"/>
        <v/>
      </c>
      <c r="CD54" s="226" t="str">
        <f t="shared" ca="1" si="24"/>
        <v/>
      </c>
      <c r="CE54" s="226" t="str">
        <f t="shared" ca="1" si="25"/>
        <v/>
      </c>
      <c r="CF54" s="226" t="str">
        <f t="shared" ca="1" si="26"/>
        <v/>
      </c>
      <c r="CG54" s="226" t="str">
        <f t="shared" ca="1" si="27"/>
        <v/>
      </c>
      <c r="CH54" s="226" t="str">
        <f t="shared" ca="1" si="28"/>
        <v/>
      </c>
      <c r="CI54" s="226" t="str">
        <f t="shared" ca="1" si="29"/>
        <v/>
      </c>
      <c r="CJ54" s="226" t="str">
        <f t="shared" ca="1" si="30"/>
        <v/>
      </c>
      <c r="CK54" s="226" t="str">
        <f t="shared" ca="1" si="31"/>
        <v/>
      </c>
      <c r="CL54" s="226" t="str">
        <f t="shared" ca="1" si="32"/>
        <v/>
      </c>
      <c r="CM54" s="226"/>
      <c r="CN54" s="226" t="str">
        <f t="shared" ca="1" si="33"/>
        <v xml:space="preserve">          </v>
      </c>
      <c r="CO54" s="226" t="str">
        <f t="shared" ca="1" si="34"/>
        <v/>
      </c>
      <c r="CP54" s="226" t="str">
        <f t="shared" ca="1" si="35"/>
        <v/>
      </c>
      <c r="CQ54" s="226"/>
      <c r="CR54" s="226">
        <f t="shared" ca="1" si="36"/>
        <v>0</v>
      </c>
      <c r="CS54" s="226">
        <f t="shared" ca="1" si="74"/>
        <v>0</v>
      </c>
      <c r="CT54" s="226">
        <f t="shared" ca="1" si="74"/>
        <v>0</v>
      </c>
      <c r="CU54" s="226">
        <f t="shared" ca="1" si="74"/>
        <v>0</v>
      </c>
      <c r="CV54" s="226">
        <f t="shared" ca="1" si="74"/>
        <v>0</v>
      </c>
      <c r="CW54" s="226">
        <f t="shared" ca="1" si="74"/>
        <v>0</v>
      </c>
      <c r="CX54" s="226">
        <f t="shared" ca="1" si="73"/>
        <v>0</v>
      </c>
      <c r="CY54" s="226">
        <f t="shared" ca="1" si="73"/>
        <v>0</v>
      </c>
      <c r="CZ54" s="226">
        <f t="shared" ca="1" si="73"/>
        <v>0</v>
      </c>
      <c r="DA54" s="226">
        <f t="shared" ca="1" si="73"/>
        <v>0</v>
      </c>
      <c r="DB54" s="226">
        <f t="shared" ca="1" si="73"/>
        <v>0</v>
      </c>
      <c r="DC54" s="226"/>
      <c r="DD54" s="226" t="str">
        <f t="shared" ca="1" si="38"/>
        <v/>
      </c>
      <c r="DE54" s="226" t="str">
        <f t="shared" ca="1" si="39"/>
        <v/>
      </c>
      <c r="DF54" s="226" t="str">
        <f t="shared" ca="1" si="40"/>
        <v/>
      </c>
      <c r="DG54" s="226" t="str">
        <f t="shared" ca="1" si="41"/>
        <v/>
      </c>
      <c r="DH54" s="226" t="str">
        <f t="shared" ca="1" si="42"/>
        <v/>
      </c>
      <c r="DI54" s="226" t="str">
        <f t="shared" ca="1" si="43"/>
        <v/>
      </c>
      <c r="DJ54" s="226" t="str">
        <f t="shared" ca="1" si="44"/>
        <v/>
      </c>
      <c r="DK54" s="226" t="str">
        <f t="shared" ca="1" si="45"/>
        <v/>
      </c>
      <c r="DL54" s="226" t="str">
        <f t="shared" ca="1" si="46"/>
        <v/>
      </c>
      <c r="DM54" s="226" t="str">
        <f t="shared" ca="1" si="47"/>
        <v/>
      </c>
      <c r="DN54" s="226" t="str">
        <f t="shared" ca="1" si="48"/>
        <v/>
      </c>
      <c r="DO54" s="226"/>
      <c r="DP54" s="226" t="str">
        <f t="shared" ca="1" si="49"/>
        <v xml:space="preserve">          </v>
      </c>
      <c r="DQ54" s="226" t="str">
        <f t="shared" ca="1" si="50"/>
        <v/>
      </c>
      <c r="DR54" s="226" t="str">
        <f t="shared" ca="1" si="51"/>
        <v/>
      </c>
      <c r="DS54" s="226"/>
      <c r="DT54" s="226" t="str">
        <f t="shared" ca="1" si="52"/>
        <v/>
      </c>
      <c r="DU54" s="226" t="str">
        <f t="shared" ca="1" si="79"/>
        <v/>
      </c>
      <c r="DV54" s="226" t="str">
        <f t="shared" ca="1" si="79"/>
        <v/>
      </c>
      <c r="DW54" s="226" t="str">
        <f t="shared" ca="1" si="79"/>
        <v/>
      </c>
      <c r="DX54" s="226" t="str">
        <f t="shared" ca="1" si="77"/>
        <v/>
      </c>
      <c r="DY54" s="226" t="str">
        <f t="shared" ca="1" si="77"/>
        <v/>
      </c>
      <c r="DZ54" s="226" t="str">
        <f t="shared" ca="1" si="77"/>
        <v/>
      </c>
      <c r="EA54" s="226" t="str">
        <f t="shared" ca="1" si="77"/>
        <v/>
      </c>
      <c r="EB54" s="226" t="str">
        <f t="shared" ca="1" si="77"/>
        <v/>
      </c>
      <c r="EC54" s="226" t="str">
        <f t="shared" ca="1" si="77"/>
        <v/>
      </c>
      <c r="ED54" s="226"/>
      <c r="EE54" s="226" t="str">
        <f t="shared" ca="1" si="54"/>
        <v xml:space="preserve">         </v>
      </c>
      <c r="EF54" s="226" t="str">
        <f t="shared" ca="1" si="55"/>
        <v/>
      </c>
      <c r="EG54" s="226" t="str">
        <f t="shared" ca="1" si="56"/>
        <v/>
      </c>
      <c r="EH54" s="226"/>
      <c r="EI54" s="226" t="str">
        <f t="shared" ca="1" si="89"/>
        <v/>
      </c>
      <c r="EJ54" s="226" t="str">
        <f t="shared" ca="1" si="89"/>
        <v/>
      </c>
      <c r="EK54" s="226" t="str">
        <f t="shared" ca="1" si="89"/>
        <v/>
      </c>
      <c r="EL54" s="226" t="str">
        <f t="shared" ca="1" si="89"/>
        <v/>
      </c>
      <c r="EM54" s="226" t="str">
        <f t="shared" ca="1" si="89"/>
        <v/>
      </c>
      <c r="EN54" s="226" t="str">
        <f t="shared" ca="1" si="89"/>
        <v/>
      </c>
      <c r="EO54" s="226" t="str">
        <f t="shared" ca="1" si="89"/>
        <v/>
      </c>
      <c r="EP54" s="226" t="str">
        <f t="shared" ca="1" si="89"/>
        <v/>
      </c>
      <c r="EQ54" s="226" t="str">
        <f t="shared" ca="1" si="89"/>
        <v/>
      </c>
      <c r="ER54" s="226" t="str">
        <f t="shared" ca="1" si="89"/>
        <v/>
      </c>
      <c r="ES54" s="226"/>
      <c r="ET54" s="226" t="str">
        <f t="shared" ca="1" si="57"/>
        <v xml:space="preserve">         </v>
      </c>
      <c r="EU54" s="226" t="str">
        <f t="shared" ca="1" si="58"/>
        <v/>
      </c>
      <c r="EV54" s="226" t="str">
        <f t="shared" ca="1" si="59"/>
        <v/>
      </c>
      <c r="FM54" s="226" t="str">
        <f t="shared" si="81"/>
        <v/>
      </c>
      <c r="FN54" s="226" t="str">
        <f t="shared" si="82"/>
        <v/>
      </c>
      <c r="FO54" s="226" t="str">
        <f t="shared" si="83"/>
        <v/>
      </c>
      <c r="FP54" s="226" t="str">
        <f t="shared" si="84"/>
        <v/>
      </c>
      <c r="FQ54" s="226" t="str">
        <f t="shared" si="60"/>
        <v/>
      </c>
      <c r="FR54" s="226" t="str">
        <f t="shared" si="61"/>
        <v/>
      </c>
      <c r="FT54" s="226">
        <f>LEN(ПланОЗО!C54)-LEN(SUBSTITUTE(ПланОЗО!C54,",",""))+COUNTA(ПланОЗО!C54)</f>
        <v>0</v>
      </c>
      <c r="FU54" s="226">
        <f>LEN(ПланОЗО!D54)-LEN(SUBSTITUTE(ПланОЗО!D54,",",""))+COUNTA(ПланОЗО!D54)</f>
        <v>0</v>
      </c>
      <c r="FV54" s="226">
        <f>LEN(ПланОЗО!E54)-LEN(SUBSTITUTE(ПланОЗО!E54,",",""))+COUNTA(ПланОЗО!E54)</f>
        <v>0</v>
      </c>
      <c r="FX54" s="226">
        <f>LEN(ПланЗО!C54)-LEN(SUBSTITUTE(ПланЗО!C54,",",""))+COUNTA(ПланЗО!C54)</f>
        <v>0</v>
      </c>
      <c r="FY54" s="226">
        <f>LEN(ПланЗО!D54)-LEN(SUBSTITUTE(ПланЗО!D54,",",""))+COUNTA(ПланЗО!D54)</f>
        <v>0</v>
      </c>
      <c r="FZ54" s="226">
        <f>LEN(ПланЗО!E54)-LEN(SUBSTITUTE(ПланЗО!E54,",",""))+COUNTA(ПланЗО!E54)</f>
        <v>0</v>
      </c>
    </row>
    <row r="55" spans="1:182" ht="15.75" customHeight="1" x14ac:dyDescent="0.25">
      <c r="A55" s="5" t="s">
        <v>61</v>
      </c>
      <c r="B55" s="92"/>
      <c r="C55" s="88"/>
      <c r="D55" s="89"/>
      <c r="E55" s="89"/>
      <c r="F55" s="89"/>
      <c r="G55" s="90"/>
      <c r="H55" s="88"/>
      <c r="I55" s="89"/>
      <c r="J55" s="89"/>
      <c r="K55" s="89"/>
      <c r="L55" s="90"/>
      <c r="M55" s="88"/>
      <c r="N55" s="89"/>
      <c r="O55" s="89"/>
      <c r="P55" s="89"/>
      <c r="Q55" s="90"/>
      <c r="R55" s="88"/>
      <c r="S55" s="89"/>
      <c r="T55" s="89"/>
      <c r="U55" s="89"/>
      <c r="V55" s="90"/>
      <c r="W55" s="88"/>
      <c r="X55" s="89"/>
      <c r="Y55" s="89"/>
      <c r="Z55" s="89"/>
      <c r="AA55" s="90"/>
      <c r="AB55" s="88"/>
      <c r="AC55" s="89"/>
      <c r="AD55" s="89"/>
      <c r="AE55" s="89"/>
      <c r="AF55" s="90"/>
      <c r="AG55" s="88"/>
      <c r="AH55" s="89"/>
      <c r="AI55" s="89"/>
      <c r="AJ55" s="89"/>
      <c r="AK55" s="90"/>
      <c r="AL55" s="88"/>
      <c r="AM55" s="89"/>
      <c r="AN55" s="89"/>
      <c r="AO55" s="89"/>
      <c r="AP55" s="90"/>
      <c r="AQ55" s="88"/>
      <c r="AR55" s="89"/>
      <c r="AS55" s="89"/>
      <c r="AT55" s="89"/>
      <c r="AU55" s="90"/>
      <c r="AV55" s="88"/>
      <c r="AW55" s="89"/>
      <c r="AX55" s="89"/>
      <c r="AY55" s="89"/>
      <c r="AZ55" s="90"/>
      <c r="BA55" s="88"/>
      <c r="BB55" s="89"/>
      <c r="BC55" s="89"/>
      <c r="BD55" s="89"/>
      <c r="BE55" s="90"/>
      <c r="BF55" s="89"/>
      <c r="BG55" s="214">
        <v>0</v>
      </c>
      <c r="BH55" s="214">
        <v>0</v>
      </c>
      <c r="BI55" s="214">
        <v>0</v>
      </c>
      <c r="BJ55" s="214">
        <v>0</v>
      </c>
      <c r="BK55" s="305"/>
      <c r="BL55" s="305" t="str">
        <f>IF(ПланОО!H55&gt;0,ПланОО!I55/ПланОО!H55,"-")</f>
        <v>-</v>
      </c>
      <c r="BM55" s="298"/>
      <c r="BN55" s="226"/>
      <c r="BO55" s="226"/>
      <c r="BP55" s="226">
        <f t="shared" ca="1" si="19"/>
        <v>0</v>
      </c>
      <c r="BQ55" s="226">
        <f t="shared" ca="1" si="20"/>
        <v>0</v>
      </c>
      <c r="BR55" s="226">
        <f t="shared" ca="1" si="78"/>
        <v>0</v>
      </c>
      <c r="BS55" s="226">
        <f t="shared" ca="1" si="78"/>
        <v>0</v>
      </c>
      <c r="BT55" s="226">
        <f t="shared" ca="1" si="78"/>
        <v>0</v>
      </c>
      <c r="BU55" s="226">
        <f t="shared" ca="1" si="76"/>
        <v>0</v>
      </c>
      <c r="BV55" s="226">
        <f t="shared" ca="1" si="76"/>
        <v>0</v>
      </c>
      <c r="BW55" s="226">
        <f t="shared" ca="1" si="76"/>
        <v>0</v>
      </c>
      <c r="BX55" s="226">
        <f t="shared" ca="1" si="76"/>
        <v>0</v>
      </c>
      <c r="BY55" s="226">
        <f t="shared" ca="1" si="76"/>
        <v>0</v>
      </c>
      <c r="BZ55" s="226">
        <f t="shared" ca="1" si="76"/>
        <v>0</v>
      </c>
      <c r="CA55" s="226"/>
      <c r="CB55" s="226" t="str">
        <f t="shared" ca="1" si="22"/>
        <v/>
      </c>
      <c r="CC55" s="226" t="str">
        <f t="shared" ca="1" si="23"/>
        <v/>
      </c>
      <c r="CD55" s="226" t="str">
        <f t="shared" ca="1" si="24"/>
        <v/>
      </c>
      <c r="CE55" s="226" t="str">
        <f t="shared" ca="1" si="25"/>
        <v/>
      </c>
      <c r="CF55" s="226" t="str">
        <f t="shared" ca="1" si="26"/>
        <v/>
      </c>
      <c r="CG55" s="226" t="str">
        <f t="shared" ca="1" si="27"/>
        <v/>
      </c>
      <c r="CH55" s="226" t="str">
        <f t="shared" ca="1" si="28"/>
        <v/>
      </c>
      <c r="CI55" s="226" t="str">
        <f t="shared" ca="1" si="29"/>
        <v/>
      </c>
      <c r="CJ55" s="226" t="str">
        <f t="shared" ca="1" si="30"/>
        <v/>
      </c>
      <c r="CK55" s="226" t="str">
        <f t="shared" ca="1" si="31"/>
        <v/>
      </c>
      <c r="CL55" s="226" t="str">
        <f t="shared" ca="1" si="32"/>
        <v/>
      </c>
      <c r="CM55" s="226"/>
      <c r="CN55" s="226" t="str">
        <f t="shared" ca="1" si="33"/>
        <v xml:space="preserve">          </v>
      </c>
      <c r="CO55" s="226" t="str">
        <f t="shared" ca="1" si="34"/>
        <v/>
      </c>
      <c r="CP55" s="226" t="str">
        <f t="shared" ca="1" si="35"/>
        <v/>
      </c>
      <c r="CQ55" s="226"/>
      <c r="CR55" s="226">
        <f t="shared" ca="1" si="36"/>
        <v>0</v>
      </c>
      <c r="CS55" s="226">
        <f t="shared" ca="1" si="74"/>
        <v>0</v>
      </c>
      <c r="CT55" s="226">
        <f t="shared" ca="1" si="74"/>
        <v>0</v>
      </c>
      <c r="CU55" s="226">
        <f t="shared" ca="1" si="74"/>
        <v>0</v>
      </c>
      <c r="CV55" s="226">
        <f t="shared" ca="1" si="74"/>
        <v>0</v>
      </c>
      <c r="CW55" s="226">
        <f t="shared" ca="1" si="74"/>
        <v>0</v>
      </c>
      <c r="CX55" s="226">
        <f t="shared" ca="1" si="73"/>
        <v>0</v>
      </c>
      <c r="CY55" s="226">
        <f t="shared" ca="1" si="73"/>
        <v>0</v>
      </c>
      <c r="CZ55" s="226">
        <f t="shared" ca="1" si="73"/>
        <v>0</v>
      </c>
      <c r="DA55" s="226">
        <f t="shared" ca="1" si="73"/>
        <v>0</v>
      </c>
      <c r="DB55" s="226">
        <f t="shared" ca="1" si="73"/>
        <v>0</v>
      </c>
      <c r="DC55" s="226"/>
      <c r="DD55" s="226" t="str">
        <f t="shared" ca="1" si="38"/>
        <v/>
      </c>
      <c r="DE55" s="226" t="str">
        <f t="shared" ca="1" si="39"/>
        <v/>
      </c>
      <c r="DF55" s="226" t="str">
        <f t="shared" ca="1" si="40"/>
        <v/>
      </c>
      <c r="DG55" s="226" t="str">
        <f t="shared" ca="1" si="41"/>
        <v/>
      </c>
      <c r="DH55" s="226" t="str">
        <f t="shared" ca="1" si="42"/>
        <v/>
      </c>
      <c r="DI55" s="226" t="str">
        <f t="shared" ca="1" si="43"/>
        <v/>
      </c>
      <c r="DJ55" s="226" t="str">
        <f t="shared" ca="1" si="44"/>
        <v/>
      </c>
      <c r="DK55" s="226" t="str">
        <f t="shared" ca="1" si="45"/>
        <v/>
      </c>
      <c r="DL55" s="226" t="str">
        <f t="shared" ca="1" si="46"/>
        <v/>
      </c>
      <c r="DM55" s="226" t="str">
        <f t="shared" ca="1" si="47"/>
        <v/>
      </c>
      <c r="DN55" s="226" t="str">
        <f t="shared" ca="1" si="48"/>
        <v/>
      </c>
      <c r="DO55" s="226"/>
      <c r="DP55" s="226" t="str">
        <f t="shared" ca="1" si="49"/>
        <v xml:space="preserve">          </v>
      </c>
      <c r="DQ55" s="226" t="str">
        <f t="shared" ca="1" si="50"/>
        <v/>
      </c>
      <c r="DR55" s="226" t="str">
        <f t="shared" ca="1" si="51"/>
        <v/>
      </c>
      <c r="DS55" s="226"/>
      <c r="DT55" s="226" t="str">
        <f t="shared" ca="1" si="52"/>
        <v/>
      </c>
      <c r="DU55" s="226" t="str">
        <f t="shared" ca="1" si="79"/>
        <v/>
      </c>
      <c r="DV55" s="226" t="str">
        <f t="shared" ca="1" si="79"/>
        <v/>
      </c>
      <c r="DW55" s="226" t="str">
        <f t="shared" ca="1" si="79"/>
        <v/>
      </c>
      <c r="DX55" s="226" t="str">
        <f t="shared" ca="1" si="77"/>
        <v/>
      </c>
      <c r="DY55" s="226" t="str">
        <f t="shared" ca="1" si="77"/>
        <v/>
      </c>
      <c r="DZ55" s="226" t="str">
        <f t="shared" ca="1" si="77"/>
        <v/>
      </c>
      <c r="EA55" s="226" t="str">
        <f t="shared" ca="1" si="77"/>
        <v/>
      </c>
      <c r="EB55" s="226" t="str">
        <f t="shared" ca="1" si="77"/>
        <v/>
      </c>
      <c r="EC55" s="226" t="str">
        <f t="shared" ca="1" si="77"/>
        <v/>
      </c>
      <c r="ED55" s="226"/>
      <c r="EE55" s="226" t="str">
        <f t="shared" ca="1" si="54"/>
        <v xml:space="preserve">         </v>
      </c>
      <c r="EF55" s="226" t="str">
        <f t="shared" ca="1" si="55"/>
        <v/>
      </c>
      <c r="EG55" s="226" t="str">
        <f t="shared" ca="1" si="56"/>
        <v/>
      </c>
      <c r="EH55" s="226"/>
      <c r="EI55" s="226" t="str">
        <f t="shared" ca="1" si="89"/>
        <v/>
      </c>
      <c r="EJ55" s="226" t="str">
        <f t="shared" ca="1" si="89"/>
        <v/>
      </c>
      <c r="EK55" s="226" t="str">
        <f t="shared" ca="1" si="89"/>
        <v/>
      </c>
      <c r="EL55" s="226" t="str">
        <f t="shared" ca="1" si="89"/>
        <v/>
      </c>
      <c r="EM55" s="226" t="str">
        <f t="shared" ca="1" si="89"/>
        <v/>
      </c>
      <c r="EN55" s="226" t="str">
        <f t="shared" ca="1" si="89"/>
        <v/>
      </c>
      <c r="EO55" s="226" t="str">
        <f t="shared" ca="1" si="89"/>
        <v/>
      </c>
      <c r="EP55" s="226" t="str">
        <f t="shared" ca="1" si="89"/>
        <v/>
      </c>
      <c r="EQ55" s="226" t="str">
        <f t="shared" ca="1" si="89"/>
        <v/>
      </c>
      <c r="ER55" s="226" t="str">
        <f t="shared" ca="1" si="89"/>
        <v/>
      </c>
      <c r="ES55" s="226"/>
      <c r="ET55" s="226" t="str">
        <f t="shared" ca="1" si="57"/>
        <v xml:space="preserve">         </v>
      </c>
      <c r="EU55" s="226" t="str">
        <f t="shared" ca="1" si="58"/>
        <v/>
      </c>
      <c r="EV55" s="226" t="str">
        <f t="shared" ca="1" si="59"/>
        <v/>
      </c>
      <c r="FM55" s="226" t="str">
        <f t="shared" si="81"/>
        <v/>
      </c>
      <c r="FN55" s="226" t="str">
        <f t="shared" si="82"/>
        <v/>
      </c>
      <c r="FO55" s="226" t="str">
        <f t="shared" si="83"/>
        <v/>
      </c>
      <c r="FP55" s="226" t="str">
        <f t="shared" si="84"/>
        <v/>
      </c>
      <c r="FQ55" s="226" t="str">
        <f t="shared" si="60"/>
        <v/>
      </c>
      <c r="FR55" s="226" t="str">
        <f t="shared" si="61"/>
        <v/>
      </c>
      <c r="FT55" s="226">
        <f>LEN(ПланОЗО!C55)-LEN(SUBSTITUTE(ПланОЗО!C55,",",""))+COUNTA(ПланОЗО!C55)</f>
        <v>0</v>
      </c>
      <c r="FU55" s="226">
        <f>LEN(ПланОЗО!D55)-LEN(SUBSTITUTE(ПланОЗО!D55,",",""))+COUNTA(ПланОЗО!D55)</f>
        <v>0</v>
      </c>
      <c r="FV55" s="226">
        <f>LEN(ПланОЗО!E55)-LEN(SUBSTITUTE(ПланОЗО!E55,",",""))+COUNTA(ПланОЗО!E55)</f>
        <v>0</v>
      </c>
      <c r="FX55" s="226">
        <f>LEN(ПланЗО!C55)-LEN(SUBSTITUTE(ПланЗО!C55,",",""))+COUNTA(ПланЗО!C55)</f>
        <v>0</v>
      </c>
      <c r="FY55" s="226">
        <f>LEN(ПланЗО!D55)-LEN(SUBSTITUTE(ПланЗО!D55,",",""))+COUNTA(ПланЗО!D55)</f>
        <v>0</v>
      </c>
      <c r="FZ55" s="226">
        <f>LEN(ПланЗО!E55)-LEN(SUBSTITUTE(ПланЗО!E55,",",""))+COUNTA(ПланЗО!E55)</f>
        <v>0</v>
      </c>
    </row>
    <row r="56" spans="1:182" x14ac:dyDescent="0.25">
      <c r="A56" s="5" t="s">
        <v>60</v>
      </c>
      <c r="B56" s="92"/>
      <c r="C56" s="88"/>
      <c r="D56" s="89"/>
      <c r="E56" s="89"/>
      <c r="F56" s="89"/>
      <c r="G56" s="90"/>
      <c r="H56" s="88"/>
      <c r="I56" s="89"/>
      <c r="J56" s="89"/>
      <c r="K56" s="89"/>
      <c r="L56" s="90"/>
      <c r="M56" s="88"/>
      <c r="N56" s="89"/>
      <c r="O56" s="89"/>
      <c r="P56" s="89"/>
      <c r="Q56" s="90"/>
      <c r="R56" s="88"/>
      <c r="S56" s="89"/>
      <c r="T56" s="89"/>
      <c r="U56" s="89"/>
      <c r="V56" s="90"/>
      <c r="W56" s="88"/>
      <c r="X56" s="89"/>
      <c r="Y56" s="89"/>
      <c r="Z56" s="89"/>
      <c r="AA56" s="90"/>
      <c r="AB56" s="88"/>
      <c r="AC56" s="89"/>
      <c r="AD56" s="89"/>
      <c r="AE56" s="89"/>
      <c r="AF56" s="90"/>
      <c r="AG56" s="88"/>
      <c r="AH56" s="89"/>
      <c r="AI56" s="89"/>
      <c r="AJ56" s="89"/>
      <c r="AK56" s="90"/>
      <c r="AL56" s="88"/>
      <c r="AM56" s="89"/>
      <c r="AN56" s="89"/>
      <c r="AO56" s="89"/>
      <c r="AP56" s="90"/>
      <c r="AQ56" s="88"/>
      <c r="AR56" s="89"/>
      <c r="AS56" s="89"/>
      <c r="AT56" s="89"/>
      <c r="AU56" s="90"/>
      <c r="AV56" s="88"/>
      <c r="AW56" s="89"/>
      <c r="AX56" s="89"/>
      <c r="AY56" s="89"/>
      <c r="AZ56" s="90"/>
      <c r="BA56" s="88"/>
      <c r="BB56" s="89"/>
      <c r="BC56" s="89"/>
      <c r="BD56" s="89"/>
      <c r="BE56" s="90"/>
      <c r="BF56" s="89"/>
      <c r="BG56" s="214">
        <v>0</v>
      </c>
      <c r="BH56" s="214">
        <v>0</v>
      </c>
      <c r="BI56" s="214">
        <v>0</v>
      </c>
      <c r="BJ56" s="214">
        <v>0</v>
      </c>
      <c r="BK56" s="305"/>
      <c r="BL56" s="305" t="str">
        <f>IF(ПланОО!H56&gt;0,ПланОО!I56/ПланОО!H56,"-")</f>
        <v>-</v>
      </c>
      <c r="BM56" s="298"/>
      <c r="BN56" s="226"/>
      <c r="BO56" s="226"/>
      <c r="BP56" s="226">
        <f t="shared" ca="1" si="19"/>
        <v>0</v>
      </c>
      <c r="BQ56" s="226">
        <f t="shared" ca="1" si="20"/>
        <v>0</v>
      </c>
      <c r="BR56" s="226">
        <f t="shared" ca="1" si="78"/>
        <v>0</v>
      </c>
      <c r="BS56" s="226">
        <f t="shared" ca="1" si="78"/>
        <v>0</v>
      </c>
      <c r="BT56" s="226">
        <f t="shared" ca="1" si="78"/>
        <v>0</v>
      </c>
      <c r="BU56" s="226">
        <f t="shared" ca="1" si="76"/>
        <v>0</v>
      </c>
      <c r="BV56" s="226">
        <f t="shared" ca="1" si="76"/>
        <v>0</v>
      </c>
      <c r="BW56" s="226">
        <f t="shared" ca="1" si="76"/>
        <v>0</v>
      </c>
      <c r="BX56" s="226">
        <f t="shared" ca="1" si="76"/>
        <v>0</v>
      </c>
      <c r="BY56" s="226">
        <f t="shared" ca="1" si="76"/>
        <v>0</v>
      </c>
      <c r="BZ56" s="226">
        <f t="shared" ca="1" si="76"/>
        <v>0</v>
      </c>
      <c r="CA56" s="226"/>
      <c r="CB56" s="226" t="str">
        <f t="shared" ca="1" si="22"/>
        <v/>
      </c>
      <c r="CC56" s="226" t="str">
        <f t="shared" ca="1" si="23"/>
        <v/>
      </c>
      <c r="CD56" s="226" t="str">
        <f t="shared" ca="1" si="24"/>
        <v/>
      </c>
      <c r="CE56" s="226" t="str">
        <f t="shared" ca="1" si="25"/>
        <v/>
      </c>
      <c r="CF56" s="226" t="str">
        <f t="shared" ca="1" si="26"/>
        <v/>
      </c>
      <c r="CG56" s="226" t="str">
        <f t="shared" ca="1" si="27"/>
        <v/>
      </c>
      <c r="CH56" s="226" t="str">
        <f t="shared" ca="1" si="28"/>
        <v/>
      </c>
      <c r="CI56" s="226" t="str">
        <f t="shared" ca="1" si="29"/>
        <v/>
      </c>
      <c r="CJ56" s="226" t="str">
        <f t="shared" ca="1" si="30"/>
        <v/>
      </c>
      <c r="CK56" s="226" t="str">
        <f t="shared" ca="1" si="31"/>
        <v/>
      </c>
      <c r="CL56" s="226" t="str">
        <f t="shared" ca="1" si="32"/>
        <v/>
      </c>
      <c r="CM56" s="226"/>
      <c r="CN56" s="226" t="str">
        <f t="shared" ca="1" si="33"/>
        <v xml:space="preserve">          </v>
      </c>
      <c r="CO56" s="226" t="str">
        <f t="shared" ca="1" si="34"/>
        <v/>
      </c>
      <c r="CP56" s="226" t="str">
        <f t="shared" ca="1" si="35"/>
        <v/>
      </c>
      <c r="CQ56" s="226"/>
      <c r="CR56" s="226">
        <f t="shared" ca="1" si="36"/>
        <v>0</v>
      </c>
      <c r="CS56" s="226">
        <f t="shared" ca="1" si="74"/>
        <v>0</v>
      </c>
      <c r="CT56" s="226">
        <f t="shared" ca="1" si="74"/>
        <v>0</v>
      </c>
      <c r="CU56" s="226">
        <f t="shared" ca="1" si="74"/>
        <v>0</v>
      </c>
      <c r="CV56" s="226">
        <f t="shared" ca="1" si="74"/>
        <v>0</v>
      </c>
      <c r="CW56" s="226">
        <f t="shared" ca="1" si="74"/>
        <v>0</v>
      </c>
      <c r="CX56" s="226">
        <f t="shared" ca="1" si="73"/>
        <v>0</v>
      </c>
      <c r="CY56" s="226">
        <f t="shared" ca="1" si="73"/>
        <v>0</v>
      </c>
      <c r="CZ56" s="226">
        <f t="shared" ca="1" si="73"/>
        <v>0</v>
      </c>
      <c r="DA56" s="226">
        <f t="shared" ca="1" si="73"/>
        <v>0</v>
      </c>
      <c r="DB56" s="226">
        <f t="shared" ca="1" si="73"/>
        <v>0</v>
      </c>
      <c r="DC56" s="226"/>
      <c r="DD56" s="226" t="str">
        <f t="shared" ca="1" si="38"/>
        <v/>
      </c>
      <c r="DE56" s="226" t="str">
        <f t="shared" ca="1" si="39"/>
        <v/>
      </c>
      <c r="DF56" s="226" t="str">
        <f t="shared" ca="1" si="40"/>
        <v/>
      </c>
      <c r="DG56" s="226" t="str">
        <f t="shared" ca="1" si="41"/>
        <v/>
      </c>
      <c r="DH56" s="226" t="str">
        <f t="shared" ca="1" si="42"/>
        <v/>
      </c>
      <c r="DI56" s="226" t="str">
        <f t="shared" ca="1" si="43"/>
        <v/>
      </c>
      <c r="DJ56" s="226" t="str">
        <f t="shared" ca="1" si="44"/>
        <v/>
      </c>
      <c r="DK56" s="226" t="str">
        <f t="shared" ca="1" si="45"/>
        <v/>
      </c>
      <c r="DL56" s="226" t="str">
        <f t="shared" ca="1" si="46"/>
        <v/>
      </c>
      <c r="DM56" s="226" t="str">
        <f t="shared" ca="1" si="47"/>
        <v/>
      </c>
      <c r="DN56" s="226" t="str">
        <f t="shared" ca="1" si="48"/>
        <v/>
      </c>
      <c r="DO56" s="226"/>
      <c r="DP56" s="226" t="str">
        <f t="shared" ca="1" si="49"/>
        <v xml:space="preserve">          </v>
      </c>
      <c r="DQ56" s="226" t="str">
        <f t="shared" ca="1" si="50"/>
        <v/>
      </c>
      <c r="DR56" s="226" t="str">
        <f t="shared" ca="1" si="51"/>
        <v/>
      </c>
      <c r="DS56" s="226"/>
      <c r="DT56" s="226" t="str">
        <f t="shared" ca="1" si="52"/>
        <v/>
      </c>
      <c r="DU56" s="226" t="str">
        <f t="shared" ca="1" si="79"/>
        <v/>
      </c>
      <c r="DV56" s="226" t="str">
        <f t="shared" ca="1" si="79"/>
        <v/>
      </c>
      <c r="DW56" s="226" t="str">
        <f t="shared" ca="1" si="79"/>
        <v/>
      </c>
      <c r="DX56" s="226" t="str">
        <f t="shared" ca="1" si="77"/>
        <v/>
      </c>
      <c r="DY56" s="226" t="str">
        <f t="shared" ca="1" si="77"/>
        <v/>
      </c>
      <c r="DZ56" s="226" t="str">
        <f t="shared" ca="1" si="77"/>
        <v/>
      </c>
      <c r="EA56" s="226" t="str">
        <f t="shared" ca="1" si="77"/>
        <v/>
      </c>
      <c r="EB56" s="226" t="str">
        <f t="shared" ca="1" si="77"/>
        <v/>
      </c>
      <c r="EC56" s="226" t="str">
        <f t="shared" ca="1" si="77"/>
        <v/>
      </c>
      <c r="ED56" s="226"/>
      <c r="EE56" s="226" t="str">
        <f t="shared" ca="1" si="54"/>
        <v xml:space="preserve">         </v>
      </c>
      <c r="EF56" s="226" t="str">
        <f t="shared" ca="1" si="55"/>
        <v/>
      </c>
      <c r="EG56" s="226" t="str">
        <f t="shared" ca="1" si="56"/>
        <v/>
      </c>
      <c r="EH56" s="226"/>
      <c r="EI56" s="226" t="str">
        <f t="shared" ca="1" si="89"/>
        <v/>
      </c>
      <c r="EJ56" s="226" t="str">
        <f t="shared" ca="1" si="89"/>
        <v/>
      </c>
      <c r="EK56" s="226" t="str">
        <f t="shared" ca="1" si="89"/>
        <v/>
      </c>
      <c r="EL56" s="226" t="str">
        <f t="shared" ca="1" si="89"/>
        <v/>
      </c>
      <c r="EM56" s="226" t="str">
        <f t="shared" ca="1" si="89"/>
        <v/>
      </c>
      <c r="EN56" s="226" t="str">
        <f t="shared" ca="1" si="89"/>
        <v/>
      </c>
      <c r="EO56" s="226" t="str">
        <f t="shared" ca="1" si="89"/>
        <v/>
      </c>
      <c r="EP56" s="226" t="str">
        <f t="shared" ca="1" si="89"/>
        <v/>
      </c>
      <c r="EQ56" s="226" t="str">
        <f t="shared" ca="1" si="89"/>
        <v/>
      </c>
      <c r="ER56" s="226" t="str">
        <f t="shared" ca="1" si="89"/>
        <v/>
      </c>
      <c r="ES56" s="226"/>
      <c r="ET56" s="226" t="str">
        <f t="shared" ca="1" si="57"/>
        <v xml:space="preserve">         </v>
      </c>
      <c r="EU56" s="226" t="str">
        <f t="shared" ca="1" si="58"/>
        <v/>
      </c>
      <c r="EV56" s="226" t="str">
        <f t="shared" ca="1" si="59"/>
        <v/>
      </c>
      <c r="FM56" s="226" t="str">
        <f t="shared" si="81"/>
        <v/>
      </c>
      <c r="FN56" s="226" t="str">
        <f t="shared" si="82"/>
        <v/>
      </c>
      <c r="FO56" s="226" t="str">
        <f t="shared" si="83"/>
        <v/>
      </c>
      <c r="FP56" s="226" t="str">
        <f t="shared" si="84"/>
        <v/>
      </c>
      <c r="FQ56" s="226" t="str">
        <f t="shared" si="60"/>
        <v/>
      </c>
      <c r="FR56" s="226" t="str">
        <f t="shared" si="61"/>
        <v/>
      </c>
      <c r="FT56" s="226">
        <f>LEN(ПланОЗО!C56)-LEN(SUBSTITUTE(ПланОЗО!C56,",",""))+COUNTA(ПланОЗО!C56)</f>
        <v>0</v>
      </c>
      <c r="FU56" s="226">
        <f>LEN(ПланОЗО!D56)-LEN(SUBSTITUTE(ПланОЗО!D56,",",""))+COUNTA(ПланОЗО!D56)</f>
        <v>0</v>
      </c>
      <c r="FV56" s="226">
        <f>LEN(ПланОЗО!E56)-LEN(SUBSTITUTE(ПланОЗО!E56,",",""))+COUNTA(ПланОЗО!E56)</f>
        <v>0</v>
      </c>
      <c r="FX56" s="226">
        <f>LEN(ПланЗО!C56)-LEN(SUBSTITUTE(ПланЗО!C56,",",""))+COUNTA(ПланЗО!C56)</f>
        <v>0</v>
      </c>
      <c r="FY56" s="226">
        <f>LEN(ПланЗО!D56)-LEN(SUBSTITUTE(ПланЗО!D56,",",""))+COUNTA(ПланЗО!D56)</f>
        <v>0</v>
      </c>
      <c r="FZ56" s="226">
        <f>LEN(ПланЗО!E56)-LEN(SUBSTITUTE(ПланЗО!E56,",",""))+COUNTA(ПланЗО!E56)</f>
        <v>0</v>
      </c>
    </row>
    <row r="57" spans="1:182" x14ac:dyDescent="0.25">
      <c r="A57" s="5" t="s">
        <v>59</v>
      </c>
      <c r="B57" s="92"/>
      <c r="C57" s="88"/>
      <c r="D57" s="89"/>
      <c r="E57" s="89"/>
      <c r="F57" s="89"/>
      <c r="G57" s="90"/>
      <c r="H57" s="88"/>
      <c r="I57" s="89"/>
      <c r="J57" s="89"/>
      <c r="K57" s="89"/>
      <c r="L57" s="90"/>
      <c r="M57" s="88"/>
      <c r="N57" s="89"/>
      <c r="O57" s="89"/>
      <c r="P57" s="89"/>
      <c r="Q57" s="90"/>
      <c r="R57" s="88"/>
      <c r="S57" s="89"/>
      <c r="T57" s="89"/>
      <c r="U57" s="89"/>
      <c r="V57" s="90"/>
      <c r="W57" s="88"/>
      <c r="X57" s="89"/>
      <c r="Y57" s="89"/>
      <c r="Z57" s="89"/>
      <c r="AA57" s="90"/>
      <c r="AB57" s="88"/>
      <c r="AC57" s="89"/>
      <c r="AD57" s="89"/>
      <c r="AE57" s="89"/>
      <c r="AF57" s="90"/>
      <c r="AG57" s="88"/>
      <c r="AH57" s="89"/>
      <c r="AI57" s="89"/>
      <c r="AJ57" s="89"/>
      <c r="AK57" s="90"/>
      <c r="AL57" s="88"/>
      <c r="AM57" s="89"/>
      <c r="AN57" s="89"/>
      <c r="AO57" s="89"/>
      <c r="AP57" s="90"/>
      <c r="AQ57" s="88"/>
      <c r="AR57" s="89"/>
      <c r="AS57" s="89"/>
      <c r="AT57" s="89"/>
      <c r="AU57" s="90"/>
      <c r="AV57" s="88"/>
      <c r="AW57" s="89"/>
      <c r="AX57" s="89"/>
      <c r="AY57" s="89"/>
      <c r="AZ57" s="90"/>
      <c r="BA57" s="88"/>
      <c r="BB57" s="89"/>
      <c r="BC57" s="89"/>
      <c r="BD57" s="89"/>
      <c r="BE57" s="90"/>
      <c r="BF57" s="89"/>
      <c r="BG57" s="214">
        <v>0</v>
      </c>
      <c r="BH57" s="214">
        <v>0</v>
      </c>
      <c r="BI57" s="214">
        <v>0</v>
      </c>
      <c r="BJ57" s="214">
        <v>0</v>
      </c>
      <c r="BK57" s="305"/>
      <c r="BL57" s="305" t="str">
        <f>IF(ПланОО!H57&gt;0,ПланОО!I57/ПланОО!H57,"-")</f>
        <v>-</v>
      </c>
      <c r="BM57" s="298"/>
      <c r="BN57" s="226"/>
      <c r="BO57" s="226"/>
      <c r="BP57" s="226">
        <f t="shared" ca="1" si="19"/>
        <v>0</v>
      </c>
      <c r="BQ57" s="226">
        <f t="shared" ca="1" si="20"/>
        <v>0</v>
      </c>
      <c r="BR57" s="226">
        <f t="shared" ca="1" si="78"/>
        <v>0</v>
      </c>
      <c r="BS57" s="226">
        <f t="shared" ca="1" si="78"/>
        <v>0</v>
      </c>
      <c r="BT57" s="226">
        <f t="shared" ca="1" si="78"/>
        <v>0</v>
      </c>
      <c r="BU57" s="226">
        <f t="shared" ca="1" si="76"/>
        <v>0</v>
      </c>
      <c r="BV57" s="226">
        <f t="shared" ca="1" si="76"/>
        <v>0</v>
      </c>
      <c r="BW57" s="226">
        <f t="shared" ca="1" si="76"/>
        <v>0</v>
      </c>
      <c r="BX57" s="226">
        <f t="shared" ca="1" si="76"/>
        <v>0</v>
      </c>
      <c r="BY57" s="226">
        <f t="shared" ca="1" si="76"/>
        <v>0</v>
      </c>
      <c r="BZ57" s="226">
        <f t="shared" ca="1" si="76"/>
        <v>0</v>
      </c>
      <c r="CA57" s="226"/>
      <c r="CB57" s="226" t="str">
        <f t="shared" ca="1" si="22"/>
        <v/>
      </c>
      <c r="CC57" s="226" t="str">
        <f t="shared" ca="1" si="23"/>
        <v/>
      </c>
      <c r="CD57" s="226" t="str">
        <f t="shared" ca="1" si="24"/>
        <v/>
      </c>
      <c r="CE57" s="226" t="str">
        <f t="shared" ca="1" si="25"/>
        <v/>
      </c>
      <c r="CF57" s="226" t="str">
        <f t="shared" ca="1" si="26"/>
        <v/>
      </c>
      <c r="CG57" s="226" t="str">
        <f t="shared" ca="1" si="27"/>
        <v/>
      </c>
      <c r="CH57" s="226" t="str">
        <f t="shared" ca="1" si="28"/>
        <v/>
      </c>
      <c r="CI57" s="226" t="str">
        <f t="shared" ca="1" si="29"/>
        <v/>
      </c>
      <c r="CJ57" s="226" t="str">
        <f t="shared" ca="1" si="30"/>
        <v/>
      </c>
      <c r="CK57" s="226" t="str">
        <f t="shared" ca="1" si="31"/>
        <v/>
      </c>
      <c r="CL57" s="226" t="str">
        <f t="shared" ca="1" si="32"/>
        <v/>
      </c>
      <c r="CM57" s="226"/>
      <c r="CN57" s="226" t="str">
        <f t="shared" ca="1" si="33"/>
        <v xml:space="preserve">          </v>
      </c>
      <c r="CO57" s="226" t="str">
        <f t="shared" ca="1" si="34"/>
        <v/>
      </c>
      <c r="CP57" s="226" t="str">
        <f t="shared" ca="1" si="35"/>
        <v/>
      </c>
      <c r="CQ57" s="226"/>
      <c r="CR57" s="226">
        <f t="shared" ca="1" si="36"/>
        <v>0</v>
      </c>
      <c r="CS57" s="226">
        <f t="shared" ca="1" si="74"/>
        <v>0</v>
      </c>
      <c r="CT57" s="226">
        <f t="shared" ca="1" si="74"/>
        <v>0</v>
      </c>
      <c r="CU57" s="226">
        <f t="shared" ca="1" si="74"/>
        <v>0</v>
      </c>
      <c r="CV57" s="226">
        <f t="shared" ca="1" si="74"/>
        <v>0</v>
      </c>
      <c r="CW57" s="226">
        <f t="shared" ca="1" si="74"/>
        <v>0</v>
      </c>
      <c r="CX57" s="226">
        <f t="shared" ca="1" si="73"/>
        <v>0</v>
      </c>
      <c r="CY57" s="226">
        <f t="shared" ca="1" si="73"/>
        <v>0</v>
      </c>
      <c r="CZ57" s="226">
        <f t="shared" ca="1" si="73"/>
        <v>0</v>
      </c>
      <c r="DA57" s="226">
        <f t="shared" ca="1" si="73"/>
        <v>0</v>
      </c>
      <c r="DB57" s="226">
        <f t="shared" ca="1" si="73"/>
        <v>0</v>
      </c>
      <c r="DC57" s="226"/>
      <c r="DD57" s="226" t="str">
        <f t="shared" ca="1" si="38"/>
        <v/>
      </c>
      <c r="DE57" s="226" t="str">
        <f t="shared" ca="1" si="39"/>
        <v/>
      </c>
      <c r="DF57" s="226" t="str">
        <f t="shared" ca="1" si="40"/>
        <v/>
      </c>
      <c r="DG57" s="226" t="str">
        <f t="shared" ca="1" si="41"/>
        <v/>
      </c>
      <c r="DH57" s="226" t="str">
        <f t="shared" ca="1" si="42"/>
        <v/>
      </c>
      <c r="DI57" s="226" t="str">
        <f t="shared" ca="1" si="43"/>
        <v/>
      </c>
      <c r="DJ57" s="226" t="str">
        <f t="shared" ca="1" si="44"/>
        <v/>
      </c>
      <c r="DK57" s="226" t="str">
        <f t="shared" ca="1" si="45"/>
        <v/>
      </c>
      <c r="DL57" s="226" t="str">
        <f t="shared" ca="1" si="46"/>
        <v/>
      </c>
      <c r="DM57" s="226" t="str">
        <f t="shared" ca="1" si="47"/>
        <v/>
      </c>
      <c r="DN57" s="226" t="str">
        <f t="shared" ca="1" si="48"/>
        <v/>
      </c>
      <c r="DO57" s="226"/>
      <c r="DP57" s="226" t="str">
        <f t="shared" ca="1" si="49"/>
        <v xml:space="preserve">          </v>
      </c>
      <c r="DQ57" s="226" t="str">
        <f t="shared" ca="1" si="50"/>
        <v/>
      </c>
      <c r="DR57" s="226" t="str">
        <f t="shared" ca="1" si="51"/>
        <v/>
      </c>
      <c r="DS57" s="226"/>
      <c r="DT57" s="226" t="str">
        <f t="shared" ca="1" si="52"/>
        <v/>
      </c>
      <c r="DU57" s="226" t="str">
        <f t="shared" ca="1" si="79"/>
        <v/>
      </c>
      <c r="DV57" s="226" t="str">
        <f t="shared" ca="1" si="79"/>
        <v/>
      </c>
      <c r="DW57" s="226" t="str">
        <f t="shared" ca="1" si="79"/>
        <v/>
      </c>
      <c r="DX57" s="226" t="str">
        <f t="shared" ca="1" si="77"/>
        <v/>
      </c>
      <c r="DY57" s="226" t="str">
        <f t="shared" ca="1" si="77"/>
        <v/>
      </c>
      <c r="DZ57" s="226" t="str">
        <f t="shared" ca="1" si="77"/>
        <v/>
      </c>
      <c r="EA57" s="226" t="str">
        <f t="shared" ca="1" si="77"/>
        <v/>
      </c>
      <c r="EB57" s="226" t="str">
        <f t="shared" ca="1" si="77"/>
        <v/>
      </c>
      <c r="EC57" s="226" t="str">
        <f t="shared" ca="1" si="77"/>
        <v/>
      </c>
      <c r="ED57" s="226"/>
      <c r="EE57" s="226" t="str">
        <f t="shared" ca="1" si="54"/>
        <v xml:space="preserve">         </v>
      </c>
      <c r="EF57" s="226" t="str">
        <f t="shared" ca="1" si="55"/>
        <v/>
      </c>
      <c r="EG57" s="226" t="str">
        <f t="shared" ca="1" si="56"/>
        <v/>
      </c>
      <c r="EH57" s="226"/>
      <c r="EI57" s="226" t="str">
        <f t="shared" ca="1" si="89"/>
        <v/>
      </c>
      <c r="EJ57" s="226" t="str">
        <f t="shared" ca="1" si="89"/>
        <v/>
      </c>
      <c r="EK57" s="226" t="str">
        <f t="shared" ca="1" si="89"/>
        <v/>
      </c>
      <c r="EL57" s="226" t="str">
        <f t="shared" ca="1" si="89"/>
        <v/>
      </c>
      <c r="EM57" s="226" t="str">
        <f t="shared" ca="1" si="89"/>
        <v/>
      </c>
      <c r="EN57" s="226" t="str">
        <f t="shared" ca="1" si="89"/>
        <v/>
      </c>
      <c r="EO57" s="226" t="str">
        <f t="shared" ca="1" si="89"/>
        <v/>
      </c>
      <c r="EP57" s="226" t="str">
        <f t="shared" ca="1" si="89"/>
        <v/>
      </c>
      <c r="EQ57" s="226" t="str">
        <f t="shared" ca="1" si="89"/>
        <v/>
      </c>
      <c r="ER57" s="226" t="str">
        <f t="shared" ca="1" si="89"/>
        <v/>
      </c>
      <c r="ES57" s="226"/>
      <c r="ET57" s="226" t="str">
        <f t="shared" ca="1" si="57"/>
        <v xml:space="preserve">         </v>
      </c>
      <c r="EU57" s="226" t="str">
        <f t="shared" ca="1" si="58"/>
        <v/>
      </c>
      <c r="EV57" s="226" t="str">
        <f t="shared" ca="1" si="59"/>
        <v/>
      </c>
      <c r="FM57" s="226" t="str">
        <f t="shared" si="81"/>
        <v/>
      </c>
      <c r="FN57" s="226" t="str">
        <f t="shared" si="82"/>
        <v/>
      </c>
      <c r="FO57" s="226" t="str">
        <f t="shared" si="83"/>
        <v/>
      </c>
      <c r="FP57" s="226" t="str">
        <f t="shared" si="84"/>
        <v/>
      </c>
      <c r="FQ57" s="226" t="str">
        <f t="shared" si="60"/>
        <v/>
      </c>
      <c r="FR57" s="226" t="str">
        <f t="shared" si="61"/>
        <v/>
      </c>
      <c r="FT57" s="226">
        <f>LEN(ПланОЗО!C57)-LEN(SUBSTITUTE(ПланОЗО!C57,",",""))+COUNTA(ПланОЗО!C57)</f>
        <v>0</v>
      </c>
      <c r="FU57" s="226">
        <f>LEN(ПланОЗО!D57)-LEN(SUBSTITUTE(ПланОЗО!D57,",",""))+COUNTA(ПланОЗО!D57)</f>
        <v>0</v>
      </c>
      <c r="FV57" s="226">
        <f>LEN(ПланОЗО!E57)-LEN(SUBSTITUTE(ПланОЗО!E57,",",""))+COUNTA(ПланОЗО!E57)</f>
        <v>0</v>
      </c>
      <c r="FX57" s="226">
        <f>LEN(ПланЗО!C57)-LEN(SUBSTITUTE(ПланЗО!C57,",",""))+COUNTA(ПланЗО!C57)</f>
        <v>0</v>
      </c>
      <c r="FY57" s="226">
        <f>LEN(ПланЗО!D57)-LEN(SUBSTITUTE(ПланЗО!D57,",",""))+COUNTA(ПланЗО!D57)</f>
        <v>0</v>
      </c>
      <c r="FZ57" s="226">
        <f>LEN(ПланЗО!E57)-LEN(SUBSTITUTE(ПланЗО!E57,",",""))+COUNTA(ПланЗО!E57)</f>
        <v>0</v>
      </c>
    </row>
    <row r="58" spans="1:182" x14ac:dyDescent="0.25">
      <c r="A58" s="5" t="s">
        <v>58</v>
      </c>
      <c r="B58" s="92"/>
      <c r="C58" s="88"/>
      <c r="D58" s="89"/>
      <c r="E58" s="89"/>
      <c r="F58" s="89"/>
      <c r="G58" s="90"/>
      <c r="H58" s="88"/>
      <c r="I58" s="89"/>
      <c r="J58" s="89"/>
      <c r="K58" s="89"/>
      <c r="L58" s="90"/>
      <c r="M58" s="88"/>
      <c r="N58" s="89"/>
      <c r="O58" s="89"/>
      <c r="P58" s="89"/>
      <c r="Q58" s="90"/>
      <c r="R58" s="88"/>
      <c r="S58" s="89"/>
      <c r="T58" s="89"/>
      <c r="U58" s="89"/>
      <c r="V58" s="90"/>
      <c r="W58" s="88"/>
      <c r="X58" s="89"/>
      <c r="Y58" s="89"/>
      <c r="Z58" s="89"/>
      <c r="AA58" s="90"/>
      <c r="AB58" s="88"/>
      <c r="AC58" s="89"/>
      <c r="AD58" s="89"/>
      <c r="AE58" s="89"/>
      <c r="AF58" s="90"/>
      <c r="AG58" s="88"/>
      <c r="AH58" s="89"/>
      <c r="AI58" s="89"/>
      <c r="AJ58" s="89"/>
      <c r="AK58" s="90"/>
      <c r="AL58" s="88"/>
      <c r="AM58" s="89"/>
      <c r="AN58" s="89"/>
      <c r="AO58" s="89"/>
      <c r="AP58" s="90"/>
      <c r="AQ58" s="88"/>
      <c r="AR58" s="89"/>
      <c r="AS58" s="89"/>
      <c r="AT58" s="89"/>
      <c r="AU58" s="90"/>
      <c r="AV58" s="88"/>
      <c r="AW58" s="89"/>
      <c r="AX58" s="89"/>
      <c r="AY58" s="89"/>
      <c r="AZ58" s="90"/>
      <c r="BA58" s="88"/>
      <c r="BB58" s="89"/>
      <c r="BC58" s="89"/>
      <c r="BD58" s="89"/>
      <c r="BE58" s="90"/>
      <c r="BF58" s="89"/>
      <c r="BG58" s="214">
        <v>0</v>
      </c>
      <c r="BH58" s="214">
        <v>0</v>
      </c>
      <c r="BI58" s="214">
        <v>0</v>
      </c>
      <c r="BJ58" s="214">
        <v>0</v>
      </c>
      <c r="BK58" s="305"/>
      <c r="BL58" s="305" t="str">
        <f>IF(ПланОО!H58&gt;0,ПланОО!I58/ПланОО!H58,"-")</f>
        <v>-</v>
      </c>
      <c r="BM58" s="298"/>
      <c r="BN58" s="226"/>
      <c r="BO58" s="226"/>
      <c r="BP58" s="226">
        <f t="shared" ca="1" si="19"/>
        <v>0</v>
      </c>
      <c r="BQ58" s="226">
        <f t="shared" ca="1" si="20"/>
        <v>0</v>
      </c>
      <c r="BR58" s="226">
        <f t="shared" ca="1" si="78"/>
        <v>0</v>
      </c>
      <c r="BS58" s="226">
        <f t="shared" ca="1" si="78"/>
        <v>0</v>
      </c>
      <c r="BT58" s="226">
        <f t="shared" ca="1" si="78"/>
        <v>0</v>
      </c>
      <c r="BU58" s="226">
        <f t="shared" ca="1" si="76"/>
        <v>0</v>
      </c>
      <c r="BV58" s="226">
        <f t="shared" ca="1" si="76"/>
        <v>0</v>
      </c>
      <c r="BW58" s="226">
        <f t="shared" ca="1" si="76"/>
        <v>0</v>
      </c>
      <c r="BX58" s="226">
        <f t="shared" ca="1" si="76"/>
        <v>0</v>
      </c>
      <c r="BY58" s="226">
        <f t="shared" ca="1" si="76"/>
        <v>0</v>
      </c>
      <c r="BZ58" s="226">
        <f t="shared" ca="1" si="76"/>
        <v>0</v>
      </c>
      <c r="CA58" s="226"/>
      <c r="CB58" s="226" t="str">
        <f t="shared" ca="1" si="22"/>
        <v/>
      </c>
      <c r="CC58" s="226" t="str">
        <f t="shared" ca="1" si="23"/>
        <v/>
      </c>
      <c r="CD58" s="226" t="str">
        <f t="shared" ca="1" si="24"/>
        <v/>
      </c>
      <c r="CE58" s="226" t="str">
        <f t="shared" ca="1" si="25"/>
        <v/>
      </c>
      <c r="CF58" s="226" t="str">
        <f t="shared" ca="1" si="26"/>
        <v/>
      </c>
      <c r="CG58" s="226" t="str">
        <f t="shared" ca="1" si="27"/>
        <v/>
      </c>
      <c r="CH58" s="226" t="str">
        <f t="shared" ca="1" si="28"/>
        <v/>
      </c>
      <c r="CI58" s="226" t="str">
        <f t="shared" ca="1" si="29"/>
        <v/>
      </c>
      <c r="CJ58" s="226" t="str">
        <f t="shared" ca="1" si="30"/>
        <v/>
      </c>
      <c r="CK58" s="226" t="str">
        <f t="shared" ca="1" si="31"/>
        <v/>
      </c>
      <c r="CL58" s="226" t="str">
        <f t="shared" ca="1" si="32"/>
        <v/>
      </c>
      <c r="CM58" s="226"/>
      <c r="CN58" s="226" t="str">
        <f t="shared" ca="1" si="33"/>
        <v xml:space="preserve">          </v>
      </c>
      <c r="CO58" s="226" t="str">
        <f t="shared" ca="1" si="34"/>
        <v/>
      </c>
      <c r="CP58" s="226" t="str">
        <f t="shared" ca="1" si="35"/>
        <v/>
      </c>
      <c r="CQ58" s="226"/>
      <c r="CR58" s="226">
        <f t="shared" ca="1" si="36"/>
        <v>0</v>
      </c>
      <c r="CS58" s="226">
        <f t="shared" ca="1" si="74"/>
        <v>0</v>
      </c>
      <c r="CT58" s="226">
        <f t="shared" ca="1" si="74"/>
        <v>0</v>
      </c>
      <c r="CU58" s="226">
        <f t="shared" ca="1" si="74"/>
        <v>0</v>
      </c>
      <c r="CV58" s="226">
        <f t="shared" ca="1" si="74"/>
        <v>0</v>
      </c>
      <c r="CW58" s="226">
        <f t="shared" ca="1" si="74"/>
        <v>0</v>
      </c>
      <c r="CX58" s="226">
        <f t="shared" ca="1" si="73"/>
        <v>0</v>
      </c>
      <c r="CY58" s="226">
        <f t="shared" ca="1" si="73"/>
        <v>0</v>
      </c>
      <c r="CZ58" s="226">
        <f t="shared" ca="1" si="73"/>
        <v>0</v>
      </c>
      <c r="DA58" s="226">
        <f t="shared" ca="1" si="73"/>
        <v>0</v>
      </c>
      <c r="DB58" s="226">
        <f t="shared" ca="1" si="73"/>
        <v>0</v>
      </c>
      <c r="DC58" s="226"/>
      <c r="DD58" s="226" t="str">
        <f t="shared" ca="1" si="38"/>
        <v/>
      </c>
      <c r="DE58" s="226" t="str">
        <f t="shared" ca="1" si="39"/>
        <v/>
      </c>
      <c r="DF58" s="226" t="str">
        <f t="shared" ca="1" si="40"/>
        <v/>
      </c>
      <c r="DG58" s="226" t="str">
        <f t="shared" ca="1" si="41"/>
        <v/>
      </c>
      <c r="DH58" s="226" t="str">
        <f t="shared" ca="1" si="42"/>
        <v/>
      </c>
      <c r="DI58" s="226" t="str">
        <f t="shared" ca="1" si="43"/>
        <v/>
      </c>
      <c r="DJ58" s="226" t="str">
        <f t="shared" ca="1" si="44"/>
        <v/>
      </c>
      <c r="DK58" s="226" t="str">
        <f t="shared" ca="1" si="45"/>
        <v/>
      </c>
      <c r="DL58" s="226" t="str">
        <f t="shared" ca="1" si="46"/>
        <v/>
      </c>
      <c r="DM58" s="226" t="str">
        <f t="shared" ca="1" si="47"/>
        <v/>
      </c>
      <c r="DN58" s="226" t="str">
        <f t="shared" ca="1" si="48"/>
        <v/>
      </c>
      <c r="DO58" s="226"/>
      <c r="DP58" s="226" t="str">
        <f t="shared" ca="1" si="49"/>
        <v xml:space="preserve">          </v>
      </c>
      <c r="DQ58" s="226" t="str">
        <f t="shared" ca="1" si="50"/>
        <v/>
      </c>
      <c r="DR58" s="226" t="str">
        <f t="shared" ca="1" si="51"/>
        <v/>
      </c>
      <c r="DS58" s="226"/>
      <c r="DT58" s="226" t="str">
        <f t="shared" ca="1" si="52"/>
        <v/>
      </c>
      <c r="DU58" s="226" t="str">
        <f t="shared" ca="1" si="79"/>
        <v/>
      </c>
      <c r="DV58" s="226" t="str">
        <f t="shared" ca="1" si="79"/>
        <v/>
      </c>
      <c r="DW58" s="226" t="str">
        <f t="shared" ca="1" si="79"/>
        <v/>
      </c>
      <c r="DX58" s="226" t="str">
        <f t="shared" ca="1" si="77"/>
        <v/>
      </c>
      <c r="DY58" s="226" t="str">
        <f t="shared" ca="1" si="77"/>
        <v/>
      </c>
      <c r="DZ58" s="226" t="str">
        <f t="shared" ca="1" si="77"/>
        <v/>
      </c>
      <c r="EA58" s="226" t="str">
        <f t="shared" ca="1" si="77"/>
        <v/>
      </c>
      <c r="EB58" s="226" t="str">
        <f t="shared" ca="1" si="77"/>
        <v/>
      </c>
      <c r="EC58" s="226" t="str">
        <f t="shared" ca="1" si="77"/>
        <v/>
      </c>
      <c r="ED58" s="226"/>
      <c r="EE58" s="226" t="str">
        <f t="shared" ca="1" si="54"/>
        <v xml:space="preserve">         </v>
      </c>
      <c r="EF58" s="226" t="str">
        <f t="shared" ca="1" si="55"/>
        <v/>
      </c>
      <c r="EG58" s="226" t="str">
        <f t="shared" ca="1" si="56"/>
        <v/>
      </c>
      <c r="EH58" s="226"/>
      <c r="EI58" s="226" t="str">
        <f t="shared" ref="EI58:ER67" ca="1" si="90">IF(OFFSET($L58,0,(EI$2-1)*5,1,1)=$ES$1,EI$2,"")</f>
        <v/>
      </c>
      <c r="EJ58" s="226" t="str">
        <f t="shared" ca="1" si="90"/>
        <v/>
      </c>
      <c r="EK58" s="226" t="str">
        <f t="shared" ca="1" si="90"/>
        <v/>
      </c>
      <c r="EL58" s="226" t="str">
        <f t="shared" ca="1" si="90"/>
        <v/>
      </c>
      <c r="EM58" s="226" t="str">
        <f t="shared" ca="1" si="90"/>
        <v/>
      </c>
      <c r="EN58" s="226" t="str">
        <f t="shared" ca="1" si="90"/>
        <v/>
      </c>
      <c r="EO58" s="226" t="str">
        <f t="shared" ca="1" si="90"/>
        <v/>
      </c>
      <c r="EP58" s="226" t="str">
        <f t="shared" ca="1" si="90"/>
        <v/>
      </c>
      <c r="EQ58" s="226" t="str">
        <f t="shared" ca="1" si="90"/>
        <v/>
      </c>
      <c r="ER58" s="226" t="str">
        <f t="shared" ca="1" si="90"/>
        <v/>
      </c>
      <c r="ES58" s="226"/>
      <c r="ET58" s="226" t="str">
        <f t="shared" ca="1" si="57"/>
        <v xml:space="preserve">         </v>
      </c>
      <c r="EU58" s="226" t="str">
        <f t="shared" ca="1" si="58"/>
        <v/>
      </c>
      <c r="EV58" s="226" t="str">
        <f t="shared" ca="1" si="59"/>
        <v/>
      </c>
      <c r="FM58" s="226" t="str">
        <f t="shared" si="81"/>
        <v/>
      </c>
      <c r="FN58" s="226" t="str">
        <f t="shared" si="82"/>
        <v/>
      </c>
      <c r="FO58" s="226" t="str">
        <f t="shared" si="83"/>
        <v/>
      </c>
      <c r="FP58" s="226" t="str">
        <f t="shared" si="84"/>
        <v/>
      </c>
      <c r="FQ58" s="226" t="str">
        <f t="shared" si="60"/>
        <v/>
      </c>
      <c r="FR58" s="226" t="str">
        <f t="shared" si="61"/>
        <v/>
      </c>
      <c r="FT58" s="226">
        <f>LEN(ПланОЗО!C58)-LEN(SUBSTITUTE(ПланОЗО!C58,",",""))+COUNTA(ПланОЗО!C58)</f>
        <v>0</v>
      </c>
      <c r="FU58" s="226">
        <f>LEN(ПланОЗО!D58)-LEN(SUBSTITUTE(ПланОЗО!D58,",",""))+COUNTA(ПланОЗО!D58)</f>
        <v>0</v>
      </c>
      <c r="FV58" s="226">
        <f>LEN(ПланОЗО!E58)-LEN(SUBSTITUTE(ПланОЗО!E58,",",""))+COUNTA(ПланОЗО!E58)</f>
        <v>0</v>
      </c>
      <c r="FX58" s="226">
        <f>LEN(ПланЗО!C58)-LEN(SUBSTITUTE(ПланЗО!C58,",",""))+COUNTA(ПланЗО!C58)</f>
        <v>0</v>
      </c>
      <c r="FY58" s="226">
        <f>LEN(ПланЗО!D58)-LEN(SUBSTITUTE(ПланЗО!D58,",",""))+COUNTA(ПланЗО!D58)</f>
        <v>0</v>
      </c>
      <c r="FZ58" s="226">
        <f>LEN(ПланЗО!E58)-LEN(SUBSTITUTE(ПланЗО!E58,",",""))+COUNTA(ПланЗО!E58)</f>
        <v>0</v>
      </c>
    </row>
    <row r="59" spans="1:182" x14ac:dyDescent="0.25">
      <c r="A59" s="5" t="s">
        <v>57</v>
      </c>
      <c r="B59" s="92"/>
      <c r="C59" s="88"/>
      <c r="D59" s="89"/>
      <c r="E59" s="89"/>
      <c r="F59" s="89"/>
      <c r="G59" s="90"/>
      <c r="H59" s="88"/>
      <c r="I59" s="89"/>
      <c r="J59" s="89"/>
      <c r="K59" s="89"/>
      <c r="L59" s="90"/>
      <c r="M59" s="88"/>
      <c r="N59" s="89"/>
      <c r="O59" s="89"/>
      <c r="P59" s="89"/>
      <c r="Q59" s="90"/>
      <c r="R59" s="88"/>
      <c r="S59" s="89"/>
      <c r="T59" s="89"/>
      <c r="U59" s="89"/>
      <c r="V59" s="90"/>
      <c r="W59" s="88"/>
      <c r="X59" s="89"/>
      <c r="Y59" s="89"/>
      <c r="Z59" s="89"/>
      <c r="AA59" s="90"/>
      <c r="AB59" s="88"/>
      <c r="AC59" s="89"/>
      <c r="AD59" s="89"/>
      <c r="AE59" s="89"/>
      <c r="AF59" s="90"/>
      <c r="AG59" s="88"/>
      <c r="AH59" s="89"/>
      <c r="AI59" s="89"/>
      <c r="AJ59" s="89"/>
      <c r="AK59" s="90"/>
      <c r="AL59" s="88"/>
      <c r="AM59" s="89"/>
      <c r="AN59" s="89"/>
      <c r="AO59" s="89"/>
      <c r="AP59" s="90"/>
      <c r="AQ59" s="88"/>
      <c r="AR59" s="89"/>
      <c r="AS59" s="89"/>
      <c r="AT59" s="89"/>
      <c r="AU59" s="90"/>
      <c r="AV59" s="88"/>
      <c r="AW59" s="89"/>
      <c r="AX59" s="89"/>
      <c r="AY59" s="89"/>
      <c r="AZ59" s="90"/>
      <c r="BA59" s="88"/>
      <c r="BB59" s="89"/>
      <c r="BC59" s="89"/>
      <c r="BD59" s="89"/>
      <c r="BE59" s="90"/>
      <c r="BF59" s="89"/>
      <c r="BG59" s="214">
        <v>0</v>
      </c>
      <c r="BH59" s="214">
        <v>0</v>
      </c>
      <c r="BI59" s="214">
        <v>0</v>
      </c>
      <c r="BJ59" s="214">
        <v>0</v>
      </c>
      <c r="BK59" s="305"/>
      <c r="BL59" s="305" t="str">
        <f>IF(ПланОО!H59&gt;0,ПланОО!I59/ПланОО!H59,"-")</f>
        <v>-</v>
      </c>
      <c r="BM59" s="298"/>
      <c r="BN59" s="226"/>
      <c r="BO59" s="226"/>
      <c r="BP59" s="226">
        <f t="shared" ca="1" si="19"/>
        <v>0</v>
      </c>
      <c r="BQ59" s="226">
        <f t="shared" ca="1" si="20"/>
        <v>0</v>
      </c>
      <c r="BR59" s="226">
        <f t="shared" ca="1" si="78"/>
        <v>0</v>
      </c>
      <c r="BS59" s="226">
        <f t="shared" ca="1" si="78"/>
        <v>0</v>
      </c>
      <c r="BT59" s="226">
        <f t="shared" ca="1" si="78"/>
        <v>0</v>
      </c>
      <c r="BU59" s="226">
        <f t="shared" ca="1" si="76"/>
        <v>0</v>
      </c>
      <c r="BV59" s="226">
        <f t="shared" ca="1" si="76"/>
        <v>0</v>
      </c>
      <c r="BW59" s="226">
        <f t="shared" ca="1" si="76"/>
        <v>0</v>
      </c>
      <c r="BX59" s="226">
        <f t="shared" ca="1" si="76"/>
        <v>0</v>
      </c>
      <c r="BY59" s="226">
        <f t="shared" ca="1" si="76"/>
        <v>0</v>
      </c>
      <c r="BZ59" s="226">
        <f t="shared" ca="1" si="76"/>
        <v>0</v>
      </c>
      <c r="CA59" s="226"/>
      <c r="CB59" s="226" t="str">
        <f t="shared" ca="1" si="22"/>
        <v/>
      </c>
      <c r="CC59" s="226" t="str">
        <f t="shared" ca="1" si="23"/>
        <v/>
      </c>
      <c r="CD59" s="226" t="str">
        <f t="shared" ca="1" si="24"/>
        <v/>
      </c>
      <c r="CE59" s="226" t="str">
        <f t="shared" ca="1" si="25"/>
        <v/>
      </c>
      <c r="CF59" s="226" t="str">
        <f t="shared" ca="1" si="26"/>
        <v/>
      </c>
      <c r="CG59" s="226" t="str">
        <f t="shared" ca="1" si="27"/>
        <v/>
      </c>
      <c r="CH59" s="226" t="str">
        <f t="shared" ca="1" si="28"/>
        <v/>
      </c>
      <c r="CI59" s="226" t="str">
        <f t="shared" ca="1" si="29"/>
        <v/>
      </c>
      <c r="CJ59" s="226" t="str">
        <f t="shared" ca="1" si="30"/>
        <v/>
      </c>
      <c r="CK59" s="226" t="str">
        <f t="shared" ca="1" si="31"/>
        <v/>
      </c>
      <c r="CL59" s="226" t="str">
        <f t="shared" ca="1" si="32"/>
        <v/>
      </c>
      <c r="CM59" s="226"/>
      <c r="CN59" s="226" t="str">
        <f t="shared" ca="1" si="33"/>
        <v xml:space="preserve">          </v>
      </c>
      <c r="CO59" s="226" t="str">
        <f t="shared" ca="1" si="34"/>
        <v/>
      </c>
      <c r="CP59" s="226" t="str">
        <f t="shared" ca="1" si="35"/>
        <v/>
      </c>
      <c r="CQ59" s="226"/>
      <c r="CR59" s="226">
        <f t="shared" ca="1" si="36"/>
        <v>0</v>
      </c>
      <c r="CS59" s="226">
        <f t="shared" ca="1" si="74"/>
        <v>0</v>
      </c>
      <c r="CT59" s="226">
        <f t="shared" ca="1" si="74"/>
        <v>0</v>
      </c>
      <c r="CU59" s="226">
        <f t="shared" ca="1" si="74"/>
        <v>0</v>
      </c>
      <c r="CV59" s="226">
        <f t="shared" ca="1" si="74"/>
        <v>0</v>
      </c>
      <c r="CW59" s="226">
        <f t="shared" ca="1" si="74"/>
        <v>0</v>
      </c>
      <c r="CX59" s="226">
        <f t="shared" ca="1" si="73"/>
        <v>0</v>
      </c>
      <c r="CY59" s="226">
        <f t="shared" ca="1" si="73"/>
        <v>0</v>
      </c>
      <c r="CZ59" s="226">
        <f t="shared" ca="1" si="73"/>
        <v>0</v>
      </c>
      <c r="DA59" s="226">
        <f t="shared" ca="1" si="73"/>
        <v>0</v>
      </c>
      <c r="DB59" s="226">
        <f t="shared" ca="1" si="73"/>
        <v>0</v>
      </c>
      <c r="DC59" s="226"/>
      <c r="DD59" s="226" t="str">
        <f t="shared" ca="1" si="38"/>
        <v/>
      </c>
      <c r="DE59" s="226" t="str">
        <f t="shared" ca="1" si="39"/>
        <v/>
      </c>
      <c r="DF59" s="226" t="str">
        <f t="shared" ca="1" si="40"/>
        <v/>
      </c>
      <c r="DG59" s="226" t="str">
        <f t="shared" ca="1" si="41"/>
        <v/>
      </c>
      <c r="DH59" s="226" t="str">
        <f t="shared" ca="1" si="42"/>
        <v/>
      </c>
      <c r="DI59" s="226" t="str">
        <f t="shared" ca="1" si="43"/>
        <v/>
      </c>
      <c r="DJ59" s="226" t="str">
        <f t="shared" ca="1" si="44"/>
        <v/>
      </c>
      <c r="DK59" s="226" t="str">
        <f t="shared" ca="1" si="45"/>
        <v/>
      </c>
      <c r="DL59" s="226" t="str">
        <f t="shared" ca="1" si="46"/>
        <v/>
      </c>
      <c r="DM59" s="226" t="str">
        <f t="shared" ca="1" si="47"/>
        <v/>
      </c>
      <c r="DN59" s="226" t="str">
        <f t="shared" ca="1" si="48"/>
        <v/>
      </c>
      <c r="DO59" s="226"/>
      <c r="DP59" s="226" t="str">
        <f t="shared" ca="1" si="49"/>
        <v xml:space="preserve">          </v>
      </c>
      <c r="DQ59" s="226" t="str">
        <f t="shared" ca="1" si="50"/>
        <v/>
      </c>
      <c r="DR59" s="226" t="str">
        <f t="shared" ca="1" si="51"/>
        <v/>
      </c>
      <c r="DS59" s="226"/>
      <c r="DT59" s="226" t="str">
        <f t="shared" ca="1" si="52"/>
        <v/>
      </c>
      <c r="DU59" s="226" t="str">
        <f t="shared" ca="1" si="79"/>
        <v/>
      </c>
      <c r="DV59" s="226" t="str">
        <f t="shared" ca="1" si="79"/>
        <v/>
      </c>
      <c r="DW59" s="226" t="str">
        <f t="shared" ca="1" si="79"/>
        <v/>
      </c>
      <c r="DX59" s="226" t="str">
        <f t="shared" ca="1" si="77"/>
        <v/>
      </c>
      <c r="DY59" s="226" t="str">
        <f t="shared" ca="1" si="77"/>
        <v/>
      </c>
      <c r="DZ59" s="226" t="str">
        <f t="shared" ca="1" si="77"/>
        <v/>
      </c>
      <c r="EA59" s="226" t="str">
        <f t="shared" ca="1" si="77"/>
        <v/>
      </c>
      <c r="EB59" s="226" t="str">
        <f t="shared" ca="1" si="77"/>
        <v/>
      </c>
      <c r="EC59" s="226" t="str">
        <f t="shared" ca="1" si="77"/>
        <v/>
      </c>
      <c r="ED59" s="226"/>
      <c r="EE59" s="226" t="str">
        <f t="shared" ca="1" si="54"/>
        <v xml:space="preserve">         </v>
      </c>
      <c r="EF59" s="226" t="str">
        <f t="shared" ca="1" si="55"/>
        <v/>
      </c>
      <c r="EG59" s="226" t="str">
        <f t="shared" ca="1" si="56"/>
        <v/>
      </c>
      <c r="EH59" s="226"/>
      <c r="EI59" s="226" t="str">
        <f t="shared" ca="1" si="90"/>
        <v/>
      </c>
      <c r="EJ59" s="226" t="str">
        <f t="shared" ca="1" si="90"/>
        <v/>
      </c>
      <c r="EK59" s="226" t="str">
        <f t="shared" ca="1" si="90"/>
        <v/>
      </c>
      <c r="EL59" s="226" t="str">
        <f t="shared" ca="1" si="90"/>
        <v/>
      </c>
      <c r="EM59" s="226" t="str">
        <f t="shared" ca="1" si="90"/>
        <v/>
      </c>
      <c r="EN59" s="226" t="str">
        <f t="shared" ca="1" si="90"/>
        <v/>
      </c>
      <c r="EO59" s="226" t="str">
        <f t="shared" ca="1" si="90"/>
        <v/>
      </c>
      <c r="EP59" s="226" t="str">
        <f t="shared" ca="1" si="90"/>
        <v/>
      </c>
      <c r="EQ59" s="226" t="str">
        <f t="shared" ca="1" si="90"/>
        <v/>
      </c>
      <c r="ER59" s="226" t="str">
        <f t="shared" ca="1" si="90"/>
        <v/>
      </c>
      <c r="ES59" s="226"/>
      <c r="ET59" s="226" t="str">
        <f t="shared" ca="1" si="57"/>
        <v xml:space="preserve">         </v>
      </c>
      <c r="EU59" s="226" t="str">
        <f t="shared" ca="1" si="58"/>
        <v/>
      </c>
      <c r="EV59" s="226" t="str">
        <f t="shared" ca="1" si="59"/>
        <v/>
      </c>
      <c r="FM59" s="226" t="str">
        <f t="shared" si="81"/>
        <v/>
      </c>
      <c r="FN59" s="226" t="str">
        <f t="shared" si="82"/>
        <v/>
      </c>
      <c r="FO59" s="226" t="str">
        <f t="shared" si="83"/>
        <v/>
      </c>
      <c r="FP59" s="226" t="str">
        <f t="shared" si="84"/>
        <v/>
      </c>
      <c r="FQ59" s="226" t="str">
        <f t="shared" si="60"/>
        <v/>
      </c>
      <c r="FR59" s="226" t="str">
        <f t="shared" si="61"/>
        <v/>
      </c>
      <c r="FT59" s="226">
        <f>LEN(ПланОЗО!C59)-LEN(SUBSTITUTE(ПланОЗО!C59,",",""))+COUNTA(ПланОЗО!C59)</f>
        <v>0</v>
      </c>
      <c r="FU59" s="226">
        <f>LEN(ПланОЗО!D59)-LEN(SUBSTITUTE(ПланОЗО!D59,",",""))+COUNTA(ПланОЗО!D59)</f>
        <v>0</v>
      </c>
      <c r="FV59" s="226">
        <f>LEN(ПланОЗО!E59)-LEN(SUBSTITUTE(ПланОЗО!E59,",",""))+COUNTA(ПланОЗО!E59)</f>
        <v>0</v>
      </c>
      <c r="FX59" s="226">
        <f>LEN(ПланЗО!C59)-LEN(SUBSTITUTE(ПланЗО!C59,",",""))+COUNTA(ПланЗО!C59)</f>
        <v>0</v>
      </c>
      <c r="FY59" s="226">
        <f>LEN(ПланЗО!D59)-LEN(SUBSTITUTE(ПланЗО!D59,",",""))+COUNTA(ПланЗО!D59)</f>
        <v>0</v>
      </c>
      <c r="FZ59" s="226">
        <f>LEN(ПланЗО!E59)-LEN(SUBSTITUTE(ПланЗО!E59,",",""))+COUNTA(ПланЗО!E59)</f>
        <v>0</v>
      </c>
    </row>
    <row r="60" spans="1:182" x14ac:dyDescent="0.25">
      <c r="A60" s="5" t="s">
        <v>56</v>
      </c>
      <c r="B60" s="92"/>
      <c r="C60" s="88"/>
      <c r="D60" s="89"/>
      <c r="E60" s="89"/>
      <c r="F60" s="89"/>
      <c r="G60" s="90"/>
      <c r="H60" s="88"/>
      <c r="I60" s="89"/>
      <c r="J60" s="89"/>
      <c r="K60" s="89"/>
      <c r="L60" s="90"/>
      <c r="M60" s="88"/>
      <c r="N60" s="89"/>
      <c r="O60" s="89"/>
      <c r="P60" s="89"/>
      <c r="Q60" s="90"/>
      <c r="R60" s="88"/>
      <c r="S60" s="89"/>
      <c r="T60" s="89"/>
      <c r="U60" s="89"/>
      <c r="V60" s="90"/>
      <c r="W60" s="88"/>
      <c r="X60" s="89"/>
      <c r="Y60" s="89"/>
      <c r="Z60" s="89"/>
      <c r="AA60" s="90"/>
      <c r="AB60" s="88"/>
      <c r="AC60" s="89"/>
      <c r="AD60" s="89"/>
      <c r="AE60" s="89"/>
      <c r="AF60" s="90"/>
      <c r="AG60" s="88"/>
      <c r="AH60" s="89"/>
      <c r="AI60" s="89"/>
      <c r="AJ60" s="89"/>
      <c r="AK60" s="90"/>
      <c r="AL60" s="88"/>
      <c r="AM60" s="89"/>
      <c r="AN60" s="89"/>
      <c r="AO60" s="89"/>
      <c r="AP60" s="90"/>
      <c r="AQ60" s="88"/>
      <c r="AR60" s="89"/>
      <c r="AS60" s="89"/>
      <c r="AT60" s="89"/>
      <c r="AU60" s="90"/>
      <c r="AV60" s="88"/>
      <c r="AW60" s="89"/>
      <c r="AX60" s="89"/>
      <c r="AY60" s="89"/>
      <c r="AZ60" s="90"/>
      <c r="BA60" s="88"/>
      <c r="BB60" s="89"/>
      <c r="BC60" s="89"/>
      <c r="BD60" s="89"/>
      <c r="BE60" s="90"/>
      <c r="BF60" s="89"/>
      <c r="BG60" s="214">
        <v>0</v>
      </c>
      <c r="BH60" s="214">
        <v>0</v>
      </c>
      <c r="BI60" s="214">
        <v>0</v>
      </c>
      <c r="BJ60" s="214">
        <v>0</v>
      </c>
      <c r="BK60" s="305"/>
      <c r="BL60" s="305" t="str">
        <f>IF(ПланОО!H60&gt;0,ПланОО!I60/ПланОО!H60,"-")</f>
        <v>-</v>
      </c>
      <c r="BM60" s="298"/>
      <c r="BN60" s="226"/>
      <c r="BO60" s="226"/>
      <c r="BP60" s="226">
        <f t="shared" ca="1" si="19"/>
        <v>0</v>
      </c>
      <c r="BQ60" s="226">
        <f t="shared" ca="1" si="20"/>
        <v>0</v>
      </c>
      <c r="BR60" s="226">
        <f t="shared" ca="1" si="78"/>
        <v>0</v>
      </c>
      <c r="BS60" s="226">
        <f t="shared" ca="1" si="78"/>
        <v>0</v>
      </c>
      <c r="BT60" s="226">
        <f t="shared" ca="1" si="78"/>
        <v>0</v>
      </c>
      <c r="BU60" s="226">
        <f t="shared" ca="1" si="76"/>
        <v>0</v>
      </c>
      <c r="BV60" s="226">
        <f t="shared" ca="1" si="76"/>
        <v>0</v>
      </c>
      <c r="BW60" s="226">
        <f t="shared" ca="1" si="76"/>
        <v>0</v>
      </c>
      <c r="BX60" s="226">
        <f t="shared" ca="1" si="76"/>
        <v>0</v>
      </c>
      <c r="BY60" s="226">
        <f t="shared" ca="1" si="76"/>
        <v>0</v>
      </c>
      <c r="BZ60" s="226">
        <f t="shared" ca="1" si="76"/>
        <v>0</v>
      </c>
      <c r="CA60" s="226"/>
      <c r="CB60" s="226" t="str">
        <f t="shared" ca="1" si="22"/>
        <v/>
      </c>
      <c r="CC60" s="226" t="str">
        <f t="shared" ca="1" si="23"/>
        <v/>
      </c>
      <c r="CD60" s="226" t="str">
        <f t="shared" ca="1" si="24"/>
        <v/>
      </c>
      <c r="CE60" s="226" t="str">
        <f t="shared" ca="1" si="25"/>
        <v/>
      </c>
      <c r="CF60" s="226" t="str">
        <f t="shared" ca="1" si="26"/>
        <v/>
      </c>
      <c r="CG60" s="226" t="str">
        <f t="shared" ca="1" si="27"/>
        <v/>
      </c>
      <c r="CH60" s="226" t="str">
        <f t="shared" ca="1" si="28"/>
        <v/>
      </c>
      <c r="CI60" s="226" t="str">
        <f t="shared" ca="1" si="29"/>
        <v/>
      </c>
      <c r="CJ60" s="226" t="str">
        <f t="shared" ca="1" si="30"/>
        <v/>
      </c>
      <c r="CK60" s="226" t="str">
        <f t="shared" ca="1" si="31"/>
        <v/>
      </c>
      <c r="CL60" s="226" t="str">
        <f t="shared" ca="1" si="32"/>
        <v/>
      </c>
      <c r="CM60" s="226"/>
      <c r="CN60" s="226" t="str">
        <f t="shared" ca="1" si="33"/>
        <v xml:space="preserve">          </v>
      </c>
      <c r="CO60" s="226" t="str">
        <f t="shared" ca="1" si="34"/>
        <v/>
      </c>
      <c r="CP60" s="226" t="str">
        <f t="shared" ca="1" si="35"/>
        <v/>
      </c>
      <c r="CQ60" s="226"/>
      <c r="CR60" s="226">
        <f t="shared" ca="1" si="36"/>
        <v>0</v>
      </c>
      <c r="CS60" s="226">
        <f t="shared" ca="1" si="74"/>
        <v>0</v>
      </c>
      <c r="CT60" s="226">
        <f t="shared" ca="1" si="74"/>
        <v>0</v>
      </c>
      <c r="CU60" s="226">
        <f t="shared" ca="1" si="74"/>
        <v>0</v>
      </c>
      <c r="CV60" s="226">
        <f t="shared" ca="1" si="74"/>
        <v>0</v>
      </c>
      <c r="CW60" s="226">
        <f t="shared" ca="1" si="74"/>
        <v>0</v>
      </c>
      <c r="CX60" s="226">
        <f t="shared" ca="1" si="73"/>
        <v>0</v>
      </c>
      <c r="CY60" s="226">
        <f t="shared" ca="1" si="73"/>
        <v>0</v>
      </c>
      <c r="CZ60" s="226">
        <f t="shared" ca="1" si="73"/>
        <v>0</v>
      </c>
      <c r="DA60" s="226">
        <f t="shared" ca="1" si="73"/>
        <v>0</v>
      </c>
      <c r="DB60" s="226">
        <f t="shared" ca="1" si="73"/>
        <v>0</v>
      </c>
      <c r="DC60" s="226"/>
      <c r="DD60" s="226" t="str">
        <f t="shared" ca="1" si="38"/>
        <v/>
      </c>
      <c r="DE60" s="226" t="str">
        <f t="shared" ca="1" si="39"/>
        <v/>
      </c>
      <c r="DF60" s="226" t="str">
        <f t="shared" ca="1" si="40"/>
        <v/>
      </c>
      <c r="DG60" s="226" t="str">
        <f t="shared" ca="1" si="41"/>
        <v/>
      </c>
      <c r="DH60" s="226" t="str">
        <f t="shared" ca="1" si="42"/>
        <v/>
      </c>
      <c r="DI60" s="226" t="str">
        <f t="shared" ca="1" si="43"/>
        <v/>
      </c>
      <c r="DJ60" s="226" t="str">
        <f t="shared" ca="1" si="44"/>
        <v/>
      </c>
      <c r="DK60" s="226" t="str">
        <f t="shared" ca="1" si="45"/>
        <v/>
      </c>
      <c r="DL60" s="226" t="str">
        <f t="shared" ca="1" si="46"/>
        <v/>
      </c>
      <c r="DM60" s="226" t="str">
        <f t="shared" ca="1" si="47"/>
        <v/>
      </c>
      <c r="DN60" s="226" t="str">
        <f t="shared" ca="1" si="48"/>
        <v/>
      </c>
      <c r="DO60" s="226"/>
      <c r="DP60" s="226" t="str">
        <f t="shared" ca="1" si="49"/>
        <v xml:space="preserve">          </v>
      </c>
      <c r="DQ60" s="226" t="str">
        <f t="shared" ca="1" si="50"/>
        <v/>
      </c>
      <c r="DR60" s="226" t="str">
        <f t="shared" ca="1" si="51"/>
        <v/>
      </c>
      <c r="DS60" s="226"/>
      <c r="DT60" s="226" t="str">
        <f t="shared" ca="1" si="52"/>
        <v/>
      </c>
      <c r="DU60" s="226" t="str">
        <f t="shared" ca="1" si="79"/>
        <v/>
      </c>
      <c r="DV60" s="226" t="str">
        <f t="shared" ca="1" si="79"/>
        <v/>
      </c>
      <c r="DW60" s="226" t="str">
        <f t="shared" ca="1" si="79"/>
        <v/>
      </c>
      <c r="DX60" s="226" t="str">
        <f t="shared" ca="1" si="77"/>
        <v/>
      </c>
      <c r="DY60" s="226" t="str">
        <f t="shared" ca="1" si="77"/>
        <v/>
      </c>
      <c r="DZ60" s="226" t="str">
        <f t="shared" ca="1" si="77"/>
        <v/>
      </c>
      <c r="EA60" s="226" t="str">
        <f t="shared" ca="1" si="77"/>
        <v/>
      </c>
      <c r="EB60" s="226" t="str">
        <f t="shared" ca="1" si="77"/>
        <v/>
      </c>
      <c r="EC60" s="226" t="str">
        <f t="shared" ca="1" si="77"/>
        <v/>
      </c>
      <c r="ED60" s="226"/>
      <c r="EE60" s="226" t="str">
        <f t="shared" ca="1" si="54"/>
        <v xml:space="preserve">         </v>
      </c>
      <c r="EF60" s="226" t="str">
        <f t="shared" ca="1" si="55"/>
        <v/>
      </c>
      <c r="EG60" s="226" t="str">
        <f t="shared" ca="1" si="56"/>
        <v/>
      </c>
      <c r="EH60" s="226"/>
      <c r="EI60" s="226" t="str">
        <f t="shared" ca="1" si="90"/>
        <v/>
      </c>
      <c r="EJ60" s="226" t="str">
        <f t="shared" ca="1" si="90"/>
        <v/>
      </c>
      <c r="EK60" s="226" t="str">
        <f t="shared" ca="1" si="90"/>
        <v/>
      </c>
      <c r="EL60" s="226" t="str">
        <f t="shared" ca="1" si="90"/>
        <v/>
      </c>
      <c r="EM60" s="226" t="str">
        <f t="shared" ca="1" si="90"/>
        <v/>
      </c>
      <c r="EN60" s="226" t="str">
        <f t="shared" ca="1" si="90"/>
        <v/>
      </c>
      <c r="EO60" s="226" t="str">
        <f t="shared" ca="1" si="90"/>
        <v/>
      </c>
      <c r="EP60" s="226" t="str">
        <f t="shared" ca="1" si="90"/>
        <v/>
      </c>
      <c r="EQ60" s="226" t="str">
        <f t="shared" ca="1" si="90"/>
        <v/>
      </c>
      <c r="ER60" s="226" t="str">
        <f t="shared" ca="1" si="90"/>
        <v/>
      </c>
      <c r="ES60" s="226"/>
      <c r="ET60" s="226" t="str">
        <f t="shared" ca="1" si="57"/>
        <v xml:space="preserve">         </v>
      </c>
      <c r="EU60" s="226" t="str">
        <f t="shared" ca="1" si="58"/>
        <v/>
      </c>
      <c r="EV60" s="226" t="str">
        <f t="shared" ca="1" si="59"/>
        <v/>
      </c>
      <c r="FM60" s="226" t="str">
        <f t="shared" si="81"/>
        <v/>
      </c>
      <c r="FN60" s="226" t="str">
        <f t="shared" si="82"/>
        <v/>
      </c>
      <c r="FO60" s="226" t="str">
        <f t="shared" si="83"/>
        <v/>
      </c>
      <c r="FP60" s="226" t="str">
        <f t="shared" si="84"/>
        <v/>
      </c>
      <c r="FQ60" s="226" t="str">
        <f t="shared" si="60"/>
        <v/>
      </c>
      <c r="FR60" s="226" t="str">
        <f t="shared" si="61"/>
        <v/>
      </c>
      <c r="FT60" s="226">
        <f>LEN(ПланОЗО!C60)-LEN(SUBSTITUTE(ПланОЗО!C60,",",""))+COUNTA(ПланОЗО!C60)</f>
        <v>0</v>
      </c>
      <c r="FU60" s="226">
        <f>LEN(ПланОЗО!D60)-LEN(SUBSTITUTE(ПланОЗО!D60,",",""))+COUNTA(ПланОЗО!D60)</f>
        <v>0</v>
      </c>
      <c r="FV60" s="226">
        <f>LEN(ПланОЗО!E60)-LEN(SUBSTITUTE(ПланОЗО!E60,",",""))+COUNTA(ПланОЗО!E60)</f>
        <v>0</v>
      </c>
      <c r="FX60" s="226">
        <f>LEN(ПланЗО!C60)-LEN(SUBSTITUTE(ПланЗО!C60,",",""))+COUNTA(ПланЗО!C60)</f>
        <v>0</v>
      </c>
      <c r="FY60" s="226">
        <f>LEN(ПланЗО!D60)-LEN(SUBSTITUTE(ПланЗО!D60,",",""))+COUNTA(ПланЗО!D60)</f>
        <v>0</v>
      </c>
      <c r="FZ60" s="226">
        <f>LEN(ПланЗО!E60)-LEN(SUBSTITUTE(ПланЗО!E60,",",""))+COUNTA(ПланЗО!E60)</f>
        <v>0</v>
      </c>
    </row>
    <row r="61" spans="1:182" x14ac:dyDescent="0.25">
      <c r="A61" s="5" t="s">
        <v>55</v>
      </c>
      <c r="B61" s="92"/>
      <c r="C61" s="88"/>
      <c r="D61" s="89"/>
      <c r="E61" s="89"/>
      <c r="F61" s="89"/>
      <c r="G61" s="90"/>
      <c r="H61" s="88"/>
      <c r="I61" s="89"/>
      <c r="J61" s="89"/>
      <c r="K61" s="89"/>
      <c r="L61" s="90"/>
      <c r="M61" s="88"/>
      <c r="N61" s="89"/>
      <c r="O61" s="89"/>
      <c r="P61" s="89"/>
      <c r="Q61" s="90"/>
      <c r="R61" s="88"/>
      <c r="S61" s="89"/>
      <c r="T61" s="89"/>
      <c r="U61" s="89"/>
      <c r="V61" s="90"/>
      <c r="W61" s="88"/>
      <c r="X61" s="89"/>
      <c r="Y61" s="89"/>
      <c r="Z61" s="89"/>
      <c r="AA61" s="90"/>
      <c r="AB61" s="88"/>
      <c r="AC61" s="89"/>
      <c r="AD61" s="89"/>
      <c r="AE61" s="89"/>
      <c r="AF61" s="90"/>
      <c r="AG61" s="88"/>
      <c r="AH61" s="89"/>
      <c r="AI61" s="89"/>
      <c r="AJ61" s="89"/>
      <c r="AK61" s="90"/>
      <c r="AL61" s="88"/>
      <c r="AM61" s="89"/>
      <c r="AN61" s="89"/>
      <c r="AO61" s="89"/>
      <c r="AP61" s="90"/>
      <c r="AQ61" s="88"/>
      <c r="AR61" s="89"/>
      <c r="AS61" s="89"/>
      <c r="AT61" s="89"/>
      <c r="AU61" s="90"/>
      <c r="AV61" s="88"/>
      <c r="AW61" s="89"/>
      <c r="AX61" s="89"/>
      <c r="AY61" s="89"/>
      <c r="AZ61" s="90"/>
      <c r="BA61" s="88"/>
      <c r="BB61" s="89"/>
      <c r="BC61" s="89"/>
      <c r="BD61" s="89"/>
      <c r="BE61" s="90"/>
      <c r="BF61" s="89"/>
      <c r="BG61" s="214">
        <v>0</v>
      </c>
      <c r="BH61" s="214">
        <v>0</v>
      </c>
      <c r="BI61" s="214">
        <v>0</v>
      </c>
      <c r="BJ61" s="214">
        <v>0</v>
      </c>
      <c r="BK61" s="305"/>
      <c r="BL61" s="305" t="str">
        <f>IF(ПланОО!H61&gt;0,ПланОО!I61/ПланОО!H61,"-")</f>
        <v>-</v>
      </c>
      <c r="BM61" s="298"/>
      <c r="BN61" s="226"/>
      <c r="BO61" s="226"/>
      <c r="BP61" s="226">
        <f t="shared" ca="1" si="19"/>
        <v>0</v>
      </c>
      <c r="BQ61" s="226">
        <f t="shared" ca="1" si="20"/>
        <v>0</v>
      </c>
      <c r="BR61" s="226">
        <f t="shared" ca="1" si="78"/>
        <v>0</v>
      </c>
      <c r="BS61" s="226">
        <f t="shared" ca="1" si="78"/>
        <v>0</v>
      </c>
      <c r="BT61" s="226">
        <f t="shared" ca="1" si="78"/>
        <v>0</v>
      </c>
      <c r="BU61" s="226">
        <f t="shared" ca="1" si="76"/>
        <v>0</v>
      </c>
      <c r="BV61" s="226">
        <f t="shared" ca="1" si="76"/>
        <v>0</v>
      </c>
      <c r="BW61" s="226">
        <f t="shared" ca="1" si="76"/>
        <v>0</v>
      </c>
      <c r="BX61" s="226">
        <f t="shared" ca="1" si="76"/>
        <v>0</v>
      </c>
      <c r="BY61" s="226">
        <f t="shared" ca="1" si="76"/>
        <v>0</v>
      </c>
      <c r="BZ61" s="226">
        <f t="shared" ca="1" si="76"/>
        <v>0</v>
      </c>
      <c r="CA61" s="226"/>
      <c r="CB61" s="226" t="str">
        <f t="shared" ca="1" si="22"/>
        <v/>
      </c>
      <c r="CC61" s="226" t="str">
        <f t="shared" ca="1" si="23"/>
        <v/>
      </c>
      <c r="CD61" s="226" t="str">
        <f t="shared" ca="1" si="24"/>
        <v/>
      </c>
      <c r="CE61" s="226" t="str">
        <f t="shared" ca="1" si="25"/>
        <v/>
      </c>
      <c r="CF61" s="226" t="str">
        <f t="shared" ca="1" si="26"/>
        <v/>
      </c>
      <c r="CG61" s="226" t="str">
        <f t="shared" ca="1" si="27"/>
        <v/>
      </c>
      <c r="CH61" s="226" t="str">
        <f t="shared" ca="1" si="28"/>
        <v/>
      </c>
      <c r="CI61" s="226" t="str">
        <f t="shared" ca="1" si="29"/>
        <v/>
      </c>
      <c r="CJ61" s="226" t="str">
        <f t="shared" ca="1" si="30"/>
        <v/>
      </c>
      <c r="CK61" s="226" t="str">
        <f t="shared" ca="1" si="31"/>
        <v/>
      </c>
      <c r="CL61" s="226" t="str">
        <f t="shared" ca="1" si="32"/>
        <v/>
      </c>
      <c r="CM61" s="226"/>
      <c r="CN61" s="226" t="str">
        <f t="shared" ca="1" si="33"/>
        <v xml:space="preserve">          </v>
      </c>
      <c r="CO61" s="226" t="str">
        <f t="shared" ca="1" si="34"/>
        <v/>
      </c>
      <c r="CP61" s="226" t="str">
        <f t="shared" ca="1" si="35"/>
        <v/>
      </c>
      <c r="CQ61" s="226"/>
      <c r="CR61" s="226">
        <f t="shared" ca="1" si="36"/>
        <v>0</v>
      </c>
      <c r="CS61" s="226">
        <f t="shared" ca="1" si="74"/>
        <v>0</v>
      </c>
      <c r="CT61" s="226">
        <f t="shared" ca="1" si="74"/>
        <v>0</v>
      </c>
      <c r="CU61" s="226">
        <f t="shared" ca="1" si="74"/>
        <v>0</v>
      </c>
      <c r="CV61" s="226">
        <f t="shared" ca="1" si="74"/>
        <v>0</v>
      </c>
      <c r="CW61" s="226">
        <f t="shared" ca="1" si="74"/>
        <v>0</v>
      </c>
      <c r="CX61" s="226">
        <f t="shared" ca="1" si="73"/>
        <v>0</v>
      </c>
      <c r="CY61" s="226">
        <f t="shared" ca="1" si="73"/>
        <v>0</v>
      </c>
      <c r="CZ61" s="226">
        <f t="shared" ca="1" si="73"/>
        <v>0</v>
      </c>
      <c r="DA61" s="226">
        <f t="shared" ca="1" si="73"/>
        <v>0</v>
      </c>
      <c r="DB61" s="226">
        <f t="shared" ca="1" si="73"/>
        <v>0</v>
      </c>
      <c r="DC61" s="226"/>
      <c r="DD61" s="226" t="str">
        <f t="shared" ca="1" si="38"/>
        <v/>
      </c>
      <c r="DE61" s="226" t="str">
        <f t="shared" ca="1" si="39"/>
        <v/>
      </c>
      <c r="DF61" s="226" t="str">
        <f t="shared" ca="1" si="40"/>
        <v/>
      </c>
      <c r="DG61" s="226" t="str">
        <f t="shared" ca="1" si="41"/>
        <v/>
      </c>
      <c r="DH61" s="226" t="str">
        <f t="shared" ca="1" si="42"/>
        <v/>
      </c>
      <c r="DI61" s="226" t="str">
        <f t="shared" ca="1" si="43"/>
        <v/>
      </c>
      <c r="DJ61" s="226" t="str">
        <f t="shared" ca="1" si="44"/>
        <v/>
      </c>
      <c r="DK61" s="226" t="str">
        <f t="shared" ca="1" si="45"/>
        <v/>
      </c>
      <c r="DL61" s="226" t="str">
        <f t="shared" ca="1" si="46"/>
        <v/>
      </c>
      <c r="DM61" s="226" t="str">
        <f t="shared" ca="1" si="47"/>
        <v/>
      </c>
      <c r="DN61" s="226" t="str">
        <f t="shared" ca="1" si="48"/>
        <v/>
      </c>
      <c r="DO61" s="226"/>
      <c r="DP61" s="226" t="str">
        <f t="shared" ca="1" si="49"/>
        <v xml:space="preserve">          </v>
      </c>
      <c r="DQ61" s="226" t="str">
        <f t="shared" ca="1" si="50"/>
        <v/>
      </c>
      <c r="DR61" s="226" t="str">
        <f t="shared" ca="1" si="51"/>
        <v/>
      </c>
      <c r="DS61" s="226"/>
      <c r="DT61" s="226" t="str">
        <f t="shared" ca="1" si="52"/>
        <v/>
      </c>
      <c r="DU61" s="226" t="str">
        <f t="shared" ca="1" si="79"/>
        <v/>
      </c>
      <c r="DV61" s="226" t="str">
        <f t="shared" ca="1" si="79"/>
        <v/>
      </c>
      <c r="DW61" s="226" t="str">
        <f t="shared" ca="1" si="79"/>
        <v/>
      </c>
      <c r="DX61" s="226" t="str">
        <f t="shared" ca="1" si="77"/>
        <v/>
      </c>
      <c r="DY61" s="226" t="str">
        <f t="shared" ca="1" si="77"/>
        <v/>
      </c>
      <c r="DZ61" s="226" t="str">
        <f t="shared" ca="1" si="77"/>
        <v/>
      </c>
      <c r="EA61" s="226" t="str">
        <f t="shared" ca="1" si="77"/>
        <v/>
      </c>
      <c r="EB61" s="226" t="str">
        <f t="shared" ca="1" si="77"/>
        <v/>
      </c>
      <c r="EC61" s="226" t="str">
        <f t="shared" ca="1" si="77"/>
        <v/>
      </c>
      <c r="ED61" s="226"/>
      <c r="EE61" s="226" t="str">
        <f t="shared" ca="1" si="54"/>
        <v xml:space="preserve">         </v>
      </c>
      <c r="EF61" s="226" t="str">
        <f t="shared" ca="1" si="55"/>
        <v/>
      </c>
      <c r="EG61" s="226" t="str">
        <f t="shared" ca="1" si="56"/>
        <v/>
      </c>
      <c r="EH61" s="226"/>
      <c r="EI61" s="226" t="str">
        <f t="shared" ca="1" si="90"/>
        <v/>
      </c>
      <c r="EJ61" s="226" t="str">
        <f t="shared" ca="1" si="90"/>
        <v/>
      </c>
      <c r="EK61" s="226" t="str">
        <f t="shared" ca="1" si="90"/>
        <v/>
      </c>
      <c r="EL61" s="226" t="str">
        <f t="shared" ca="1" si="90"/>
        <v/>
      </c>
      <c r="EM61" s="226" t="str">
        <f t="shared" ca="1" si="90"/>
        <v/>
      </c>
      <c r="EN61" s="226" t="str">
        <f t="shared" ca="1" si="90"/>
        <v/>
      </c>
      <c r="EO61" s="226" t="str">
        <f t="shared" ca="1" si="90"/>
        <v/>
      </c>
      <c r="EP61" s="226" t="str">
        <f t="shared" ca="1" si="90"/>
        <v/>
      </c>
      <c r="EQ61" s="226" t="str">
        <f t="shared" ca="1" si="90"/>
        <v/>
      </c>
      <c r="ER61" s="226" t="str">
        <f t="shared" ca="1" si="90"/>
        <v/>
      </c>
      <c r="ES61" s="226"/>
      <c r="ET61" s="226" t="str">
        <f t="shared" ca="1" si="57"/>
        <v xml:space="preserve">         </v>
      </c>
      <c r="EU61" s="226" t="str">
        <f t="shared" ca="1" si="58"/>
        <v/>
      </c>
      <c r="EV61" s="226" t="str">
        <f t="shared" ca="1" si="59"/>
        <v/>
      </c>
      <c r="FM61" s="226" t="str">
        <f t="shared" si="81"/>
        <v/>
      </c>
      <c r="FN61" s="226" t="str">
        <f t="shared" si="82"/>
        <v/>
      </c>
      <c r="FO61" s="226" t="str">
        <f t="shared" si="83"/>
        <v/>
      </c>
      <c r="FP61" s="226" t="str">
        <f t="shared" si="84"/>
        <v/>
      </c>
      <c r="FQ61" s="226" t="str">
        <f t="shared" si="60"/>
        <v/>
      </c>
      <c r="FR61" s="226" t="str">
        <f t="shared" si="61"/>
        <v/>
      </c>
      <c r="FT61" s="226">
        <f>LEN(ПланОЗО!C61)-LEN(SUBSTITUTE(ПланОЗО!C61,",",""))+COUNTA(ПланОЗО!C61)</f>
        <v>0</v>
      </c>
      <c r="FU61" s="226">
        <f>LEN(ПланОЗО!D61)-LEN(SUBSTITUTE(ПланОЗО!D61,",",""))+COUNTA(ПланОЗО!D61)</f>
        <v>0</v>
      </c>
      <c r="FV61" s="226">
        <f>LEN(ПланОЗО!E61)-LEN(SUBSTITUTE(ПланОЗО!E61,",",""))+COUNTA(ПланОЗО!E61)</f>
        <v>0</v>
      </c>
      <c r="FX61" s="226">
        <f>LEN(ПланЗО!C61)-LEN(SUBSTITUTE(ПланЗО!C61,",",""))+COUNTA(ПланЗО!C61)</f>
        <v>0</v>
      </c>
      <c r="FY61" s="226">
        <f>LEN(ПланЗО!D61)-LEN(SUBSTITUTE(ПланЗО!D61,",",""))+COUNTA(ПланЗО!D61)</f>
        <v>0</v>
      </c>
      <c r="FZ61" s="226">
        <f>LEN(ПланЗО!E61)-LEN(SUBSTITUTE(ПланЗО!E61,",",""))+COUNTA(ПланЗО!E61)</f>
        <v>0</v>
      </c>
    </row>
    <row r="62" spans="1:182" x14ac:dyDescent="0.25">
      <c r="A62" s="5" t="s">
        <v>54</v>
      </c>
      <c r="B62" s="92"/>
      <c r="C62" s="88"/>
      <c r="D62" s="89"/>
      <c r="E62" s="89"/>
      <c r="F62" s="89"/>
      <c r="G62" s="90"/>
      <c r="H62" s="88"/>
      <c r="I62" s="89"/>
      <c r="J62" s="89"/>
      <c r="K62" s="89"/>
      <c r="L62" s="90"/>
      <c r="M62" s="88"/>
      <c r="N62" s="89"/>
      <c r="O62" s="89"/>
      <c r="P62" s="89"/>
      <c r="Q62" s="90"/>
      <c r="R62" s="88"/>
      <c r="S62" s="89"/>
      <c r="T62" s="89"/>
      <c r="U62" s="89"/>
      <c r="V62" s="90"/>
      <c r="W62" s="88"/>
      <c r="X62" s="89"/>
      <c r="Y62" s="89"/>
      <c r="Z62" s="89"/>
      <c r="AA62" s="90"/>
      <c r="AB62" s="88"/>
      <c r="AC62" s="89"/>
      <c r="AD62" s="89"/>
      <c r="AE62" s="89"/>
      <c r="AF62" s="90"/>
      <c r="AG62" s="88"/>
      <c r="AH62" s="89"/>
      <c r="AI62" s="89"/>
      <c r="AJ62" s="89"/>
      <c r="AK62" s="90"/>
      <c r="AL62" s="88"/>
      <c r="AM62" s="89"/>
      <c r="AN62" s="89"/>
      <c r="AO62" s="89"/>
      <c r="AP62" s="90"/>
      <c r="AQ62" s="88"/>
      <c r="AR62" s="89"/>
      <c r="AS62" s="89"/>
      <c r="AT62" s="89"/>
      <c r="AU62" s="90"/>
      <c r="AV62" s="88"/>
      <c r="AW62" s="89"/>
      <c r="AX62" s="89"/>
      <c r="AY62" s="89"/>
      <c r="AZ62" s="90"/>
      <c r="BA62" s="88"/>
      <c r="BB62" s="89"/>
      <c r="BC62" s="89"/>
      <c r="BD62" s="89"/>
      <c r="BE62" s="90"/>
      <c r="BF62" s="89"/>
      <c r="BG62" s="214">
        <v>0</v>
      </c>
      <c r="BH62" s="214">
        <v>0</v>
      </c>
      <c r="BI62" s="214">
        <v>0</v>
      </c>
      <c r="BJ62" s="214">
        <v>0</v>
      </c>
      <c r="BK62" s="305"/>
      <c r="BL62" s="305" t="str">
        <f>IF(ПланОО!H62&gt;0,ПланОО!I62/ПланОО!H62,"-")</f>
        <v>-</v>
      </c>
      <c r="BM62" s="298"/>
      <c r="BN62" s="226"/>
      <c r="BO62" s="226"/>
      <c r="BP62" s="226">
        <f t="shared" ca="1" si="19"/>
        <v>0</v>
      </c>
      <c r="BQ62" s="226">
        <f t="shared" ca="1" si="20"/>
        <v>0</v>
      </c>
      <c r="BR62" s="226">
        <f t="shared" ca="1" si="78"/>
        <v>0</v>
      </c>
      <c r="BS62" s="226">
        <f t="shared" ca="1" si="78"/>
        <v>0</v>
      </c>
      <c r="BT62" s="226">
        <f t="shared" ca="1" si="78"/>
        <v>0</v>
      </c>
      <c r="BU62" s="226">
        <f t="shared" ca="1" si="76"/>
        <v>0</v>
      </c>
      <c r="BV62" s="226">
        <f t="shared" ca="1" si="76"/>
        <v>0</v>
      </c>
      <c r="BW62" s="226">
        <f t="shared" ca="1" si="76"/>
        <v>0</v>
      </c>
      <c r="BX62" s="226">
        <f t="shared" ca="1" si="76"/>
        <v>0</v>
      </c>
      <c r="BY62" s="226">
        <f t="shared" ca="1" si="76"/>
        <v>0</v>
      </c>
      <c r="BZ62" s="226">
        <f t="shared" ca="1" si="76"/>
        <v>0</v>
      </c>
      <c r="CA62" s="226"/>
      <c r="CB62" s="226" t="str">
        <f t="shared" ca="1" si="22"/>
        <v/>
      </c>
      <c r="CC62" s="226" t="str">
        <f t="shared" ca="1" si="23"/>
        <v/>
      </c>
      <c r="CD62" s="226" t="str">
        <f t="shared" ca="1" si="24"/>
        <v/>
      </c>
      <c r="CE62" s="226" t="str">
        <f t="shared" ca="1" si="25"/>
        <v/>
      </c>
      <c r="CF62" s="226" t="str">
        <f t="shared" ca="1" si="26"/>
        <v/>
      </c>
      <c r="CG62" s="226" t="str">
        <f t="shared" ca="1" si="27"/>
        <v/>
      </c>
      <c r="CH62" s="226" t="str">
        <f t="shared" ca="1" si="28"/>
        <v/>
      </c>
      <c r="CI62" s="226" t="str">
        <f t="shared" ca="1" si="29"/>
        <v/>
      </c>
      <c r="CJ62" s="226" t="str">
        <f t="shared" ca="1" si="30"/>
        <v/>
      </c>
      <c r="CK62" s="226" t="str">
        <f t="shared" ca="1" si="31"/>
        <v/>
      </c>
      <c r="CL62" s="226" t="str">
        <f t="shared" ca="1" si="32"/>
        <v/>
      </c>
      <c r="CM62" s="226"/>
      <c r="CN62" s="226" t="str">
        <f t="shared" ca="1" si="33"/>
        <v xml:space="preserve">          </v>
      </c>
      <c r="CO62" s="226" t="str">
        <f t="shared" ca="1" si="34"/>
        <v/>
      </c>
      <c r="CP62" s="226" t="str">
        <f t="shared" ca="1" si="35"/>
        <v/>
      </c>
      <c r="CQ62" s="226"/>
      <c r="CR62" s="226">
        <f t="shared" ca="1" si="36"/>
        <v>0</v>
      </c>
      <c r="CS62" s="226">
        <f t="shared" ca="1" si="74"/>
        <v>0</v>
      </c>
      <c r="CT62" s="226">
        <f t="shared" ca="1" si="74"/>
        <v>0</v>
      </c>
      <c r="CU62" s="226">
        <f t="shared" ca="1" si="74"/>
        <v>0</v>
      </c>
      <c r="CV62" s="226">
        <f t="shared" ca="1" si="74"/>
        <v>0</v>
      </c>
      <c r="CW62" s="226">
        <f t="shared" ca="1" si="74"/>
        <v>0</v>
      </c>
      <c r="CX62" s="226">
        <f t="shared" ca="1" si="73"/>
        <v>0</v>
      </c>
      <c r="CY62" s="226">
        <f t="shared" ca="1" si="73"/>
        <v>0</v>
      </c>
      <c r="CZ62" s="226">
        <f t="shared" ca="1" si="73"/>
        <v>0</v>
      </c>
      <c r="DA62" s="226">
        <f t="shared" ca="1" si="73"/>
        <v>0</v>
      </c>
      <c r="DB62" s="226">
        <f t="shared" ca="1" si="73"/>
        <v>0</v>
      </c>
      <c r="DC62" s="226"/>
      <c r="DD62" s="226" t="str">
        <f t="shared" ca="1" si="38"/>
        <v/>
      </c>
      <c r="DE62" s="226" t="str">
        <f t="shared" ca="1" si="39"/>
        <v/>
      </c>
      <c r="DF62" s="226" t="str">
        <f t="shared" ca="1" si="40"/>
        <v/>
      </c>
      <c r="DG62" s="226" t="str">
        <f t="shared" ca="1" si="41"/>
        <v/>
      </c>
      <c r="DH62" s="226" t="str">
        <f t="shared" ca="1" si="42"/>
        <v/>
      </c>
      <c r="DI62" s="226" t="str">
        <f t="shared" ca="1" si="43"/>
        <v/>
      </c>
      <c r="DJ62" s="226" t="str">
        <f t="shared" ca="1" si="44"/>
        <v/>
      </c>
      <c r="DK62" s="226" t="str">
        <f t="shared" ca="1" si="45"/>
        <v/>
      </c>
      <c r="DL62" s="226" t="str">
        <f t="shared" ca="1" si="46"/>
        <v/>
      </c>
      <c r="DM62" s="226" t="str">
        <f t="shared" ca="1" si="47"/>
        <v/>
      </c>
      <c r="DN62" s="226" t="str">
        <f t="shared" ca="1" si="48"/>
        <v/>
      </c>
      <c r="DO62" s="226"/>
      <c r="DP62" s="226" t="str">
        <f t="shared" ca="1" si="49"/>
        <v xml:space="preserve">          </v>
      </c>
      <c r="DQ62" s="226" t="str">
        <f t="shared" ca="1" si="50"/>
        <v/>
      </c>
      <c r="DR62" s="226" t="str">
        <f t="shared" ca="1" si="51"/>
        <v/>
      </c>
      <c r="DS62" s="226"/>
      <c r="DT62" s="226" t="str">
        <f t="shared" ca="1" si="52"/>
        <v/>
      </c>
      <c r="DU62" s="226" t="str">
        <f t="shared" ca="1" si="79"/>
        <v/>
      </c>
      <c r="DV62" s="226" t="str">
        <f t="shared" ca="1" si="79"/>
        <v/>
      </c>
      <c r="DW62" s="226" t="str">
        <f t="shared" ca="1" si="79"/>
        <v/>
      </c>
      <c r="DX62" s="226" t="str">
        <f t="shared" ca="1" si="77"/>
        <v/>
      </c>
      <c r="DY62" s="226" t="str">
        <f t="shared" ca="1" si="77"/>
        <v/>
      </c>
      <c r="DZ62" s="226" t="str">
        <f t="shared" ca="1" si="77"/>
        <v/>
      </c>
      <c r="EA62" s="226" t="str">
        <f t="shared" ca="1" si="77"/>
        <v/>
      </c>
      <c r="EB62" s="226" t="str">
        <f t="shared" ca="1" si="77"/>
        <v/>
      </c>
      <c r="EC62" s="226" t="str">
        <f t="shared" ca="1" si="77"/>
        <v/>
      </c>
      <c r="ED62" s="226"/>
      <c r="EE62" s="226" t="str">
        <f t="shared" ca="1" si="54"/>
        <v xml:space="preserve">         </v>
      </c>
      <c r="EF62" s="226" t="str">
        <f t="shared" ca="1" si="55"/>
        <v/>
      </c>
      <c r="EG62" s="226" t="str">
        <f t="shared" ca="1" si="56"/>
        <v/>
      </c>
      <c r="EH62" s="226"/>
      <c r="EI62" s="226" t="str">
        <f t="shared" ca="1" si="90"/>
        <v/>
      </c>
      <c r="EJ62" s="226" t="str">
        <f t="shared" ca="1" si="90"/>
        <v/>
      </c>
      <c r="EK62" s="226" t="str">
        <f t="shared" ca="1" si="90"/>
        <v/>
      </c>
      <c r="EL62" s="226" t="str">
        <f t="shared" ca="1" si="90"/>
        <v/>
      </c>
      <c r="EM62" s="226" t="str">
        <f t="shared" ca="1" si="90"/>
        <v/>
      </c>
      <c r="EN62" s="226" t="str">
        <f t="shared" ca="1" si="90"/>
        <v/>
      </c>
      <c r="EO62" s="226" t="str">
        <f t="shared" ca="1" si="90"/>
        <v/>
      </c>
      <c r="EP62" s="226" t="str">
        <f t="shared" ca="1" si="90"/>
        <v/>
      </c>
      <c r="EQ62" s="226" t="str">
        <f t="shared" ca="1" si="90"/>
        <v/>
      </c>
      <c r="ER62" s="226" t="str">
        <f t="shared" ca="1" si="90"/>
        <v/>
      </c>
      <c r="ES62" s="226"/>
      <c r="ET62" s="226" t="str">
        <f t="shared" ca="1" si="57"/>
        <v xml:space="preserve">         </v>
      </c>
      <c r="EU62" s="226" t="str">
        <f t="shared" ca="1" si="58"/>
        <v/>
      </c>
      <c r="EV62" s="226" t="str">
        <f t="shared" ca="1" si="59"/>
        <v/>
      </c>
      <c r="FM62" s="226" t="str">
        <f t="shared" si="81"/>
        <v/>
      </c>
      <c r="FN62" s="226" t="str">
        <f t="shared" si="82"/>
        <v/>
      </c>
      <c r="FO62" s="226" t="str">
        <f t="shared" si="83"/>
        <v/>
      </c>
      <c r="FP62" s="226" t="str">
        <f t="shared" si="84"/>
        <v/>
      </c>
      <c r="FQ62" s="226" t="str">
        <f t="shared" si="60"/>
        <v/>
      </c>
      <c r="FR62" s="226" t="str">
        <f t="shared" si="61"/>
        <v/>
      </c>
      <c r="FT62" s="226">
        <f>LEN(ПланОЗО!C62)-LEN(SUBSTITUTE(ПланОЗО!C62,",",""))+COUNTA(ПланОЗО!C62)</f>
        <v>0</v>
      </c>
      <c r="FU62" s="226">
        <f>LEN(ПланОЗО!D62)-LEN(SUBSTITUTE(ПланОЗО!D62,",",""))+COUNTA(ПланОЗО!D62)</f>
        <v>0</v>
      </c>
      <c r="FV62" s="226">
        <f>LEN(ПланОЗО!E62)-LEN(SUBSTITUTE(ПланОЗО!E62,",",""))+COUNTA(ПланОЗО!E62)</f>
        <v>0</v>
      </c>
      <c r="FX62" s="226">
        <f>LEN(ПланЗО!C62)-LEN(SUBSTITUTE(ПланЗО!C62,",",""))+COUNTA(ПланЗО!C62)</f>
        <v>0</v>
      </c>
      <c r="FY62" s="226">
        <f>LEN(ПланЗО!D62)-LEN(SUBSTITUTE(ПланЗО!D62,",",""))+COUNTA(ПланЗО!D62)</f>
        <v>0</v>
      </c>
      <c r="FZ62" s="226">
        <f>LEN(ПланЗО!E62)-LEN(SUBSTITUTE(ПланЗО!E62,",",""))+COUNTA(ПланЗО!E62)</f>
        <v>0</v>
      </c>
    </row>
    <row r="63" spans="1:182" x14ac:dyDescent="0.25">
      <c r="A63" s="5" t="s">
        <v>53</v>
      </c>
      <c r="B63" s="92"/>
      <c r="C63" s="88"/>
      <c r="D63" s="89"/>
      <c r="E63" s="89"/>
      <c r="F63" s="89"/>
      <c r="G63" s="90"/>
      <c r="H63" s="88"/>
      <c r="I63" s="89"/>
      <c r="J63" s="89"/>
      <c r="K63" s="89"/>
      <c r="L63" s="90"/>
      <c r="M63" s="88"/>
      <c r="N63" s="89"/>
      <c r="O63" s="89"/>
      <c r="P63" s="89"/>
      <c r="Q63" s="90"/>
      <c r="R63" s="88"/>
      <c r="S63" s="89"/>
      <c r="T63" s="89"/>
      <c r="U63" s="89"/>
      <c r="V63" s="90"/>
      <c r="W63" s="88"/>
      <c r="X63" s="89"/>
      <c r="Y63" s="89"/>
      <c r="Z63" s="89"/>
      <c r="AA63" s="90"/>
      <c r="AB63" s="88"/>
      <c r="AC63" s="89"/>
      <c r="AD63" s="89"/>
      <c r="AE63" s="89"/>
      <c r="AF63" s="90"/>
      <c r="AG63" s="88"/>
      <c r="AH63" s="89"/>
      <c r="AI63" s="89"/>
      <c r="AJ63" s="89"/>
      <c r="AK63" s="90"/>
      <c r="AL63" s="88"/>
      <c r="AM63" s="89"/>
      <c r="AN63" s="89"/>
      <c r="AO63" s="89"/>
      <c r="AP63" s="90"/>
      <c r="AQ63" s="88"/>
      <c r="AR63" s="89"/>
      <c r="AS63" s="89"/>
      <c r="AT63" s="89"/>
      <c r="AU63" s="90"/>
      <c r="AV63" s="88"/>
      <c r="AW63" s="89"/>
      <c r="AX63" s="89"/>
      <c r="AY63" s="89"/>
      <c r="AZ63" s="90"/>
      <c r="BA63" s="88"/>
      <c r="BB63" s="89"/>
      <c r="BC63" s="89"/>
      <c r="BD63" s="89"/>
      <c r="BE63" s="90"/>
      <c r="BF63" s="89"/>
      <c r="BG63" s="214">
        <v>0</v>
      </c>
      <c r="BH63" s="214">
        <v>0</v>
      </c>
      <c r="BI63" s="214">
        <v>0</v>
      </c>
      <c r="BJ63" s="214">
        <v>0</v>
      </c>
      <c r="BK63" s="305"/>
      <c r="BL63" s="305" t="str">
        <f>IF(ПланОО!H63&gt;0,ПланОО!I63/ПланОО!H63,"-")</f>
        <v>-</v>
      </c>
      <c r="BM63" s="298"/>
      <c r="BN63" s="226"/>
      <c r="BO63" s="226"/>
      <c r="BP63" s="226">
        <f t="shared" ca="1" si="19"/>
        <v>0</v>
      </c>
      <c r="BQ63" s="226">
        <f t="shared" ca="1" si="20"/>
        <v>0</v>
      </c>
      <c r="BR63" s="226">
        <f t="shared" ca="1" si="78"/>
        <v>0</v>
      </c>
      <c r="BS63" s="226">
        <f t="shared" ca="1" si="78"/>
        <v>0</v>
      </c>
      <c r="BT63" s="226">
        <f t="shared" ca="1" si="78"/>
        <v>0</v>
      </c>
      <c r="BU63" s="226">
        <f t="shared" ca="1" si="76"/>
        <v>0</v>
      </c>
      <c r="BV63" s="226">
        <f t="shared" ca="1" si="76"/>
        <v>0</v>
      </c>
      <c r="BW63" s="226">
        <f t="shared" ca="1" si="76"/>
        <v>0</v>
      </c>
      <c r="BX63" s="226">
        <f t="shared" ca="1" si="76"/>
        <v>0</v>
      </c>
      <c r="BY63" s="226">
        <f t="shared" ca="1" si="76"/>
        <v>0</v>
      </c>
      <c r="BZ63" s="226">
        <f t="shared" ca="1" si="76"/>
        <v>0</v>
      </c>
      <c r="CA63" s="226"/>
      <c r="CB63" s="226" t="str">
        <f t="shared" ca="1" si="22"/>
        <v/>
      </c>
      <c r="CC63" s="226" t="str">
        <f t="shared" ca="1" si="23"/>
        <v/>
      </c>
      <c r="CD63" s="226" t="str">
        <f t="shared" ca="1" si="24"/>
        <v/>
      </c>
      <c r="CE63" s="226" t="str">
        <f t="shared" ca="1" si="25"/>
        <v/>
      </c>
      <c r="CF63" s="226" t="str">
        <f t="shared" ca="1" si="26"/>
        <v/>
      </c>
      <c r="CG63" s="226" t="str">
        <f t="shared" ca="1" si="27"/>
        <v/>
      </c>
      <c r="CH63" s="226" t="str">
        <f t="shared" ca="1" si="28"/>
        <v/>
      </c>
      <c r="CI63" s="226" t="str">
        <f t="shared" ca="1" si="29"/>
        <v/>
      </c>
      <c r="CJ63" s="226" t="str">
        <f t="shared" ca="1" si="30"/>
        <v/>
      </c>
      <c r="CK63" s="226" t="str">
        <f t="shared" ca="1" si="31"/>
        <v/>
      </c>
      <c r="CL63" s="226" t="str">
        <f t="shared" ca="1" si="32"/>
        <v/>
      </c>
      <c r="CM63" s="226"/>
      <c r="CN63" s="226" t="str">
        <f t="shared" ca="1" si="33"/>
        <v xml:space="preserve">          </v>
      </c>
      <c r="CO63" s="226" t="str">
        <f t="shared" ca="1" si="34"/>
        <v/>
      </c>
      <c r="CP63" s="226" t="str">
        <f t="shared" ca="1" si="35"/>
        <v/>
      </c>
      <c r="CQ63" s="226"/>
      <c r="CR63" s="226">
        <f t="shared" ca="1" si="36"/>
        <v>0</v>
      </c>
      <c r="CS63" s="226">
        <f t="shared" ca="1" si="74"/>
        <v>0</v>
      </c>
      <c r="CT63" s="226">
        <f t="shared" ca="1" si="74"/>
        <v>0</v>
      </c>
      <c r="CU63" s="226">
        <f t="shared" ca="1" si="74"/>
        <v>0</v>
      </c>
      <c r="CV63" s="226">
        <f t="shared" ca="1" si="74"/>
        <v>0</v>
      </c>
      <c r="CW63" s="226">
        <f t="shared" ca="1" si="74"/>
        <v>0</v>
      </c>
      <c r="CX63" s="226">
        <f t="shared" ca="1" si="73"/>
        <v>0</v>
      </c>
      <c r="CY63" s="226">
        <f t="shared" ca="1" si="73"/>
        <v>0</v>
      </c>
      <c r="CZ63" s="226">
        <f t="shared" ca="1" si="73"/>
        <v>0</v>
      </c>
      <c r="DA63" s="226">
        <f t="shared" ca="1" si="73"/>
        <v>0</v>
      </c>
      <c r="DB63" s="226">
        <f t="shared" ca="1" si="73"/>
        <v>0</v>
      </c>
      <c r="DC63" s="226"/>
      <c r="DD63" s="226" t="str">
        <f t="shared" ca="1" si="38"/>
        <v/>
      </c>
      <c r="DE63" s="226" t="str">
        <f t="shared" ca="1" si="39"/>
        <v/>
      </c>
      <c r="DF63" s="226" t="str">
        <f t="shared" ca="1" si="40"/>
        <v/>
      </c>
      <c r="DG63" s="226" t="str">
        <f t="shared" ca="1" si="41"/>
        <v/>
      </c>
      <c r="DH63" s="226" t="str">
        <f t="shared" ca="1" si="42"/>
        <v/>
      </c>
      <c r="DI63" s="226" t="str">
        <f t="shared" ca="1" si="43"/>
        <v/>
      </c>
      <c r="DJ63" s="226" t="str">
        <f t="shared" ca="1" si="44"/>
        <v/>
      </c>
      <c r="DK63" s="226" t="str">
        <f t="shared" ca="1" si="45"/>
        <v/>
      </c>
      <c r="DL63" s="226" t="str">
        <f t="shared" ca="1" si="46"/>
        <v/>
      </c>
      <c r="DM63" s="226" t="str">
        <f t="shared" ca="1" si="47"/>
        <v/>
      </c>
      <c r="DN63" s="226" t="str">
        <f t="shared" ca="1" si="48"/>
        <v/>
      </c>
      <c r="DO63" s="226"/>
      <c r="DP63" s="226" t="str">
        <f t="shared" ca="1" si="49"/>
        <v xml:space="preserve">          </v>
      </c>
      <c r="DQ63" s="226" t="str">
        <f t="shared" ca="1" si="50"/>
        <v/>
      </c>
      <c r="DR63" s="226" t="str">
        <f t="shared" ca="1" si="51"/>
        <v/>
      </c>
      <c r="DS63" s="226"/>
      <c r="DT63" s="226" t="str">
        <f t="shared" ca="1" si="52"/>
        <v/>
      </c>
      <c r="DU63" s="226" t="str">
        <f t="shared" ca="1" si="79"/>
        <v/>
      </c>
      <c r="DV63" s="226" t="str">
        <f t="shared" ca="1" si="79"/>
        <v/>
      </c>
      <c r="DW63" s="226" t="str">
        <f t="shared" ca="1" si="79"/>
        <v/>
      </c>
      <c r="DX63" s="226" t="str">
        <f t="shared" ca="1" si="77"/>
        <v/>
      </c>
      <c r="DY63" s="226" t="str">
        <f t="shared" ca="1" si="77"/>
        <v/>
      </c>
      <c r="DZ63" s="226" t="str">
        <f t="shared" ca="1" si="77"/>
        <v/>
      </c>
      <c r="EA63" s="226" t="str">
        <f t="shared" ca="1" si="77"/>
        <v/>
      </c>
      <c r="EB63" s="226" t="str">
        <f t="shared" ca="1" si="77"/>
        <v/>
      </c>
      <c r="EC63" s="226" t="str">
        <f t="shared" ca="1" si="77"/>
        <v/>
      </c>
      <c r="ED63" s="226"/>
      <c r="EE63" s="226" t="str">
        <f t="shared" ca="1" si="54"/>
        <v xml:space="preserve">         </v>
      </c>
      <c r="EF63" s="226" t="str">
        <f t="shared" ca="1" si="55"/>
        <v/>
      </c>
      <c r="EG63" s="226" t="str">
        <f t="shared" ca="1" si="56"/>
        <v/>
      </c>
      <c r="EH63" s="226"/>
      <c r="EI63" s="226" t="str">
        <f t="shared" ca="1" si="90"/>
        <v/>
      </c>
      <c r="EJ63" s="226" t="str">
        <f t="shared" ca="1" si="90"/>
        <v/>
      </c>
      <c r="EK63" s="226" t="str">
        <f t="shared" ca="1" si="90"/>
        <v/>
      </c>
      <c r="EL63" s="226" t="str">
        <f t="shared" ca="1" si="90"/>
        <v/>
      </c>
      <c r="EM63" s="226" t="str">
        <f t="shared" ca="1" si="90"/>
        <v/>
      </c>
      <c r="EN63" s="226" t="str">
        <f t="shared" ca="1" si="90"/>
        <v/>
      </c>
      <c r="EO63" s="226" t="str">
        <f t="shared" ca="1" si="90"/>
        <v/>
      </c>
      <c r="EP63" s="226" t="str">
        <f t="shared" ca="1" si="90"/>
        <v/>
      </c>
      <c r="EQ63" s="226" t="str">
        <f t="shared" ca="1" si="90"/>
        <v/>
      </c>
      <c r="ER63" s="226" t="str">
        <f t="shared" ca="1" si="90"/>
        <v/>
      </c>
      <c r="ES63" s="226"/>
      <c r="ET63" s="226" t="str">
        <f t="shared" ca="1" si="57"/>
        <v xml:space="preserve">         </v>
      </c>
      <c r="EU63" s="226" t="str">
        <f t="shared" ca="1" si="58"/>
        <v/>
      </c>
      <c r="EV63" s="226" t="str">
        <f t="shared" ca="1" si="59"/>
        <v/>
      </c>
      <c r="FM63" s="226" t="str">
        <f t="shared" si="81"/>
        <v/>
      </c>
      <c r="FN63" s="226" t="str">
        <f t="shared" si="82"/>
        <v/>
      </c>
      <c r="FO63" s="226" t="str">
        <f t="shared" si="83"/>
        <v/>
      </c>
      <c r="FP63" s="226" t="str">
        <f t="shared" si="84"/>
        <v/>
      </c>
      <c r="FQ63" s="226" t="str">
        <f t="shared" si="60"/>
        <v/>
      </c>
      <c r="FR63" s="226" t="str">
        <f t="shared" si="61"/>
        <v/>
      </c>
      <c r="FT63" s="226">
        <f>LEN(ПланОЗО!C63)-LEN(SUBSTITUTE(ПланОЗО!C63,",",""))+COUNTA(ПланОЗО!C63)</f>
        <v>0</v>
      </c>
      <c r="FU63" s="226">
        <f>LEN(ПланОЗО!D63)-LEN(SUBSTITUTE(ПланОЗО!D63,",",""))+COUNTA(ПланОЗО!D63)</f>
        <v>0</v>
      </c>
      <c r="FV63" s="226">
        <f>LEN(ПланОЗО!E63)-LEN(SUBSTITUTE(ПланОЗО!E63,",",""))+COUNTA(ПланОЗО!E63)</f>
        <v>0</v>
      </c>
      <c r="FX63" s="226">
        <f>LEN(ПланЗО!C63)-LEN(SUBSTITUTE(ПланЗО!C63,",",""))+COUNTA(ПланЗО!C63)</f>
        <v>0</v>
      </c>
      <c r="FY63" s="226">
        <f>LEN(ПланЗО!D63)-LEN(SUBSTITUTE(ПланЗО!D63,",",""))+COUNTA(ПланЗО!D63)</f>
        <v>0</v>
      </c>
      <c r="FZ63" s="226">
        <f>LEN(ПланЗО!E63)-LEN(SUBSTITUTE(ПланЗО!E63,",",""))+COUNTA(ПланЗО!E63)</f>
        <v>0</v>
      </c>
    </row>
    <row r="64" spans="1:182" x14ac:dyDescent="0.25">
      <c r="A64" s="5" t="s">
        <v>52</v>
      </c>
      <c r="B64" s="92"/>
      <c r="C64" s="88"/>
      <c r="D64" s="89"/>
      <c r="E64" s="89"/>
      <c r="F64" s="89"/>
      <c r="G64" s="90"/>
      <c r="H64" s="88"/>
      <c r="I64" s="89"/>
      <c r="J64" s="89"/>
      <c r="K64" s="89"/>
      <c r="L64" s="90"/>
      <c r="M64" s="88"/>
      <c r="N64" s="91"/>
      <c r="O64" s="91"/>
      <c r="P64" s="89"/>
      <c r="Q64" s="90"/>
      <c r="R64" s="88"/>
      <c r="S64" s="89"/>
      <c r="T64" s="89"/>
      <c r="U64" s="89"/>
      <c r="V64" s="90"/>
      <c r="W64" s="88"/>
      <c r="X64" s="89"/>
      <c r="Y64" s="89"/>
      <c r="Z64" s="89"/>
      <c r="AA64" s="90"/>
      <c r="AB64" s="88"/>
      <c r="AC64" s="89"/>
      <c r="AD64" s="89"/>
      <c r="AE64" s="89"/>
      <c r="AF64" s="90"/>
      <c r="AG64" s="88"/>
      <c r="AH64" s="89"/>
      <c r="AI64" s="89"/>
      <c r="AJ64" s="89"/>
      <c r="AK64" s="90"/>
      <c r="AL64" s="88"/>
      <c r="AM64" s="89"/>
      <c r="AN64" s="89"/>
      <c r="AO64" s="89"/>
      <c r="AP64" s="90"/>
      <c r="AQ64" s="88"/>
      <c r="AR64" s="89"/>
      <c r="AS64" s="89"/>
      <c r="AT64" s="89"/>
      <c r="AU64" s="90"/>
      <c r="AV64" s="88"/>
      <c r="AW64" s="89"/>
      <c r="AX64" s="89"/>
      <c r="AY64" s="89"/>
      <c r="AZ64" s="90"/>
      <c r="BA64" s="88"/>
      <c r="BB64" s="89"/>
      <c r="BC64" s="89"/>
      <c r="BD64" s="89"/>
      <c r="BE64" s="90"/>
      <c r="BF64" s="89"/>
      <c r="BG64" s="214">
        <v>0</v>
      </c>
      <c r="BH64" s="214">
        <v>0</v>
      </c>
      <c r="BI64" s="214">
        <v>0</v>
      </c>
      <c r="BJ64" s="214">
        <v>0</v>
      </c>
      <c r="BK64" s="305"/>
      <c r="BL64" s="305" t="str">
        <f>IF(ПланОО!H64&gt;0,ПланОО!I64/ПланОО!H64,"-")</f>
        <v>-</v>
      </c>
      <c r="BM64" s="298"/>
      <c r="BN64" s="226"/>
      <c r="BO64" s="226"/>
      <c r="BP64" s="226">
        <f t="shared" ca="1" si="19"/>
        <v>0</v>
      </c>
      <c r="BQ64" s="226">
        <f t="shared" ca="1" si="20"/>
        <v>0</v>
      </c>
      <c r="BR64" s="226">
        <f t="shared" ca="1" si="78"/>
        <v>0</v>
      </c>
      <c r="BS64" s="226">
        <f t="shared" ca="1" si="78"/>
        <v>0</v>
      </c>
      <c r="BT64" s="226">
        <f t="shared" ca="1" si="78"/>
        <v>0</v>
      </c>
      <c r="BU64" s="226">
        <f t="shared" ca="1" si="76"/>
        <v>0</v>
      </c>
      <c r="BV64" s="226">
        <f t="shared" ca="1" si="76"/>
        <v>0</v>
      </c>
      <c r="BW64" s="226">
        <f t="shared" ca="1" si="76"/>
        <v>0</v>
      </c>
      <c r="BX64" s="226">
        <f t="shared" ca="1" si="76"/>
        <v>0</v>
      </c>
      <c r="BY64" s="226">
        <f t="shared" ca="1" si="76"/>
        <v>0</v>
      </c>
      <c r="BZ64" s="226">
        <f t="shared" ca="1" si="76"/>
        <v>0</v>
      </c>
      <c r="CA64" s="226"/>
      <c r="CB64" s="226" t="str">
        <f t="shared" ca="1" si="22"/>
        <v/>
      </c>
      <c r="CC64" s="226" t="str">
        <f t="shared" ca="1" si="23"/>
        <v/>
      </c>
      <c r="CD64" s="226" t="str">
        <f t="shared" ca="1" si="24"/>
        <v/>
      </c>
      <c r="CE64" s="226" t="str">
        <f t="shared" ca="1" si="25"/>
        <v/>
      </c>
      <c r="CF64" s="226" t="str">
        <f t="shared" ca="1" si="26"/>
        <v/>
      </c>
      <c r="CG64" s="226" t="str">
        <f t="shared" ca="1" si="27"/>
        <v/>
      </c>
      <c r="CH64" s="226" t="str">
        <f t="shared" ca="1" si="28"/>
        <v/>
      </c>
      <c r="CI64" s="226" t="str">
        <f t="shared" ca="1" si="29"/>
        <v/>
      </c>
      <c r="CJ64" s="226" t="str">
        <f t="shared" ca="1" si="30"/>
        <v/>
      </c>
      <c r="CK64" s="226" t="str">
        <f t="shared" ca="1" si="31"/>
        <v/>
      </c>
      <c r="CL64" s="226" t="str">
        <f t="shared" ca="1" si="32"/>
        <v/>
      </c>
      <c r="CM64" s="226"/>
      <c r="CN64" s="226" t="str">
        <f t="shared" ca="1" si="33"/>
        <v xml:space="preserve">          </v>
      </c>
      <c r="CO64" s="226" t="str">
        <f t="shared" ca="1" si="34"/>
        <v/>
      </c>
      <c r="CP64" s="226" t="str">
        <f t="shared" ca="1" si="35"/>
        <v/>
      </c>
      <c r="CQ64" s="226"/>
      <c r="CR64" s="226">
        <f t="shared" ca="1" si="36"/>
        <v>0</v>
      </c>
      <c r="CS64" s="226">
        <f t="shared" ca="1" si="74"/>
        <v>0</v>
      </c>
      <c r="CT64" s="226">
        <f t="shared" ca="1" si="74"/>
        <v>0</v>
      </c>
      <c r="CU64" s="226">
        <f t="shared" ca="1" si="74"/>
        <v>0</v>
      </c>
      <c r="CV64" s="226">
        <f t="shared" ca="1" si="74"/>
        <v>0</v>
      </c>
      <c r="CW64" s="226">
        <f t="shared" ca="1" si="74"/>
        <v>0</v>
      </c>
      <c r="CX64" s="226">
        <f t="shared" ca="1" si="73"/>
        <v>0</v>
      </c>
      <c r="CY64" s="226">
        <f t="shared" ca="1" si="73"/>
        <v>0</v>
      </c>
      <c r="CZ64" s="226">
        <f t="shared" ca="1" si="73"/>
        <v>0</v>
      </c>
      <c r="DA64" s="226">
        <f t="shared" ca="1" si="73"/>
        <v>0</v>
      </c>
      <c r="DB64" s="226">
        <f t="shared" ca="1" si="73"/>
        <v>0</v>
      </c>
      <c r="DC64" s="226"/>
      <c r="DD64" s="226" t="str">
        <f t="shared" ca="1" si="38"/>
        <v/>
      </c>
      <c r="DE64" s="226" t="str">
        <f t="shared" ca="1" si="39"/>
        <v/>
      </c>
      <c r="DF64" s="226" t="str">
        <f t="shared" ca="1" si="40"/>
        <v/>
      </c>
      <c r="DG64" s="226" t="str">
        <f t="shared" ca="1" si="41"/>
        <v/>
      </c>
      <c r="DH64" s="226" t="str">
        <f t="shared" ca="1" si="42"/>
        <v/>
      </c>
      <c r="DI64" s="226" t="str">
        <f t="shared" ca="1" si="43"/>
        <v/>
      </c>
      <c r="DJ64" s="226" t="str">
        <f t="shared" ca="1" si="44"/>
        <v/>
      </c>
      <c r="DK64" s="226" t="str">
        <f t="shared" ca="1" si="45"/>
        <v/>
      </c>
      <c r="DL64" s="226" t="str">
        <f t="shared" ca="1" si="46"/>
        <v/>
      </c>
      <c r="DM64" s="226" t="str">
        <f t="shared" ca="1" si="47"/>
        <v/>
      </c>
      <c r="DN64" s="226" t="str">
        <f t="shared" ca="1" si="48"/>
        <v/>
      </c>
      <c r="DO64" s="226"/>
      <c r="DP64" s="226" t="str">
        <f t="shared" ca="1" si="49"/>
        <v xml:space="preserve">          </v>
      </c>
      <c r="DQ64" s="226" t="str">
        <f t="shared" ca="1" si="50"/>
        <v/>
      </c>
      <c r="DR64" s="226" t="str">
        <f t="shared" ca="1" si="51"/>
        <v/>
      </c>
      <c r="DS64" s="226"/>
      <c r="DT64" s="226" t="str">
        <f t="shared" ca="1" si="52"/>
        <v/>
      </c>
      <c r="DU64" s="226" t="str">
        <f t="shared" ca="1" si="79"/>
        <v/>
      </c>
      <c r="DV64" s="226" t="str">
        <f t="shared" ca="1" si="79"/>
        <v/>
      </c>
      <c r="DW64" s="226" t="str">
        <f t="shared" ca="1" si="79"/>
        <v/>
      </c>
      <c r="DX64" s="226" t="str">
        <f t="shared" ca="1" si="77"/>
        <v/>
      </c>
      <c r="DY64" s="226" t="str">
        <f t="shared" ca="1" si="77"/>
        <v/>
      </c>
      <c r="DZ64" s="226" t="str">
        <f t="shared" ca="1" si="77"/>
        <v/>
      </c>
      <c r="EA64" s="226" t="str">
        <f t="shared" ca="1" si="77"/>
        <v/>
      </c>
      <c r="EB64" s="226" t="str">
        <f t="shared" ca="1" si="77"/>
        <v/>
      </c>
      <c r="EC64" s="226" t="str">
        <f t="shared" ca="1" si="77"/>
        <v/>
      </c>
      <c r="ED64" s="226"/>
      <c r="EE64" s="226" t="str">
        <f t="shared" ca="1" si="54"/>
        <v xml:space="preserve">         </v>
      </c>
      <c r="EF64" s="226" t="str">
        <f t="shared" ca="1" si="55"/>
        <v/>
      </c>
      <c r="EG64" s="226" t="str">
        <f t="shared" ca="1" si="56"/>
        <v/>
      </c>
      <c r="EH64" s="226"/>
      <c r="EI64" s="226" t="str">
        <f t="shared" ca="1" si="90"/>
        <v/>
      </c>
      <c r="EJ64" s="226" t="str">
        <f t="shared" ca="1" si="90"/>
        <v/>
      </c>
      <c r="EK64" s="226" t="str">
        <f t="shared" ca="1" si="90"/>
        <v/>
      </c>
      <c r="EL64" s="226" t="str">
        <f t="shared" ca="1" si="90"/>
        <v/>
      </c>
      <c r="EM64" s="226" t="str">
        <f t="shared" ca="1" si="90"/>
        <v/>
      </c>
      <c r="EN64" s="226" t="str">
        <f t="shared" ca="1" si="90"/>
        <v/>
      </c>
      <c r="EO64" s="226" t="str">
        <f t="shared" ca="1" si="90"/>
        <v/>
      </c>
      <c r="EP64" s="226" t="str">
        <f t="shared" ca="1" si="90"/>
        <v/>
      </c>
      <c r="EQ64" s="226" t="str">
        <f t="shared" ca="1" si="90"/>
        <v/>
      </c>
      <c r="ER64" s="226" t="str">
        <f t="shared" ca="1" si="90"/>
        <v/>
      </c>
      <c r="ES64" s="226"/>
      <c r="ET64" s="226" t="str">
        <f t="shared" ca="1" si="57"/>
        <v xml:space="preserve">         </v>
      </c>
      <c r="EU64" s="226" t="str">
        <f t="shared" ca="1" si="58"/>
        <v/>
      </c>
      <c r="EV64" s="226" t="str">
        <f t="shared" ca="1" si="59"/>
        <v/>
      </c>
      <c r="FM64" s="226" t="str">
        <f t="shared" si="81"/>
        <v/>
      </c>
      <c r="FN64" s="226" t="str">
        <f t="shared" si="82"/>
        <v/>
      </c>
      <c r="FO64" s="226" t="str">
        <f t="shared" si="83"/>
        <v/>
      </c>
      <c r="FP64" s="226" t="str">
        <f t="shared" si="84"/>
        <v/>
      </c>
      <c r="FQ64" s="226" t="str">
        <f t="shared" si="60"/>
        <v/>
      </c>
      <c r="FR64" s="226" t="str">
        <f t="shared" si="61"/>
        <v/>
      </c>
      <c r="FT64" s="226">
        <f>LEN(ПланОЗО!C64)-LEN(SUBSTITUTE(ПланОЗО!C64,",",""))+COUNTA(ПланОЗО!C64)</f>
        <v>0</v>
      </c>
      <c r="FU64" s="226">
        <f>LEN(ПланОЗО!D64)-LEN(SUBSTITUTE(ПланОЗО!D64,",",""))+COUNTA(ПланОЗО!D64)</f>
        <v>0</v>
      </c>
      <c r="FV64" s="226">
        <f>LEN(ПланОЗО!E64)-LEN(SUBSTITUTE(ПланОЗО!E64,",",""))+COUNTA(ПланОЗО!E64)</f>
        <v>0</v>
      </c>
      <c r="FX64" s="226">
        <f>LEN(ПланЗО!C64)-LEN(SUBSTITUTE(ПланЗО!C64,",",""))+COUNTA(ПланЗО!C64)</f>
        <v>0</v>
      </c>
      <c r="FY64" s="226">
        <f>LEN(ПланЗО!D64)-LEN(SUBSTITUTE(ПланЗО!D64,",",""))+COUNTA(ПланЗО!D64)</f>
        <v>0</v>
      </c>
      <c r="FZ64" s="226">
        <f>LEN(ПланЗО!E64)-LEN(SUBSTITUTE(ПланЗО!E64,",",""))+COUNTA(ПланЗО!E64)</f>
        <v>0</v>
      </c>
    </row>
    <row r="65" spans="1:182" x14ac:dyDescent="0.25">
      <c r="A65" s="5" t="s">
        <v>51</v>
      </c>
      <c r="B65" s="92"/>
      <c r="C65" s="88"/>
      <c r="D65" s="89"/>
      <c r="E65" s="89"/>
      <c r="F65" s="89"/>
      <c r="G65" s="90"/>
      <c r="H65" s="88"/>
      <c r="I65" s="89"/>
      <c r="J65" s="89"/>
      <c r="K65" s="89"/>
      <c r="L65" s="90"/>
      <c r="M65" s="88"/>
      <c r="N65" s="89"/>
      <c r="O65" s="89"/>
      <c r="P65" s="89"/>
      <c r="Q65" s="90"/>
      <c r="R65" s="88"/>
      <c r="S65" s="89"/>
      <c r="T65" s="89"/>
      <c r="U65" s="89"/>
      <c r="V65" s="90"/>
      <c r="W65" s="88"/>
      <c r="X65" s="89"/>
      <c r="Y65" s="89"/>
      <c r="Z65" s="89"/>
      <c r="AA65" s="90"/>
      <c r="AB65" s="88"/>
      <c r="AC65" s="89"/>
      <c r="AD65" s="89"/>
      <c r="AE65" s="89"/>
      <c r="AF65" s="90"/>
      <c r="AG65" s="88"/>
      <c r="AH65" s="89"/>
      <c r="AI65" s="89"/>
      <c r="AJ65" s="89"/>
      <c r="AK65" s="90"/>
      <c r="AL65" s="88"/>
      <c r="AM65" s="89"/>
      <c r="AN65" s="89"/>
      <c r="AO65" s="89"/>
      <c r="AP65" s="90"/>
      <c r="AQ65" s="88"/>
      <c r="AR65" s="89"/>
      <c r="AS65" s="89"/>
      <c r="AT65" s="89"/>
      <c r="AU65" s="90"/>
      <c r="AV65" s="88"/>
      <c r="AW65" s="89"/>
      <c r="AX65" s="89"/>
      <c r="AY65" s="89"/>
      <c r="AZ65" s="90"/>
      <c r="BA65" s="88"/>
      <c r="BB65" s="89"/>
      <c r="BC65" s="89"/>
      <c r="BD65" s="89"/>
      <c r="BE65" s="90"/>
      <c r="BF65" s="89"/>
      <c r="BG65" s="214">
        <v>0</v>
      </c>
      <c r="BH65" s="214">
        <v>0</v>
      </c>
      <c r="BI65" s="214">
        <v>0</v>
      </c>
      <c r="BJ65" s="214">
        <v>0</v>
      </c>
      <c r="BK65" s="305"/>
      <c r="BL65" s="305" t="str">
        <f>IF(ПланОО!H65&gt;0,ПланОО!I65/ПланОО!H65,"-")</f>
        <v>-</v>
      </c>
      <c r="BM65" s="298"/>
      <c r="BN65" s="226"/>
      <c r="BO65" s="226"/>
      <c r="BP65" s="226">
        <f t="shared" ca="1" si="19"/>
        <v>0</v>
      </c>
      <c r="BQ65" s="226">
        <f t="shared" ca="1" si="20"/>
        <v>0</v>
      </c>
      <c r="BR65" s="226">
        <f t="shared" ca="1" si="78"/>
        <v>0</v>
      </c>
      <c r="BS65" s="226">
        <f t="shared" ca="1" si="78"/>
        <v>0</v>
      </c>
      <c r="BT65" s="226">
        <f t="shared" ca="1" si="78"/>
        <v>0</v>
      </c>
      <c r="BU65" s="226">
        <f t="shared" ca="1" si="76"/>
        <v>0</v>
      </c>
      <c r="BV65" s="226">
        <f t="shared" ca="1" si="76"/>
        <v>0</v>
      </c>
      <c r="BW65" s="226">
        <f t="shared" ca="1" si="76"/>
        <v>0</v>
      </c>
      <c r="BX65" s="226">
        <f t="shared" ca="1" si="76"/>
        <v>0</v>
      </c>
      <c r="BY65" s="226">
        <f t="shared" ca="1" si="76"/>
        <v>0</v>
      </c>
      <c r="BZ65" s="226">
        <f t="shared" ca="1" si="76"/>
        <v>0</v>
      </c>
      <c r="CA65" s="226"/>
      <c r="CB65" s="226" t="str">
        <f t="shared" ca="1" si="22"/>
        <v/>
      </c>
      <c r="CC65" s="226" t="str">
        <f t="shared" ca="1" si="23"/>
        <v/>
      </c>
      <c r="CD65" s="226" t="str">
        <f t="shared" ca="1" si="24"/>
        <v/>
      </c>
      <c r="CE65" s="226" t="str">
        <f t="shared" ca="1" si="25"/>
        <v/>
      </c>
      <c r="CF65" s="226" t="str">
        <f t="shared" ca="1" si="26"/>
        <v/>
      </c>
      <c r="CG65" s="226" t="str">
        <f t="shared" ca="1" si="27"/>
        <v/>
      </c>
      <c r="CH65" s="226" t="str">
        <f t="shared" ca="1" si="28"/>
        <v/>
      </c>
      <c r="CI65" s="226" t="str">
        <f t="shared" ca="1" si="29"/>
        <v/>
      </c>
      <c r="CJ65" s="226" t="str">
        <f t="shared" ca="1" si="30"/>
        <v/>
      </c>
      <c r="CK65" s="226" t="str">
        <f t="shared" ca="1" si="31"/>
        <v/>
      </c>
      <c r="CL65" s="226" t="str">
        <f t="shared" ca="1" si="32"/>
        <v/>
      </c>
      <c r="CM65" s="226"/>
      <c r="CN65" s="226" t="str">
        <f t="shared" ca="1" si="33"/>
        <v xml:space="preserve">          </v>
      </c>
      <c r="CO65" s="226" t="str">
        <f t="shared" ca="1" si="34"/>
        <v/>
      </c>
      <c r="CP65" s="226" t="str">
        <f t="shared" ca="1" si="35"/>
        <v/>
      </c>
      <c r="CQ65" s="226"/>
      <c r="CR65" s="226">
        <f t="shared" ca="1" si="36"/>
        <v>0</v>
      </c>
      <c r="CS65" s="226">
        <f t="shared" ca="1" si="74"/>
        <v>0</v>
      </c>
      <c r="CT65" s="226">
        <f t="shared" ca="1" si="74"/>
        <v>0</v>
      </c>
      <c r="CU65" s="226">
        <f t="shared" ca="1" si="74"/>
        <v>0</v>
      </c>
      <c r="CV65" s="226">
        <f t="shared" ca="1" si="74"/>
        <v>0</v>
      </c>
      <c r="CW65" s="226">
        <f t="shared" ca="1" si="74"/>
        <v>0</v>
      </c>
      <c r="CX65" s="226">
        <f t="shared" ca="1" si="73"/>
        <v>0</v>
      </c>
      <c r="CY65" s="226">
        <f t="shared" ca="1" si="73"/>
        <v>0</v>
      </c>
      <c r="CZ65" s="226">
        <f t="shared" ca="1" si="73"/>
        <v>0</v>
      </c>
      <c r="DA65" s="226">
        <f t="shared" ca="1" si="73"/>
        <v>0</v>
      </c>
      <c r="DB65" s="226">
        <f t="shared" ca="1" si="73"/>
        <v>0</v>
      </c>
      <c r="DC65" s="226"/>
      <c r="DD65" s="226" t="str">
        <f t="shared" ca="1" si="38"/>
        <v/>
      </c>
      <c r="DE65" s="226" t="str">
        <f t="shared" ca="1" si="39"/>
        <v/>
      </c>
      <c r="DF65" s="226" t="str">
        <f t="shared" ca="1" si="40"/>
        <v/>
      </c>
      <c r="DG65" s="226" t="str">
        <f t="shared" ca="1" si="41"/>
        <v/>
      </c>
      <c r="DH65" s="226" t="str">
        <f t="shared" ca="1" si="42"/>
        <v/>
      </c>
      <c r="DI65" s="226" t="str">
        <f t="shared" ca="1" si="43"/>
        <v/>
      </c>
      <c r="DJ65" s="226" t="str">
        <f t="shared" ca="1" si="44"/>
        <v/>
      </c>
      <c r="DK65" s="226" t="str">
        <f t="shared" ca="1" si="45"/>
        <v/>
      </c>
      <c r="DL65" s="226" t="str">
        <f t="shared" ca="1" si="46"/>
        <v/>
      </c>
      <c r="DM65" s="226" t="str">
        <f t="shared" ca="1" si="47"/>
        <v/>
      </c>
      <c r="DN65" s="226" t="str">
        <f t="shared" ca="1" si="48"/>
        <v/>
      </c>
      <c r="DO65" s="226"/>
      <c r="DP65" s="226" t="str">
        <f t="shared" ca="1" si="49"/>
        <v xml:space="preserve">          </v>
      </c>
      <c r="DQ65" s="226" t="str">
        <f t="shared" ca="1" si="50"/>
        <v/>
      </c>
      <c r="DR65" s="226" t="str">
        <f t="shared" ca="1" si="51"/>
        <v/>
      </c>
      <c r="DS65" s="226"/>
      <c r="DT65" s="226" t="str">
        <f t="shared" ca="1" si="52"/>
        <v/>
      </c>
      <c r="DU65" s="226" t="str">
        <f t="shared" ca="1" si="79"/>
        <v/>
      </c>
      <c r="DV65" s="226" t="str">
        <f t="shared" ca="1" si="79"/>
        <v/>
      </c>
      <c r="DW65" s="226" t="str">
        <f t="shared" ca="1" si="79"/>
        <v/>
      </c>
      <c r="DX65" s="226" t="str">
        <f t="shared" ca="1" si="77"/>
        <v/>
      </c>
      <c r="DY65" s="226" t="str">
        <f t="shared" ca="1" si="77"/>
        <v/>
      </c>
      <c r="DZ65" s="226" t="str">
        <f t="shared" ca="1" si="77"/>
        <v/>
      </c>
      <c r="EA65" s="226" t="str">
        <f t="shared" ca="1" si="77"/>
        <v/>
      </c>
      <c r="EB65" s="226" t="str">
        <f t="shared" ca="1" si="77"/>
        <v/>
      </c>
      <c r="EC65" s="226" t="str">
        <f t="shared" ca="1" si="77"/>
        <v/>
      </c>
      <c r="ED65" s="226"/>
      <c r="EE65" s="226" t="str">
        <f t="shared" ca="1" si="54"/>
        <v xml:space="preserve">         </v>
      </c>
      <c r="EF65" s="226" t="str">
        <f t="shared" ca="1" si="55"/>
        <v/>
      </c>
      <c r="EG65" s="226" t="str">
        <f t="shared" ca="1" si="56"/>
        <v/>
      </c>
      <c r="EH65" s="226"/>
      <c r="EI65" s="226" t="str">
        <f t="shared" ca="1" si="90"/>
        <v/>
      </c>
      <c r="EJ65" s="226" t="str">
        <f t="shared" ca="1" si="90"/>
        <v/>
      </c>
      <c r="EK65" s="226" t="str">
        <f t="shared" ca="1" si="90"/>
        <v/>
      </c>
      <c r="EL65" s="226" t="str">
        <f t="shared" ca="1" si="90"/>
        <v/>
      </c>
      <c r="EM65" s="226" t="str">
        <f t="shared" ca="1" si="90"/>
        <v/>
      </c>
      <c r="EN65" s="226" t="str">
        <f t="shared" ca="1" si="90"/>
        <v/>
      </c>
      <c r="EO65" s="226" t="str">
        <f t="shared" ca="1" si="90"/>
        <v/>
      </c>
      <c r="EP65" s="226" t="str">
        <f t="shared" ca="1" si="90"/>
        <v/>
      </c>
      <c r="EQ65" s="226" t="str">
        <f t="shared" ca="1" si="90"/>
        <v/>
      </c>
      <c r="ER65" s="226" t="str">
        <f t="shared" ca="1" si="90"/>
        <v/>
      </c>
      <c r="ES65" s="226"/>
      <c r="ET65" s="226" t="str">
        <f t="shared" ca="1" si="57"/>
        <v xml:space="preserve">         </v>
      </c>
      <c r="EU65" s="226" t="str">
        <f t="shared" ca="1" si="58"/>
        <v/>
      </c>
      <c r="EV65" s="226" t="str">
        <f t="shared" ca="1" si="59"/>
        <v/>
      </c>
      <c r="FM65" s="226" t="str">
        <f t="shared" si="81"/>
        <v/>
      </c>
      <c r="FN65" s="226" t="str">
        <f t="shared" si="82"/>
        <v/>
      </c>
      <c r="FO65" s="226" t="str">
        <f t="shared" si="83"/>
        <v/>
      </c>
      <c r="FP65" s="226" t="str">
        <f t="shared" si="84"/>
        <v/>
      </c>
      <c r="FQ65" s="226" t="str">
        <f t="shared" si="60"/>
        <v/>
      </c>
      <c r="FR65" s="226" t="str">
        <f t="shared" si="61"/>
        <v/>
      </c>
      <c r="FT65" s="226">
        <f>LEN(ПланОЗО!C65)-LEN(SUBSTITUTE(ПланОЗО!C65,",",""))+COUNTA(ПланОЗО!C65)</f>
        <v>0</v>
      </c>
      <c r="FU65" s="226">
        <f>LEN(ПланОЗО!D65)-LEN(SUBSTITUTE(ПланОЗО!D65,",",""))+COUNTA(ПланОЗО!D65)</f>
        <v>0</v>
      </c>
      <c r="FV65" s="226">
        <f>LEN(ПланОЗО!E65)-LEN(SUBSTITUTE(ПланОЗО!E65,",",""))+COUNTA(ПланОЗО!E65)</f>
        <v>0</v>
      </c>
      <c r="FX65" s="226">
        <f>LEN(ПланЗО!C65)-LEN(SUBSTITUTE(ПланЗО!C65,",",""))+COUNTA(ПланЗО!C65)</f>
        <v>0</v>
      </c>
      <c r="FY65" s="226">
        <f>LEN(ПланЗО!D65)-LEN(SUBSTITUTE(ПланЗО!D65,",",""))+COUNTA(ПланЗО!D65)</f>
        <v>0</v>
      </c>
      <c r="FZ65" s="226">
        <f>LEN(ПланЗО!E65)-LEN(SUBSTITUTE(ПланЗО!E65,",",""))+COUNTA(ПланЗО!E65)</f>
        <v>0</v>
      </c>
    </row>
    <row r="66" spans="1:182" x14ac:dyDescent="0.25">
      <c r="A66" s="5" t="s">
        <v>50</v>
      </c>
      <c r="B66" s="92"/>
      <c r="C66" s="88"/>
      <c r="D66" s="89"/>
      <c r="E66" s="89"/>
      <c r="F66" s="89"/>
      <c r="G66" s="90"/>
      <c r="H66" s="88"/>
      <c r="I66" s="89"/>
      <c r="J66" s="89"/>
      <c r="K66" s="89"/>
      <c r="L66" s="90"/>
      <c r="M66" s="88"/>
      <c r="N66" s="89"/>
      <c r="O66" s="89"/>
      <c r="P66" s="89"/>
      <c r="Q66" s="90"/>
      <c r="R66" s="88"/>
      <c r="S66" s="89"/>
      <c r="T66" s="89"/>
      <c r="U66" s="89"/>
      <c r="V66" s="90"/>
      <c r="W66" s="88"/>
      <c r="X66" s="89"/>
      <c r="Y66" s="89"/>
      <c r="Z66" s="89"/>
      <c r="AA66" s="90"/>
      <c r="AB66" s="88"/>
      <c r="AC66" s="89"/>
      <c r="AD66" s="89"/>
      <c r="AE66" s="89"/>
      <c r="AF66" s="90"/>
      <c r="AG66" s="88"/>
      <c r="AH66" s="89"/>
      <c r="AI66" s="89"/>
      <c r="AJ66" s="89"/>
      <c r="AK66" s="90"/>
      <c r="AL66" s="88"/>
      <c r="AM66" s="89"/>
      <c r="AN66" s="89"/>
      <c r="AO66" s="89"/>
      <c r="AP66" s="90"/>
      <c r="AQ66" s="88"/>
      <c r="AR66" s="89"/>
      <c r="AS66" s="89"/>
      <c r="AT66" s="89"/>
      <c r="AU66" s="90"/>
      <c r="AV66" s="88"/>
      <c r="AW66" s="89"/>
      <c r="AX66" s="89"/>
      <c r="AY66" s="89"/>
      <c r="AZ66" s="90"/>
      <c r="BA66" s="88"/>
      <c r="BB66" s="89"/>
      <c r="BC66" s="89"/>
      <c r="BD66" s="89"/>
      <c r="BE66" s="90"/>
      <c r="BF66" s="89"/>
      <c r="BG66" s="214">
        <v>0</v>
      </c>
      <c r="BH66" s="214">
        <v>0</v>
      </c>
      <c r="BI66" s="214">
        <v>0</v>
      </c>
      <c r="BJ66" s="214">
        <v>0</v>
      </c>
      <c r="BK66" s="305"/>
      <c r="BL66" s="305" t="str">
        <f>IF(ПланОО!H66&gt;0,ПланОО!I66/ПланОО!H66,"-")</f>
        <v>-</v>
      </c>
      <c r="BM66" s="298"/>
      <c r="BN66" s="226"/>
      <c r="BO66" s="226"/>
      <c r="BP66" s="226">
        <f t="shared" ca="1" si="19"/>
        <v>0</v>
      </c>
      <c r="BQ66" s="226">
        <f t="shared" ca="1" si="20"/>
        <v>0</v>
      </c>
      <c r="BR66" s="226">
        <f t="shared" ca="1" si="78"/>
        <v>0</v>
      </c>
      <c r="BS66" s="226">
        <f t="shared" ca="1" si="78"/>
        <v>0</v>
      </c>
      <c r="BT66" s="226">
        <f t="shared" ca="1" si="78"/>
        <v>0</v>
      </c>
      <c r="BU66" s="226">
        <f t="shared" ca="1" si="76"/>
        <v>0</v>
      </c>
      <c r="BV66" s="226">
        <f t="shared" ca="1" si="76"/>
        <v>0</v>
      </c>
      <c r="BW66" s="226">
        <f t="shared" ca="1" si="76"/>
        <v>0</v>
      </c>
      <c r="BX66" s="226">
        <f t="shared" ca="1" si="76"/>
        <v>0</v>
      </c>
      <c r="BY66" s="226">
        <f t="shared" ca="1" si="76"/>
        <v>0</v>
      </c>
      <c r="BZ66" s="226">
        <f t="shared" ca="1" si="76"/>
        <v>0</v>
      </c>
      <c r="CA66" s="226"/>
      <c r="CB66" s="226" t="str">
        <f t="shared" ca="1" si="22"/>
        <v/>
      </c>
      <c r="CC66" s="226" t="str">
        <f t="shared" ca="1" si="23"/>
        <v/>
      </c>
      <c r="CD66" s="226" t="str">
        <f t="shared" ca="1" si="24"/>
        <v/>
      </c>
      <c r="CE66" s="226" t="str">
        <f t="shared" ca="1" si="25"/>
        <v/>
      </c>
      <c r="CF66" s="226" t="str">
        <f t="shared" ca="1" si="26"/>
        <v/>
      </c>
      <c r="CG66" s="226" t="str">
        <f t="shared" ca="1" si="27"/>
        <v/>
      </c>
      <c r="CH66" s="226" t="str">
        <f t="shared" ca="1" si="28"/>
        <v/>
      </c>
      <c r="CI66" s="226" t="str">
        <f t="shared" ca="1" si="29"/>
        <v/>
      </c>
      <c r="CJ66" s="226" t="str">
        <f t="shared" ca="1" si="30"/>
        <v/>
      </c>
      <c r="CK66" s="226" t="str">
        <f t="shared" ca="1" si="31"/>
        <v/>
      </c>
      <c r="CL66" s="226" t="str">
        <f t="shared" ca="1" si="32"/>
        <v/>
      </c>
      <c r="CM66" s="226"/>
      <c r="CN66" s="226" t="str">
        <f t="shared" ca="1" si="33"/>
        <v xml:space="preserve">          </v>
      </c>
      <c r="CO66" s="226" t="str">
        <f t="shared" ca="1" si="34"/>
        <v/>
      </c>
      <c r="CP66" s="226" t="str">
        <f t="shared" ca="1" si="35"/>
        <v/>
      </c>
      <c r="CQ66" s="226"/>
      <c r="CR66" s="226">
        <f t="shared" ca="1" si="36"/>
        <v>0</v>
      </c>
      <c r="CS66" s="226">
        <f t="shared" ca="1" si="74"/>
        <v>0</v>
      </c>
      <c r="CT66" s="226">
        <f t="shared" ca="1" si="74"/>
        <v>0</v>
      </c>
      <c r="CU66" s="226">
        <f t="shared" ca="1" si="74"/>
        <v>0</v>
      </c>
      <c r="CV66" s="226">
        <f t="shared" ca="1" si="74"/>
        <v>0</v>
      </c>
      <c r="CW66" s="226">
        <f t="shared" ca="1" si="74"/>
        <v>0</v>
      </c>
      <c r="CX66" s="226">
        <f t="shared" ca="1" si="74"/>
        <v>0</v>
      </c>
      <c r="CY66" s="226">
        <f t="shared" ca="1" si="74"/>
        <v>0</v>
      </c>
      <c r="CZ66" s="226">
        <f t="shared" ca="1" si="74"/>
        <v>0</v>
      </c>
      <c r="DA66" s="226">
        <f t="shared" ca="1" si="74"/>
        <v>0</v>
      </c>
      <c r="DB66" s="226">
        <f t="shared" ca="1" si="74"/>
        <v>0</v>
      </c>
      <c r="DC66" s="226"/>
      <c r="DD66" s="226" t="str">
        <f t="shared" ca="1" si="38"/>
        <v/>
      </c>
      <c r="DE66" s="226" t="str">
        <f t="shared" ca="1" si="39"/>
        <v/>
      </c>
      <c r="DF66" s="226" t="str">
        <f t="shared" ca="1" si="40"/>
        <v/>
      </c>
      <c r="DG66" s="226" t="str">
        <f t="shared" ca="1" si="41"/>
        <v/>
      </c>
      <c r="DH66" s="226" t="str">
        <f t="shared" ca="1" si="42"/>
        <v/>
      </c>
      <c r="DI66" s="226" t="str">
        <f t="shared" ca="1" si="43"/>
        <v/>
      </c>
      <c r="DJ66" s="226" t="str">
        <f t="shared" ca="1" si="44"/>
        <v/>
      </c>
      <c r="DK66" s="226" t="str">
        <f t="shared" ca="1" si="45"/>
        <v/>
      </c>
      <c r="DL66" s="226" t="str">
        <f t="shared" ca="1" si="46"/>
        <v/>
      </c>
      <c r="DM66" s="226" t="str">
        <f t="shared" ca="1" si="47"/>
        <v/>
      </c>
      <c r="DN66" s="226" t="str">
        <f t="shared" ca="1" si="48"/>
        <v/>
      </c>
      <c r="DO66" s="226"/>
      <c r="DP66" s="226" t="str">
        <f t="shared" ca="1" si="49"/>
        <v xml:space="preserve">          </v>
      </c>
      <c r="DQ66" s="226" t="str">
        <f t="shared" ca="1" si="50"/>
        <v/>
      </c>
      <c r="DR66" s="226" t="str">
        <f t="shared" ca="1" si="51"/>
        <v/>
      </c>
      <c r="DS66" s="226"/>
      <c r="DT66" s="226" t="str">
        <f t="shared" ca="1" si="52"/>
        <v/>
      </c>
      <c r="DU66" s="226" t="str">
        <f t="shared" ca="1" si="79"/>
        <v/>
      </c>
      <c r="DV66" s="226" t="str">
        <f t="shared" ca="1" si="79"/>
        <v/>
      </c>
      <c r="DW66" s="226" t="str">
        <f t="shared" ca="1" si="79"/>
        <v/>
      </c>
      <c r="DX66" s="226" t="str">
        <f t="shared" ca="1" si="77"/>
        <v/>
      </c>
      <c r="DY66" s="226" t="str">
        <f t="shared" ca="1" si="77"/>
        <v/>
      </c>
      <c r="DZ66" s="226" t="str">
        <f t="shared" ca="1" si="77"/>
        <v/>
      </c>
      <c r="EA66" s="226" t="str">
        <f t="shared" ca="1" si="77"/>
        <v/>
      </c>
      <c r="EB66" s="226" t="str">
        <f t="shared" ca="1" si="77"/>
        <v/>
      </c>
      <c r="EC66" s="226" t="str">
        <f t="shared" ca="1" si="77"/>
        <v/>
      </c>
      <c r="ED66" s="226"/>
      <c r="EE66" s="226" t="str">
        <f t="shared" ca="1" si="54"/>
        <v xml:space="preserve">         </v>
      </c>
      <c r="EF66" s="226" t="str">
        <f t="shared" ca="1" si="55"/>
        <v/>
      </c>
      <c r="EG66" s="226" t="str">
        <f t="shared" ca="1" si="56"/>
        <v/>
      </c>
      <c r="EH66" s="226"/>
      <c r="EI66" s="226" t="str">
        <f t="shared" ca="1" si="90"/>
        <v/>
      </c>
      <c r="EJ66" s="226" t="str">
        <f t="shared" ca="1" si="90"/>
        <v/>
      </c>
      <c r="EK66" s="226" t="str">
        <f t="shared" ca="1" si="90"/>
        <v/>
      </c>
      <c r="EL66" s="226" t="str">
        <f t="shared" ca="1" si="90"/>
        <v/>
      </c>
      <c r="EM66" s="226" t="str">
        <f t="shared" ca="1" si="90"/>
        <v/>
      </c>
      <c r="EN66" s="226" t="str">
        <f t="shared" ca="1" si="90"/>
        <v/>
      </c>
      <c r="EO66" s="226" t="str">
        <f t="shared" ca="1" si="90"/>
        <v/>
      </c>
      <c r="EP66" s="226" t="str">
        <f t="shared" ca="1" si="90"/>
        <v/>
      </c>
      <c r="EQ66" s="226" t="str">
        <f t="shared" ca="1" si="90"/>
        <v/>
      </c>
      <c r="ER66" s="226" t="str">
        <f t="shared" ca="1" si="90"/>
        <v/>
      </c>
      <c r="ES66" s="226"/>
      <c r="ET66" s="226" t="str">
        <f t="shared" ca="1" si="57"/>
        <v xml:space="preserve">         </v>
      </c>
      <c r="EU66" s="226" t="str">
        <f t="shared" ca="1" si="58"/>
        <v/>
      </c>
      <c r="EV66" s="226" t="str">
        <f t="shared" ca="1" si="59"/>
        <v/>
      </c>
      <c r="FM66" s="226" t="str">
        <f t="shared" si="81"/>
        <v/>
      </c>
      <c r="FN66" s="226" t="str">
        <f t="shared" si="82"/>
        <v/>
      </c>
      <c r="FO66" s="226" t="str">
        <f t="shared" si="83"/>
        <v/>
      </c>
      <c r="FP66" s="226" t="str">
        <f t="shared" si="84"/>
        <v/>
      </c>
      <c r="FQ66" s="226" t="str">
        <f t="shared" si="60"/>
        <v/>
      </c>
      <c r="FR66" s="226" t="str">
        <f t="shared" si="61"/>
        <v/>
      </c>
      <c r="FT66" s="226">
        <f>LEN(ПланОЗО!C66)-LEN(SUBSTITUTE(ПланОЗО!C66,",",""))+COUNTA(ПланОЗО!C66)</f>
        <v>0</v>
      </c>
      <c r="FU66" s="226">
        <f>LEN(ПланОЗО!D66)-LEN(SUBSTITUTE(ПланОЗО!D66,",",""))+COUNTA(ПланОЗО!D66)</f>
        <v>0</v>
      </c>
      <c r="FV66" s="226">
        <f>LEN(ПланОЗО!E66)-LEN(SUBSTITUTE(ПланОЗО!E66,",",""))+COUNTA(ПланОЗО!E66)</f>
        <v>0</v>
      </c>
      <c r="FX66" s="226">
        <f>LEN(ПланЗО!C66)-LEN(SUBSTITUTE(ПланЗО!C66,",",""))+COUNTA(ПланЗО!C66)</f>
        <v>0</v>
      </c>
      <c r="FY66" s="226">
        <f>LEN(ПланЗО!D66)-LEN(SUBSTITUTE(ПланЗО!D66,",",""))+COUNTA(ПланЗО!D66)</f>
        <v>0</v>
      </c>
      <c r="FZ66" s="226">
        <f>LEN(ПланЗО!E66)-LEN(SUBSTITUTE(ПланЗО!E66,",",""))+COUNTA(ПланЗО!E66)</f>
        <v>0</v>
      </c>
    </row>
    <row r="67" spans="1:182" x14ac:dyDescent="0.25">
      <c r="A67" s="5" t="s">
        <v>49</v>
      </c>
      <c r="B67" s="92"/>
      <c r="C67" s="88"/>
      <c r="D67" s="89"/>
      <c r="E67" s="89"/>
      <c r="F67" s="89"/>
      <c r="G67" s="90"/>
      <c r="H67" s="88"/>
      <c r="I67" s="89"/>
      <c r="J67" s="89"/>
      <c r="K67" s="89"/>
      <c r="L67" s="90"/>
      <c r="M67" s="88"/>
      <c r="N67" s="89"/>
      <c r="O67" s="89"/>
      <c r="P67" s="89"/>
      <c r="Q67" s="90"/>
      <c r="R67" s="88"/>
      <c r="S67" s="89"/>
      <c r="T67" s="89"/>
      <c r="U67" s="89"/>
      <c r="V67" s="90"/>
      <c r="W67" s="88"/>
      <c r="X67" s="89"/>
      <c r="Y67" s="89"/>
      <c r="Z67" s="89"/>
      <c r="AA67" s="90"/>
      <c r="AB67" s="88"/>
      <c r="AC67" s="89"/>
      <c r="AD67" s="89"/>
      <c r="AE67" s="89"/>
      <c r="AF67" s="90"/>
      <c r="AG67" s="88"/>
      <c r="AH67" s="89"/>
      <c r="AI67" s="89"/>
      <c r="AJ67" s="89"/>
      <c r="AK67" s="90"/>
      <c r="AL67" s="88"/>
      <c r="AM67" s="89"/>
      <c r="AN67" s="89"/>
      <c r="AO67" s="89"/>
      <c r="AP67" s="90"/>
      <c r="AQ67" s="88"/>
      <c r="AR67" s="89"/>
      <c r="AS67" s="89"/>
      <c r="AT67" s="89"/>
      <c r="AU67" s="90"/>
      <c r="AV67" s="88"/>
      <c r="AW67" s="89"/>
      <c r="AX67" s="89"/>
      <c r="AY67" s="89"/>
      <c r="AZ67" s="90"/>
      <c r="BA67" s="88"/>
      <c r="BB67" s="89"/>
      <c r="BC67" s="89"/>
      <c r="BD67" s="89"/>
      <c r="BE67" s="90"/>
      <c r="BF67" s="89"/>
      <c r="BG67" s="214">
        <v>0</v>
      </c>
      <c r="BH67" s="214">
        <v>0</v>
      </c>
      <c r="BI67" s="214">
        <v>0</v>
      </c>
      <c r="BJ67" s="214">
        <v>0</v>
      </c>
      <c r="BK67" s="305"/>
      <c r="BL67" s="305" t="str">
        <f>IF(ПланОО!H67&gt;0,ПланОО!I67/ПланОО!H67,"-")</f>
        <v>-</v>
      </c>
      <c r="BM67" s="298"/>
      <c r="BN67" s="226"/>
      <c r="BO67" s="226"/>
      <c r="BP67" s="226">
        <f t="shared" ca="1" si="19"/>
        <v>0</v>
      </c>
      <c r="BQ67" s="226">
        <f t="shared" ca="1" si="20"/>
        <v>0</v>
      </c>
      <c r="BR67" s="226">
        <f t="shared" ca="1" si="78"/>
        <v>0</v>
      </c>
      <c r="BS67" s="226">
        <f t="shared" ca="1" si="78"/>
        <v>0</v>
      </c>
      <c r="BT67" s="226">
        <f t="shared" ca="1" si="78"/>
        <v>0</v>
      </c>
      <c r="BU67" s="226">
        <f t="shared" ca="1" si="76"/>
        <v>0</v>
      </c>
      <c r="BV67" s="226">
        <f t="shared" ca="1" si="76"/>
        <v>0</v>
      </c>
      <c r="BW67" s="226">
        <f t="shared" ca="1" si="76"/>
        <v>0</v>
      </c>
      <c r="BX67" s="226">
        <f t="shared" ca="1" si="76"/>
        <v>0</v>
      </c>
      <c r="BY67" s="226">
        <f t="shared" ca="1" si="76"/>
        <v>0</v>
      </c>
      <c r="BZ67" s="226">
        <f t="shared" ca="1" si="76"/>
        <v>0</v>
      </c>
      <c r="CA67" s="226"/>
      <c r="CB67" s="226" t="str">
        <f t="shared" ca="1" si="22"/>
        <v/>
      </c>
      <c r="CC67" s="226" t="str">
        <f t="shared" ca="1" si="23"/>
        <v/>
      </c>
      <c r="CD67" s="226" t="str">
        <f t="shared" ca="1" si="24"/>
        <v/>
      </c>
      <c r="CE67" s="226" t="str">
        <f t="shared" ca="1" si="25"/>
        <v/>
      </c>
      <c r="CF67" s="226" t="str">
        <f t="shared" ca="1" si="26"/>
        <v/>
      </c>
      <c r="CG67" s="226" t="str">
        <f t="shared" ca="1" si="27"/>
        <v/>
      </c>
      <c r="CH67" s="226" t="str">
        <f t="shared" ca="1" si="28"/>
        <v/>
      </c>
      <c r="CI67" s="226" t="str">
        <f t="shared" ca="1" si="29"/>
        <v/>
      </c>
      <c r="CJ67" s="226" t="str">
        <f t="shared" ca="1" si="30"/>
        <v/>
      </c>
      <c r="CK67" s="226" t="str">
        <f t="shared" ca="1" si="31"/>
        <v/>
      </c>
      <c r="CL67" s="226" t="str">
        <f t="shared" ca="1" si="32"/>
        <v/>
      </c>
      <c r="CM67" s="226"/>
      <c r="CN67" s="226" t="str">
        <f t="shared" ca="1" si="33"/>
        <v xml:space="preserve">          </v>
      </c>
      <c r="CO67" s="226" t="str">
        <f t="shared" ca="1" si="34"/>
        <v/>
      </c>
      <c r="CP67" s="226" t="str">
        <f t="shared" ca="1" si="35"/>
        <v/>
      </c>
      <c r="CQ67" s="226"/>
      <c r="CR67" s="226">
        <f t="shared" ca="1" si="36"/>
        <v>0</v>
      </c>
      <c r="CS67" s="226">
        <f t="shared" ref="CS67:DB92" ca="1" si="91">IF(OFFSET($L67,0,(CS$2-1)*5,1,1)=$DC$1,-1*CS$2,IF(OFFSET($L67,0,(CS$2-1)*5,1,1)=$DC$3,CS$2,0))</f>
        <v>0</v>
      </c>
      <c r="CT67" s="226">
        <f t="shared" ca="1" si="91"/>
        <v>0</v>
      </c>
      <c r="CU67" s="226">
        <f t="shared" ca="1" si="91"/>
        <v>0</v>
      </c>
      <c r="CV67" s="226">
        <f t="shared" ca="1" si="91"/>
        <v>0</v>
      </c>
      <c r="CW67" s="226">
        <f t="shared" ca="1" si="91"/>
        <v>0</v>
      </c>
      <c r="CX67" s="226">
        <f t="shared" ca="1" si="91"/>
        <v>0</v>
      </c>
      <c r="CY67" s="226">
        <f t="shared" ca="1" si="91"/>
        <v>0</v>
      </c>
      <c r="CZ67" s="226">
        <f t="shared" ca="1" si="91"/>
        <v>0</v>
      </c>
      <c r="DA67" s="226">
        <f t="shared" ca="1" si="91"/>
        <v>0</v>
      </c>
      <c r="DB67" s="226">
        <f t="shared" ca="1" si="91"/>
        <v>0</v>
      </c>
      <c r="DC67" s="226"/>
      <c r="DD67" s="226" t="str">
        <f t="shared" ca="1" si="38"/>
        <v/>
      </c>
      <c r="DE67" s="226" t="str">
        <f t="shared" ca="1" si="39"/>
        <v/>
      </c>
      <c r="DF67" s="226" t="str">
        <f t="shared" ca="1" si="40"/>
        <v/>
      </c>
      <c r="DG67" s="226" t="str">
        <f t="shared" ca="1" si="41"/>
        <v/>
      </c>
      <c r="DH67" s="226" t="str">
        <f t="shared" ca="1" si="42"/>
        <v/>
      </c>
      <c r="DI67" s="226" t="str">
        <f t="shared" ca="1" si="43"/>
        <v/>
      </c>
      <c r="DJ67" s="226" t="str">
        <f t="shared" ca="1" si="44"/>
        <v/>
      </c>
      <c r="DK67" s="226" t="str">
        <f t="shared" ca="1" si="45"/>
        <v/>
      </c>
      <c r="DL67" s="226" t="str">
        <f t="shared" ca="1" si="46"/>
        <v/>
      </c>
      <c r="DM67" s="226" t="str">
        <f t="shared" ca="1" si="47"/>
        <v/>
      </c>
      <c r="DN67" s="226" t="str">
        <f t="shared" ca="1" si="48"/>
        <v/>
      </c>
      <c r="DO67" s="226"/>
      <c r="DP67" s="226" t="str">
        <f t="shared" ca="1" si="49"/>
        <v xml:space="preserve">          </v>
      </c>
      <c r="DQ67" s="226" t="str">
        <f t="shared" ca="1" si="50"/>
        <v/>
      </c>
      <c r="DR67" s="226" t="str">
        <f t="shared" ca="1" si="51"/>
        <v/>
      </c>
      <c r="DS67" s="226"/>
      <c r="DT67" s="226" t="str">
        <f t="shared" ca="1" si="52"/>
        <v/>
      </c>
      <c r="DU67" s="226" t="str">
        <f t="shared" ca="1" si="79"/>
        <v/>
      </c>
      <c r="DV67" s="226" t="str">
        <f t="shared" ca="1" si="79"/>
        <v/>
      </c>
      <c r="DW67" s="226" t="str">
        <f t="shared" ca="1" si="79"/>
        <v/>
      </c>
      <c r="DX67" s="226" t="str">
        <f t="shared" ca="1" si="77"/>
        <v/>
      </c>
      <c r="DY67" s="226" t="str">
        <f t="shared" ca="1" si="77"/>
        <v/>
      </c>
      <c r="DZ67" s="226" t="str">
        <f t="shared" ca="1" si="77"/>
        <v/>
      </c>
      <c r="EA67" s="226" t="str">
        <f t="shared" ca="1" si="77"/>
        <v/>
      </c>
      <c r="EB67" s="226" t="str">
        <f t="shared" ca="1" si="77"/>
        <v/>
      </c>
      <c r="EC67" s="226" t="str">
        <f t="shared" ca="1" si="77"/>
        <v/>
      </c>
      <c r="ED67" s="226"/>
      <c r="EE67" s="226" t="str">
        <f t="shared" ca="1" si="54"/>
        <v xml:space="preserve">         </v>
      </c>
      <c r="EF67" s="226" t="str">
        <f t="shared" ca="1" si="55"/>
        <v/>
      </c>
      <c r="EG67" s="226" t="str">
        <f t="shared" ca="1" si="56"/>
        <v/>
      </c>
      <c r="EH67" s="226"/>
      <c r="EI67" s="226" t="str">
        <f t="shared" ca="1" si="90"/>
        <v/>
      </c>
      <c r="EJ67" s="226" t="str">
        <f t="shared" ca="1" si="90"/>
        <v/>
      </c>
      <c r="EK67" s="226" t="str">
        <f t="shared" ca="1" si="90"/>
        <v/>
      </c>
      <c r="EL67" s="226" t="str">
        <f t="shared" ca="1" si="90"/>
        <v/>
      </c>
      <c r="EM67" s="226" t="str">
        <f t="shared" ca="1" si="90"/>
        <v/>
      </c>
      <c r="EN67" s="226" t="str">
        <f t="shared" ca="1" si="90"/>
        <v/>
      </c>
      <c r="EO67" s="226" t="str">
        <f t="shared" ca="1" si="90"/>
        <v/>
      </c>
      <c r="EP67" s="226" t="str">
        <f t="shared" ca="1" si="90"/>
        <v/>
      </c>
      <c r="EQ67" s="226" t="str">
        <f t="shared" ca="1" si="90"/>
        <v/>
      </c>
      <c r="ER67" s="226" t="str">
        <f t="shared" ca="1" si="90"/>
        <v/>
      </c>
      <c r="ES67" s="226"/>
      <c r="ET67" s="226" t="str">
        <f t="shared" ca="1" si="57"/>
        <v xml:space="preserve">         </v>
      </c>
      <c r="EU67" s="226" t="str">
        <f t="shared" ca="1" si="58"/>
        <v/>
      </c>
      <c r="EV67" s="226" t="str">
        <f t="shared" ca="1" si="59"/>
        <v/>
      </c>
      <c r="FM67" s="226" t="str">
        <f t="shared" si="81"/>
        <v/>
      </c>
      <c r="FN67" s="226" t="str">
        <f t="shared" si="82"/>
        <v/>
      </c>
      <c r="FO67" s="226" t="str">
        <f t="shared" si="83"/>
        <v/>
      </c>
      <c r="FP67" s="226" t="str">
        <f t="shared" si="84"/>
        <v/>
      </c>
      <c r="FQ67" s="226" t="str">
        <f t="shared" si="60"/>
        <v/>
      </c>
      <c r="FR67" s="226" t="str">
        <f t="shared" si="61"/>
        <v/>
      </c>
      <c r="FT67" s="226">
        <f>LEN(ПланОЗО!C67)-LEN(SUBSTITUTE(ПланОЗО!C67,",",""))+COUNTA(ПланОЗО!C67)</f>
        <v>0</v>
      </c>
      <c r="FU67" s="226">
        <f>LEN(ПланОЗО!D67)-LEN(SUBSTITUTE(ПланОЗО!D67,",",""))+COUNTA(ПланОЗО!D67)</f>
        <v>0</v>
      </c>
      <c r="FV67" s="226">
        <f>LEN(ПланОЗО!E67)-LEN(SUBSTITUTE(ПланОЗО!E67,",",""))+COUNTA(ПланОЗО!E67)</f>
        <v>0</v>
      </c>
      <c r="FX67" s="226">
        <f>LEN(ПланЗО!C67)-LEN(SUBSTITUTE(ПланЗО!C67,",",""))+COUNTA(ПланЗО!C67)</f>
        <v>0</v>
      </c>
      <c r="FY67" s="226">
        <f>LEN(ПланЗО!D67)-LEN(SUBSTITUTE(ПланЗО!D67,",",""))+COUNTA(ПланЗО!D67)</f>
        <v>0</v>
      </c>
      <c r="FZ67" s="226">
        <f>LEN(ПланЗО!E67)-LEN(SUBSTITUTE(ПланЗО!E67,",",""))+COUNTA(ПланЗО!E67)</f>
        <v>0</v>
      </c>
    </row>
    <row r="68" spans="1:182" x14ac:dyDescent="0.25">
      <c r="A68" s="5" t="s">
        <v>48</v>
      </c>
      <c r="B68" s="92"/>
      <c r="C68" s="88"/>
      <c r="D68" s="89"/>
      <c r="E68" s="89"/>
      <c r="F68" s="89"/>
      <c r="G68" s="90"/>
      <c r="H68" s="88"/>
      <c r="I68" s="89"/>
      <c r="J68" s="89"/>
      <c r="K68" s="89"/>
      <c r="L68" s="90"/>
      <c r="M68" s="88"/>
      <c r="N68" s="89"/>
      <c r="O68" s="89"/>
      <c r="P68" s="89"/>
      <c r="Q68" s="90"/>
      <c r="R68" s="88"/>
      <c r="S68" s="89"/>
      <c r="T68" s="89"/>
      <c r="U68" s="89"/>
      <c r="V68" s="90"/>
      <c r="W68" s="88"/>
      <c r="X68" s="89"/>
      <c r="Y68" s="89"/>
      <c r="Z68" s="89"/>
      <c r="AA68" s="90"/>
      <c r="AB68" s="88"/>
      <c r="AC68" s="89"/>
      <c r="AD68" s="89"/>
      <c r="AE68" s="89"/>
      <c r="AF68" s="90"/>
      <c r="AG68" s="88"/>
      <c r="AH68" s="89"/>
      <c r="AI68" s="89"/>
      <c r="AJ68" s="89"/>
      <c r="AK68" s="90"/>
      <c r="AL68" s="88"/>
      <c r="AM68" s="89"/>
      <c r="AN68" s="89"/>
      <c r="AO68" s="89"/>
      <c r="AP68" s="90"/>
      <c r="AQ68" s="88"/>
      <c r="AR68" s="89"/>
      <c r="AS68" s="89"/>
      <c r="AT68" s="89"/>
      <c r="AU68" s="90"/>
      <c r="AV68" s="88"/>
      <c r="AW68" s="89"/>
      <c r="AX68" s="89"/>
      <c r="AY68" s="89"/>
      <c r="AZ68" s="90"/>
      <c r="BA68" s="88"/>
      <c r="BB68" s="89"/>
      <c r="BC68" s="89"/>
      <c r="BD68" s="89"/>
      <c r="BE68" s="90"/>
      <c r="BF68" s="89"/>
      <c r="BG68" s="214">
        <v>0</v>
      </c>
      <c r="BH68" s="214">
        <v>0</v>
      </c>
      <c r="BI68" s="214">
        <v>0</v>
      </c>
      <c r="BJ68" s="214">
        <v>0</v>
      </c>
      <c r="BK68" s="305"/>
      <c r="BL68" s="305" t="str">
        <f>IF(ПланОО!H68&gt;0,ПланОО!I68/ПланОО!H68,"-")</f>
        <v>-</v>
      </c>
      <c r="BM68" s="298"/>
      <c r="BN68" s="226"/>
      <c r="BO68" s="226"/>
      <c r="BP68" s="226">
        <f t="shared" ca="1" si="19"/>
        <v>0</v>
      </c>
      <c r="BQ68" s="226">
        <f t="shared" ca="1" si="20"/>
        <v>0</v>
      </c>
      <c r="BR68" s="226">
        <f t="shared" ca="1" si="78"/>
        <v>0</v>
      </c>
      <c r="BS68" s="226">
        <f t="shared" ca="1" si="78"/>
        <v>0</v>
      </c>
      <c r="BT68" s="226">
        <f t="shared" ca="1" si="78"/>
        <v>0</v>
      </c>
      <c r="BU68" s="226">
        <f t="shared" ca="1" si="76"/>
        <v>0</v>
      </c>
      <c r="BV68" s="226">
        <f t="shared" ca="1" si="76"/>
        <v>0</v>
      </c>
      <c r="BW68" s="226">
        <f t="shared" ca="1" si="76"/>
        <v>0</v>
      </c>
      <c r="BX68" s="226">
        <f t="shared" ca="1" si="76"/>
        <v>0</v>
      </c>
      <c r="BY68" s="226">
        <f t="shared" ca="1" si="76"/>
        <v>0</v>
      </c>
      <c r="BZ68" s="226">
        <f t="shared" ca="1" si="76"/>
        <v>0</v>
      </c>
      <c r="CA68" s="226"/>
      <c r="CB68" s="226" t="str">
        <f t="shared" ca="1" si="22"/>
        <v/>
      </c>
      <c r="CC68" s="226" t="str">
        <f t="shared" ca="1" si="23"/>
        <v/>
      </c>
      <c r="CD68" s="226" t="str">
        <f t="shared" ca="1" si="24"/>
        <v/>
      </c>
      <c r="CE68" s="226" t="str">
        <f t="shared" ca="1" si="25"/>
        <v/>
      </c>
      <c r="CF68" s="226" t="str">
        <f t="shared" ca="1" si="26"/>
        <v/>
      </c>
      <c r="CG68" s="226" t="str">
        <f t="shared" ca="1" si="27"/>
        <v/>
      </c>
      <c r="CH68" s="226" t="str">
        <f t="shared" ca="1" si="28"/>
        <v/>
      </c>
      <c r="CI68" s="226" t="str">
        <f t="shared" ca="1" si="29"/>
        <v/>
      </c>
      <c r="CJ68" s="226" t="str">
        <f t="shared" ca="1" si="30"/>
        <v/>
      </c>
      <c r="CK68" s="226" t="str">
        <f t="shared" ca="1" si="31"/>
        <v/>
      </c>
      <c r="CL68" s="226" t="str">
        <f t="shared" ca="1" si="32"/>
        <v/>
      </c>
      <c r="CM68" s="226"/>
      <c r="CN68" s="226" t="str">
        <f t="shared" ca="1" si="33"/>
        <v xml:space="preserve">          </v>
      </c>
      <c r="CO68" s="226" t="str">
        <f t="shared" ca="1" si="34"/>
        <v/>
      </c>
      <c r="CP68" s="226" t="str">
        <f t="shared" ca="1" si="35"/>
        <v/>
      </c>
      <c r="CQ68" s="226"/>
      <c r="CR68" s="226">
        <f t="shared" ca="1" si="36"/>
        <v>0</v>
      </c>
      <c r="CS68" s="226">
        <f t="shared" ca="1" si="91"/>
        <v>0</v>
      </c>
      <c r="CT68" s="226">
        <f t="shared" ca="1" si="91"/>
        <v>0</v>
      </c>
      <c r="CU68" s="226">
        <f t="shared" ca="1" si="91"/>
        <v>0</v>
      </c>
      <c r="CV68" s="226">
        <f t="shared" ca="1" si="91"/>
        <v>0</v>
      </c>
      <c r="CW68" s="226">
        <f t="shared" ca="1" si="91"/>
        <v>0</v>
      </c>
      <c r="CX68" s="226">
        <f t="shared" ca="1" si="91"/>
        <v>0</v>
      </c>
      <c r="CY68" s="226">
        <f t="shared" ca="1" si="91"/>
        <v>0</v>
      </c>
      <c r="CZ68" s="226">
        <f t="shared" ca="1" si="91"/>
        <v>0</v>
      </c>
      <c r="DA68" s="226">
        <f t="shared" ca="1" si="91"/>
        <v>0</v>
      </c>
      <c r="DB68" s="226">
        <f t="shared" ca="1" si="91"/>
        <v>0</v>
      </c>
      <c r="DC68" s="226"/>
      <c r="DD68" s="226" t="str">
        <f t="shared" ca="1" si="38"/>
        <v/>
      </c>
      <c r="DE68" s="226" t="str">
        <f t="shared" ca="1" si="39"/>
        <v/>
      </c>
      <c r="DF68" s="226" t="str">
        <f t="shared" ca="1" si="40"/>
        <v/>
      </c>
      <c r="DG68" s="226" t="str">
        <f t="shared" ca="1" si="41"/>
        <v/>
      </c>
      <c r="DH68" s="226" t="str">
        <f t="shared" ca="1" si="42"/>
        <v/>
      </c>
      <c r="DI68" s="226" t="str">
        <f t="shared" ca="1" si="43"/>
        <v/>
      </c>
      <c r="DJ68" s="226" t="str">
        <f t="shared" ca="1" si="44"/>
        <v/>
      </c>
      <c r="DK68" s="226" t="str">
        <f t="shared" ca="1" si="45"/>
        <v/>
      </c>
      <c r="DL68" s="226" t="str">
        <f t="shared" ca="1" si="46"/>
        <v/>
      </c>
      <c r="DM68" s="226" t="str">
        <f t="shared" ca="1" si="47"/>
        <v/>
      </c>
      <c r="DN68" s="226" t="str">
        <f t="shared" ca="1" si="48"/>
        <v/>
      </c>
      <c r="DO68" s="226"/>
      <c r="DP68" s="226" t="str">
        <f t="shared" ca="1" si="49"/>
        <v xml:space="preserve">          </v>
      </c>
      <c r="DQ68" s="226" t="str">
        <f t="shared" ca="1" si="50"/>
        <v/>
      </c>
      <c r="DR68" s="226" t="str">
        <f t="shared" ca="1" si="51"/>
        <v/>
      </c>
      <c r="DS68" s="226"/>
      <c r="DT68" s="226" t="str">
        <f t="shared" ca="1" si="52"/>
        <v/>
      </c>
      <c r="DU68" s="226" t="str">
        <f t="shared" ca="1" si="79"/>
        <v/>
      </c>
      <c r="DV68" s="226" t="str">
        <f t="shared" ca="1" si="79"/>
        <v/>
      </c>
      <c r="DW68" s="226" t="str">
        <f t="shared" ca="1" si="79"/>
        <v/>
      </c>
      <c r="DX68" s="226" t="str">
        <f t="shared" ca="1" si="77"/>
        <v/>
      </c>
      <c r="DY68" s="226" t="str">
        <f t="shared" ca="1" si="77"/>
        <v/>
      </c>
      <c r="DZ68" s="226" t="str">
        <f t="shared" ca="1" si="77"/>
        <v/>
      </c>
      <c r="EA68" s="226" t="str">
        <f t="shared" ca="1" si="77"/>
        <v/>
      </c>
      <c r="EB68" s="226" t="str">
        <f t="shared" ca="1" si="77"/>
        <v/>
      </c>
      <c r="EC68" s="226" t="str">
        <f t="shared" ca="1" si="77"/>
        <v/>
      </c>
      <c r="ED68" s="226"/>
      <c r="EE68" s="226" t="str">
        <f t="shared" ca="1" si="54"/>
        <v xml:space="preserve">         </v>
      </c>
      <c r="EF68" s="226" t="str">
        <f t="shared" ca="1" si="55"/>
        <v/>
      </c>
      <c r="EG68" s="226" t="str">
        <f t="shared" ca="1" si="56"/>
        <v/>
      </c>
      <c r="EH68" s="226"/>
      <c r="EI68" s="226" t="str">
        <f t="shared" ref="EI68:ER77" ca="1" si="92">IF(OFFSET($L68,0,(EI$2-1)*5,1,1)=$ES$1,EI$2,"")</f>
        <v/>
      </c>
      <c r="EJ68" s="226" t="str">
        <f t="shared" ca="1" si="92"/>
        <v/>
      </c>
      <c r="EK68" s="226" t="str">
        <f t="shared" ca="1" si="92"/>
        <v/>
      </c>
      <c r="EL68" s="226" t="str">
        <f t="shared" ca="1" si="92"/>
        <v/>
      </c>
      <c r="EM68" s="226" t="str">
        <f t="shared" ca="1" si="92"/>
        <v/>
      </c>
      <c r="EN68" s="226" t="str">
        <f t="shared" ca="1" si="92"/>
        <v/>
      </c>
      <c r="EO68" s="226" t="str">
        <f t="shared" ca="1" si="92"/>
        <v/>
      </c>
      <c r="EP68" s="226" t="str">
        <f t="shared" ca="1" si="92"/>
        <v/>
      </c>
      <c r="EQ68" s="226" t="str">
        <f t="shared" ca="1" si="92"/>
        <v/>
      </c>
      <c r="ER68" s="226" t="str">
        <f t="shared" ca="1" si="92"/>
        <v/>
      </c>
      <c r="ES68" s="226"/>
      <c r="ET68" s="226" t="str">
        <f t="shared" ca="1" si="57"/>
        <v xml:space="preserve">         </v>
      </c>
      <c r="EU68" s="226" t="str">
        <f t="shared" ca="1" si="58"/>
        <v/>
      </c>
      <c r="EV68" s="226" t="str">
        <f t="shared" ca="1" si="59"/>
        <v/>
      </c>
      <c r="FM68" s="226" t="str">
        <f t="shared" si="81"/>
        <v/>
      </c>
      <c r="FN68" s="226" t="str">
        <f t="shared" si="82"/>
        <v/>
      </c>
      <c r="FO68" s="226" t="str">
        <f t="shared" si="83"/>
        <v/>
      </c>
      <c r="FP68" s="226" t="str">
        <f t="shared" si="84"/>
        <v/>
      </c>
      <c r="FQ68" s="226" t="str">
        <f t="shared" si="60"/>
        <v/>
      </c>
      <c r="FR68" s="226" t="str">
        <f t="shared" si="61"/>
        <v/>
      </c>
      <c r="FT68" s="226">
        <f>LEN(ПланОЗО!C68)-LEN(SUBSTITUTE(ПланОЗО!C68,",",""))+COUNTA(ПланОЗО!C68)</f>
        <v>0</v>
      </c>
      <c r="FU68" s="226">
        <f>LEN(ПланОЗО!D68)-LEN(SUBSTITUTE(ПланОЗО!D68,",",""))+COUNTA(ПланОЗО!D68)</f>
        <v>0</v>
      </c>
      <c r="FV68" s="226">
        <f>LEN(ПланОЗО!E68)-LEN(SUBSTITUTE(ПланОЗО!E68,",",""))+COUNTA(ПланОЗО!E68)</f>
        <v>0</v>
      </c>
      <c r="FX68" s="226">
        <f>LEN(ПланЗО!C68)-LEN(SUBSTITUTE(ПланЗО!C68,",",""))+COUNTA(ПланЗО!C68)</f>
        <v>0</v>
      </c>
      <c r="FY68" s="226">
        <f>LEN(ПланЗО!D68)-LEN(SUBSTITUTE(ПланЗО!D68,",",""))+COUNTA(ПланЗО!D68)</f>
        <v>0</v>
      </c>
      <c r="FZ68" s="226">
        <f>LEN(ПланЗО!E68)-LEN(SUBSTITUTE(ПланЗО!E68,",",""))+COUNTA(ПланЗО!E68)</f>
        <v>0</v>
      </c>
    </row>
    <row r="69" spans="1:182" x14ac:dyDescent="0.25">
      <c r="A69" s="5" t="s">
        <v>47</v>
      </c>
      <c r="B69" s="92"/>
      <c r="C69" s="88"/>
      <c r="D69" s="89"/>
      <c r="E69" s="89"/>
      <c r="F69" s="89"/>
      <c r="G69" s="90"/>
      <c r="H69" s="88"/>
      <c r="I69" s="89"/>
      <c r="J69" s="89"/>
      <c r="K69" s="89"/>
      <c r="L69" s="90"/>
      <c r="M69" s="88"/>
      <c r="N69" s="89"/>
      <c r="O69" s="89"/>
      <c r="P69" s="89"/>
      <c r="Q69" s="90"/>
      <c r="R69" s="88"/>
      <c r="S69" s="89"/>
      <c r="T69" s="89"/>
      <c r="U69" s="89"/>
      <c r="V69" s="90"/>
      <c r="W69" s="88"/>
      <c r="X69" s="89"/>
      <c r="Y69" s="89"/>
      <c r="Z69" s="89"/>
      <c r="AA69" s="90"/>
      <c r="AB69" s="88"/>
      <c r="AC69" s="89"/>
      <c r="AD69" s="89"/>
      <c r="AE69" s="89"/>
      <c r="AF69" s="90"/>
      <c r="AG69" s="88"/>
      <c r="AH69" s="89"/>
      <c r="AI69" s="89"/>
      <c r="AJ69" s="89"/>
      <c r="AK69" s="90"/>
      <c r="AL69" s="88"/>
      <c r="AM69" s="89"/>
      <c r="AN69" s="89"/>
      <c r="AO69" s="89"/>
      <c r="AP69" s="90"/>
      <c r="AQ69" s="88"/>
      <c r="AR69" s="89"/>
      <c r="AS69" s="89"/>
      <c r="AT69" s="89"/>
      <c r="AU69" s="90"/>
      <c r="AV69" s="88"/>
      <c r="AW69" s="89"/>
      <c r="AX69" s="89"/>
      <c r="AY69" s="89"/>
      <c r="AZ69" s="90"/>
      <c r="BA69" s="88"/>
      <c r="BB69" s="89"/>
      <c r="BC69" s="89"/>
      <c r="BD69" s="89"/>
      <c r="BE69" s="90"/>
      <c r="BF69" s="89"/>
      <c r="BG69" s="214">
        <v>0</v>
      </c>
      <c r="BH69" s="214">
        <v>0</v>
      </c>
      <c r="BI69" s="214">
        <v>0</v>
      </c>
      <c r="BJ69" s="214">
        <v>0</v>
      </c>
      <c r="BK69" s="305"/>
      <c r="BL69" s="305" t="str">
        <f>IF(ПланОО!H69&gt;0,ПланОО!I69/ПланОО!H69,"-")</f>
        <v>-</v>
      </c>
      <c r="BM69" s="298"/>
      <c r="BN69" s="226"/>
      <c r="BO69" s="226"/>
      <c r="BP69" s="226">
        <f t="shared" ca="1" si="19"/>
        <v>0</v>
      </c>
      <c r="BQ69" s="226">
        <f t="shared" ca="1" si="20"/>
        <v>0</v>
      </c>
      <c r="BR69" s="226">
        <f t="shared" ca="1" si="78"/>
        <v>0</v>
      </c>
      <c r="BS69" s="226">
        <f t="shared" ca="1" si="78"/>
        <v>0</v>
      </c>
      <c r="BT69" s="226">
        <f t="shared" ca="1" si="78"/>
        <v>0</v>
      </c>
      <c r="BU69" s="226">
        <f t="shared" ref="BU69:BZ69" ca="1" si="93">IF(OFFSET($L69,0,(BU$2-1)*5,1,1)=$CA$2,-1*BU$2,IF(OFFSET($L69,0,(BU$2-1)*5,1,1)=$CA$3,BU$2,0))</f>
        <v>0</v>
      </c>
      <c r="BV69" s="226">
        <f t="shared" ca="1" si="93"/>
        <v>0</v>
      </c>
      <c r="BW69" s="226">
        <f t="shared" ca="1" si="93"/>
        <v>0</v>
      </c>
      <c r="BX69" s="226">
        <f t="shared" ca="1" si="93"/>
        <v>0</v>
      </c>
      <c r="BY69" s="226">
        <f t="shared" ca="1" si="93"/>
        <v>0</v>
      </c>
      <c r="BZ69" s="226">
        <f t="shared" ca="1" si="93"/>
        <v>0</v>
      </c>
      <c r="CA69" s="226"/>
      <c r="CB69" s="226" t="str">
        <f t="shared" ca="1" si="22"/>
        <v/>
      </c>
      <c r="CC69" s="226" t="str">
        <f t="shared" ca="1" si="23"/>
        <v/>
      </c>
      <c r="CD69" s="226" t="str">
        <f t="shared" ca="1" si="24"/>
        <v/>
      </c>
      <c r="CE69" s="226" t="str">
        <f t="shared" ca="1" si="25"/>
        <v/>
      </c>
      <c r="CF69" s="226" t="str">
        <f t="shared" ca="1" si="26"/>
        <v/>
      </c>
      <c r="CG69" s="226" t="str">
        <f t="shared" ca="1" si="27"/>
        <v/>
      </c>
      <c r="CH69" s="226" t="str">
        <f t="shared" ca="1" si="28"/>
        <v/>
      </c>
      <c r="CI69" s="226" t="str">
        <f t="shared" ca="1" si="29"/>
        <v/>
      </c>
      <c r="CJ69" s="226" t="str">
        <f t="shared" ca="1" si="30"/>
        <v/>
      </c>
      <c r="CK69" s="226" t="str">
        <f t="shared" ca="1" si="31"/>
        <v/>
      </c>
      <c r="CL69" s="226" t="str">
        <f t="shared" ca="1" si="32"/>
        <v/>
      </c>
      <c r="CM69" s="226"/>
      <c r="CN69" s="226" t="str">
        <f t="shared" ca="1" si="33"/>
        <v xml:space="preserve">          </v>
      </c>
      <c r="CO69" s="226" t="str">
        <f t="shared" ca="1" si="34"/>
        <v/>
      </c>
      <c r="CP69" s="226" t="str">
        <f t="shared" ca="1" si="35"/>
        <v/>
      </c>
      <c r="CQ69" s="226"/>
      <c r="CR69" s="226">
        <f t="shared" ca="1" si="36"/>
        <v>0</v>
      </c>
      <c r="CS69" s="226">
        <f t="shared" ca="1" si="91"/>
        <v>0</v>
      </c>
      <c r="CT69" s="226">
        <f t="shared" ca="1" si="91"/>
        <v>0</v>
      </c>
      <c r="CU69" s="226">
        <f t="shared" ca="1" si="91"/>
        <v>0</v>
      </c>
      <c r="CV69" s="226">
        <f t="shared" ca="1" si="91"/>
        <v>0</v>
      </c>
      <c r="CW69" s="226">
        <f t="shared" ca="1" si="91"/>
        <v>0</v>
      </c>
      <c r="CX69" s="226">
        <f t="shared" ca="1" si="91"/>
        <v>0</v>
      </c>
      <c r="CY69" s="226">
        <f t="shared" ca="1" si="91"/>
        <v>0</v>
      </c>
      <c r="CZ69" s="226">
        <f t="shared" ca="1" si="91"/>
        <v>0</v>
      </c>
      <c r="DA69" s="226">
        <f t="shared" ca="1" si="91"/>
        <v>0</v>
      </c>
      <c r="DB69" s="226">
        <f t="shared" ca="1" si="91"/>
        <v>0</v>
      </c>
      <c r="DC69" s="226"/>
      <c r="DD69" s="226" t="str">
        <f t="shared" ca="1" si="38"/>
        <v/>
      </c>
      <c r="DE69" s="226" t="str">
        <f t="shared" ca="1" si="39"/>
        <v/>
      </c>
      <c r="DF69" s="226" t="str">
        <f t="shared" ca="1" si="40"/>
        <v/>
      </c>
      <c r="DG69" s="226" t="str">
        <f t="shared" ca="1" si="41"/>
        <v/>
      </c>
      <c r="DH69" s="226" t="str">
        <f t="shared" ca="1" si="42"/>
        <v/>
      </c>
      <c r="DI69" s="226" t="str">
        <f t="shared" ca="1" si="43"/>
        <v/>
      </c>
      <c r="DJ69" s="226" t="str">
        <f t="shared" ca="1" si="44"/>
        <v/>
      </c>
      <c r="DK69" s="226" t="str">
        <f t="shared" ca="1" si="45"/>
        <v/>
      </c>
      <c r="DL69" s="226" t="str">
        <f t="shared" ca="1" si="46"/>
        <v/>
      </c>
      <c r="DM69" s="226" t="str">
        <f t="shared" ca="1" si="47"/>
        <v/>
      </c>
      <c r="DN69" s="226" t="str">
        <f t="shared" ca="1" si="48"/>
        <v/>
      </c>
      <c r="DO69" s="226"/>
      <c r="DP69" s="226" t="str">
        <f t="shared" ca="1" si="49"/>
        <v xml:space="preserve">          </v>
      </c>
      <c r="DQ69" s="226" t="str">
        <f t="shared" ca="1" si="50"/>
        <v/>
      </c>
      <c r="DR69" s="226" t="str">
        <f t="shared" ca="1" si="51"/>
        <v/>
      </c>
      <c r="DS69" s="226"/>
      <c r="DT69" s="226" t="str">
        <f t="shared" ca="1" si="52"/>
        <v/>
      </c>
      <c r="DU69" s="226" t="str">
        <f t="shared" ca="1" si="79"/>
        <v/>
      </c>
      <c r="DV69" s="226" t="str">
        <f t="shared" ca="1" si="79"/>
        <v/>
      </c>
      <c r="DW69" s="226" t="str">
        <f t="shared" ca="1" si="79"/>
        <v/>
      </c>
      <c r="DX69" s="226" t="str">
        <f t="shared" ref="DX69:EC69" ca="1" si="94">IF(SUM(OFFSET($I69,0,(DX$2-1)*5,1,3))&gt;$EE$2,DX$2,"")</f>
        <v/>
      </c>
      <c r="DY69" s="226" t="str">
        <f t="shared" ca="1" si="94"/>
        <v/>
      </c>
      <c r="DZ69" s="226" t="str">
        <f t="shared" ca="1" si="94"/>
        <v/>
      </c>
      <c r="EA69" s="226" t="str">
        <f t="shared" ca="1" si="94"/>
        <v/>
      </c>
      <c r="EB69" s="226" t="str">
        <f t="shared" ca="1" si="94"/>
        <v/>
      </c>
      <c r="EC69" s="226" t="str">
        <f t="shared" ca="1" si="94"/>
        <v/>
      </c>
      <c r="ED69" s="226"/>
      <c r="EE69" s="226" t="str">
        <f t="shared" ca="1" si="54"/>
        <v xml:space="preserve">         </v>
      </c>
      <c r="EF69" s="226" t="str">
        <f t="shared" ca="1" si="55"/>
        <v/>
      </c>
      <c r="EG69" s="226" t="str">
        <f t="shared" ca="1" si="56"/>
        <v/>
      </c>
      <c r="EH69" s="226"/>
      <c r="EI69" s="226" t="str">
        <f t="shared" ca="1" si="92"/>
        <v/>
      </c>
      <c r="EJ69" s="226" t="str">
        <f t="shared" ca="1" si="92"/>
        <v/>
      </c>
      <c r="EK69" s="226" t="str">
        <f t="shared" ca="1" si="92"/>
        <v/>
      </c>
      <c r="EL69" s="226" t="str">
        <f t="shared" ca="1" si="92"/>
        <v/>
      </c>
      <c r="EM69" s="226" t="str">
        <f t="shared" ca="1" si="92"/>
        <v/>
      </c>
      <c r="EN69" s="226" t="str">
        <f t="shared" ca="1" si="92"/>
        <v/>
      </c>
      <c r="EO69" s="226" t="str">
        <f t="shared" ca="1" si="92"/>
        <v/>
      </c>
      <c r="EP69" s="226" t="str">
        <f t="shared" ca="1" si="92"/>
        <v/>
      </c>
      <c r="EQ69" s="226" t="str">
        <f t="shared" ca="1" si="92"/>
        <v/>
      </c>
      <c r="ER69" s="226" t="str">
        <f t="shared" ca="1" si="92"/>
        <v/>
      </c>
      <c r="ES69" s="226"/>
      <c r="ET69" s="226" t="str">
        <f t="shared" ca="1" si="57"/>
        <v xml:space="preserve">         </v>
      </c>
      <c r="EU69" s="226" t="str">
        <f t="shared" ca="1" si="58"/>
        <v/>
      </c>
      <c r="EV69" s="226" t="str">
        <f t="shared" ca="1" si="59"/>
        <v/>
      </c>
      <c r="FM69" s="226" t="str">
        <f t="shared" si="81"/>
        <v/>
      </c>
      <c r="FN69" s="226" t="str">
        <f t="shared" si="82"/>
        <v/>
      </c>
      <c r="FO69" s="226" t="str">
        <f t="shared" si="83"/>
        <v/>
      </c>
      <c r="FP69" s="226" t="str">
        <f t="shared" si="84"/>
        <v/>
      </c>
      <c r="FQ69" s="226" t="str">
        <f t="shared" si="60"/>
        <v/>
      </c>
      <c r="FR69" s="226" t="str">
        <f t="shared" si="61"/>
        <v/>
      </c>
      <c r="FT69" s="226">
        <f>LEN(ПланОЗО!C69)-LEN(SUBSTITUTE(ПланОЗО!C69,",",""))+COUNTA(ПланОЗО!C69)</f>
        <v>0</v>
      </c>
      <c r="FU69" s="226">
        <f>LEN(ПланОЗО!D69)-LEN(SUBSTITUTE(ПланОЗО!D69,",",""))+COUNTA(ПланОЗО!D69)</f>
        <v>0</v>
      </c>
      <c r="FV69" s="226">
        <f>LEN(ПланОЗО!E69)-LEN(SUBSTITUTE(ПланОЗО!E69,",",""))+COUNTA(ПланОЗО!E69)</f>
        <v>0</v>
      </c>
      <c r="FX69" s="226">
        <f>LEN(ПланЗО!C69)-LEN(SUBSTITUTE(ПланЗО!C69,",",""))+COUNTA(ПланЗО!C69)</f>
        <v>0</v>
      </c>
      <c r="FY69" s="226">
        <f>LEN(ПланЗО!D69)-LEN(SUBSTITUTE(ПланЗО!D69,",",""))+COUNTA(ПланЗО!D69)</f>
        <v>0</v>
      </c>
      <c r="FZ69" s="226">
        <f>LEN(ПланЗО!E69)-LEN(SUBSTITUTE(ПланЗО!E69,",",""))+COUNTA(ПланЗО!E69)</f>
        <v>0</v>
      </c>
    </row>
    <row r="70" spans="1:182" x14ac:dyDescent="0.25">
      <c r="A70" s="5" t="s">
        <v>46</v>
      </c>
      <c r="B70" s="92"/>
      <c r="C70" s="88"/>
      <c r="D70" s="89"/>
      <c r="E70" s="89"/>
      <c r="F70" s="89"/>
      <c r="G70" s="90"/>
      <c r="H70" s="88"/>
      <c r="I70" s="89"/>
      <c r="J70" s="89"/>
      <c r="K70" s="89"/>
      <c r="L70" s="90"/>
      <c r="M70" s="88"/>
      <c r="N70" s="89"/>
      <c r="O70" s="89"/>
      <c r="P70" s="89"/>
      <c r="Q70" s="90"/>
      <c r="R70" s="88"/>
      <c r="S70" s="89"/>
      <c r="T70" s="89"/>
      <c r="U70" s="89"/>
      <c r="V70" s="90"/>
      <c r="W70" s="88"/>
      <c r="X70" s="89"/>
      <c r="Y70" s="89"/>
      <c r="Z70" s="89"/>
      <c r="AA70" s="90"/>
      <c r="AB70" s="88"/>
      <c r="AC70" s="89"/>
      <c r="AD70" s="89"/>
      <c r="AE70" s="89"/>
      <c r="AF70" s="90"/>
      <c r="AG70" s="88"/>
      <c r="AH70" s="89"/>
      <c r="AI70" s="89"/>
      <c r="AJ70" s="89"/>
      <c r="AK70" s="90"/>
      <c r="AL70" s="88"/>
      <c r="AM70" s="89"/>
      <c r="AN70" s="89"/>
      <c r="AO70" s="89"/>
      <c r="AP70" s="90"/>
      <c r="AQ70" s="88"/>
      <c r="AR70" s="89"/>
      <c r="AS70" s="89"/>
      <c r="AT70" s="89"/>
      <c r="AU70" s="90"/>
      <c r="AV70" s="88"/>
      <c r="AW70" s="89"/>
      <c r="AX70" s="89"/>
      <c r="AY70" s="89"/>
      <c r="AZ70" s="90"/>
      <c r="BA70" s="88"/>
      <c r="BB70" s="89"/>
      <c r="BC70" s="89"/>
      <c r="BD70" s="89"/>
      <c r="BE70" s="90"/>
      <c r="BF70" s="89"/>
      <c r="BG70" s="214">
        <v>0</v>
      </c>
      <c r="BH70" s="214">
        <v>0</v>
      </c>
      <c r="BI70" s="214">
        <v>0</v>
      </c>
      <c r="BJ70" s="214">
        <v>0</v>
      </c>
      <c r="BK70" s="305"/>
      <c r="BL70" s="305" t="str">
        <f>IF(ПланОО!H70&gt;0,ПланОО!I70/ПланОО!H70,"-")</f>
        <v>-</v>
      </c>
      <c r="BM70" s="298"/>
      <c r="BN70" s="226"/>
      <c r="BO70" s="226"/>
      <c r="BP70" s="226">
        <f t="shared" ca="1" si="19"/>
        <v>0</v>
      </c>
      <c r="BQ70" s="226">
        <f t="shared" ca="1" si="20"/>
        <v>0</v>
      </c>
      <c r="BR70" s="226">
        <f t="shared" ref="BR70:BZ98" ca="1" si="95">IF(OFFSET($L70,0,(BR$2-1)*5,1,1)=$CA$2,-1*BR$2,IF(OFFSET($L70,0,(BR$2-1)*5,1,1)=$CA$3,BR$2,0))</f>
        <v>0</v>
      </c>
      <c r="BS70" s="226">
        <f t="shared" ca="1" si="95"/>
        <v>0</v>
      </c>
      <c r="BT70" s="226">
        <f t="shared" ca="1" si="95"/>
        <v>0</v>
      </c>
      <c r="BU70" s="226">
        <f t="shared" ca="1" si="95"/>
        <v>0</v>
      </c>
      <c r="BV70" s="226">
        <f t="shared" ca="1" si="95"/>
        <v>0</v>
      </c>
      <c r="BW70" s="226">
        <f t="shared" ca="1" si="95"/>
        <v>0</v>
      </c>
      <c r="BX70" s="226">
        <f t="shared" ca="1" si="95"/>
        <v>0</v>
      </c>
      <c r="BY70" s="226">
        <f t="shared" ca="1" si="95"/>
        <v>0</v>
      </c>
      <c r="BZ70" s="226">
        <f t="shared" ca="1" si="95"/>
        <v>0</v>
      </c>
      <c r="CA70" s="226"/>
      <c r="CB70" s="226" t="str">
        <f t="shared" ca="1" si="22"/>
        <v/>
      </c>
      <c r="CC70" s="226" t="str">
        <f t="shared" ca="1" si="23"/>
        <v/>
      </c>
      <c r="CD70" s="226" t="str">
        <f t="shared" ca="1" si="24"/>
        <v/>
      </c>
      <c r="CE70" s="226" t="str">
        <f t="shared" ca="1" si="25"/>
        <v/>
      </c>
      <c r="CF70" s="226" t="str">
        <f t="shared" ca="1" si="26"/>
        <v/>
      </c>
      <c r="CG70" s="226" t="str">
        <f t="shared" ca="1" si="27"/>
        <v/>
      </c>
      <c r="CH70" s="226" t="str">
        <f t="shared" ca="1" si="28"/>
        <v/>
      </c>
      <c r="CI70" s="226" t="str">
        <f t="shared" ca="1" si="29"/>
        <v/>
      </c>
      <c r="CJ70" s="226" t="str">
        <f t="shared" ca="1" si="30"/>
        <v/>
      </c>
      <c r="CK70" s="226" t="str">
        <f t="shared" ca="1" si="31"/>
        <v/>
      </c>
      <c r="CL70" s="226" t="str">
        <f t="shared" ca="1" si="32"/>
        <v/>
      </c>
      <c r="CM70" s="226"/>
      <c r="CN70" s="226" t="str">
        <f t="shared" ca="1" si="33"/>
        <v xml:space="preserve">          </v>
      </c>
      <c r="CO70" s="226" t="str">
        <f t="shared" ca="1" si="34"/>
        <v/>
      </c>
      <c r="CP70" s="226" t="str">
        <f t="shared" ca="1" si="35"/>
        <v/>
      </c>
      <c r="CQ70" s="226"/>
      <c r="CR70" s="226">
        <f t="shared" ca="1" si="36"/>
        <v>0</v>
      </c>
      <c r="CS70" s="226">
        <f t="shared" ca="1" si="91"/>
        <v>0</v>
      </c>
      <c r="CT70" s="226">
        <f t="shared" ca="1" si="91"/>
        <v>0</v>
      </c>
      <c r="CU70" s="226">
        <f t="shared" ca="1" si="91"/>
        <v>0</v>
      </c>
      <c r="CV70" s="226">
        <f t="shared" ca="1" si="91"/>
        <v>0</v>
      </c>
      <c r="CW70" s="226">
        <f t="shared" ca="1" si="91"/>
        <v>0</v>
      </c>
      <c r="CX70" s="226">
        <f t="shared" ca="1" si="91"/>
        <v>0</v>
      </c>
      <c r="CY70" s="226">
        <f t="shared" ca="1" si="91"/>
        <v>0</v>
      </c>
      <c r="CZ70" s="226">
        <f t="shared" ca="1" si="91"/>
        <v>0</v>
      </c>
      <c r="DA70" s="226">
        <f t="shared" ca="1" si="91"/>
        <v>0</v>
      </c>
      <c r="DB70" s="226">
        <f t="shared" ca="1" si="91"/>
        <v>0</v>
      </c>
      <c r="DC70" s="226"/>
      <c r="DD70" s="226" t="str">
        <f t="shared" ca="1" si="38"/>
        <v/>
      </c>
      <c r="DE70" s="226" t="str">
        <f t="shared" ca="1" si="39"/>
        <v/>
      </c>
      <c r="DF70" s="226" t="str">
        <f t="shared" ca="1" si="40"/>
        <v/>
      </c>
      <c r="DG70" s="226" t="str">
        <f t="shared" ca="1" si="41"/>
        <v/>
      </c>
      <c r="DH70" s="226" t="str">
        <f t="shared" ca="1" si="42"/>
        <v/>
      </c>
      <c r="DI70" s="226" t="str">
        <f t="shared" ca="1" si="43"/>
        <v/>
      </c>
      <c r="DJ70" s="226" t="str">
        <f t="shared" ca="1" si="44"/>
        <v/>
      </c>
      <c r="DK70" s="226" t="str">
        <f t="shared" ca="1" si="45"/>
        <v/>
      </c>
      <c r="DL70" s="226" t="str">
        <f t="shared" ca="1" si="46"/>
        <v/>
      </c>
      <c r="DM70" s="226" t="str">
        <f t="shared" ca="1" si="47"/>
        <v/>
      </c>
      <c r="DN70" s="226" t="str">
        <f t="shared" ca="1" si="48"/>
        <v/>
      </c>
      <c r="DO70" s="226"/>
      <c r="DP70" s="226" t="str">
        <f t="shared" ca="1" si="49"/>
        <v xml:space="preserve">          </v>
      </c>
      <c r="DQ70" s="226" t="str">
        <f t="shared" ca="1" si="50"/>
        <v/>
      </c>
      <c r="DR70" s="226" t="str">
        <f t="shared" ca="1" si="51"/>
        <v/>
      </c>
      <c r="DS70" s="226"/>
      <c r="DT70" s="226" t="str">
        <f t="shared" ca="1" si="52"/>
        <v/>
      </c>
      <c r="DU70" s="226" t="str">
        <f t="shared" ref="DU70:EC98" ca="1" si="96">IF(SUM(OFFSET($I70,0,(DU$2-1)*5,1,3))&gt;$EE$2,DU$2,"")</f>
        <v/>
      </c>
      <c r="DV70" s="226" t="str">
        <f t="shared" ca="1" si="96"/>
        <v/>
      </c>
      <c r="DW70" s="226" t="str">
        <f t="shared" ca="1" si="96"/>
        <v/>
      </c>
      <c r="DX70" s="226" t="str">
        <f t="shared" ca="1" si="96"/>
        <v/>
      </c>
      <c r="DY70" s="226" t="str">
        <f t="shared" ca="1" si="96"/>
        <v/>
      </c>
      <c r="DZ70" s="226" t="str">
        <f t="shared" ca="1" si="96"/>
        <v/>
      </c>
      <c r="EA70" s="226" t="str">
        <f t="shared" ca="1" si="96"/>
        <v/>
      </c>
      <c r="EB70" s="226" t="str">
        <f t="shared" ca="1" si="96"/>
        <v/>
      </c>
      <c r="EC70" s="226" t="str">
        <f t="shared" ca="1" si="96"/>
        <v/>
      </c>
      <c r="ED70" s="226"/>
      <c r="EE70" s="226" t="str">
        <f t="shared" ca="1" si="54"/>
        <v xml:space="preserve">         </v>
      </c>
      <c r="EF70" s="226" t="str">
        <f t="shared" ca="1" si="55"/>
        <v/>
      </c>
      <c r="EG70" s="226" t="str">
        <f t="shared" ca="1" si="56"/>
        <v/>
      </c>
      <c r="EH70" s="226"/>
      <c r="EI70" s="226" t="str">
        <f t="shared" ca="1" si="92"/>
        <v/>
      </c>
      <c r="EJ70" s="226" t="str">
        <f t="shared" ca="1" si="92"/>
        <v/>
      </c>
      <c r="EK70" s="226" t="str">
        <f t="shared" ca="1" si="92"/>
        <v/>
      </c>
      <c r="EL70" s="226" t="str">
        <f t="shared" ca="1" si="92"/>
        <v/>
      </c>
      <c r="EM70" s="226" t="str">
        <f t="shared" ca="1" si="92"/>
        <v/>
      </c>
      <c r="EN70" s="226" t="str">
        <f t="shared" ca="1" si="92"/>
        <v/>
      </c>
      <c r="EO70" s="226" t="str">
        <f t="shared" ca="1" si="92"/>
        <v/>
      </c>
      <c r="EP70" s="226" t="str">
        <f t="shared" ca="1" si="92"/>
        <v/>
      </c>
      <c r="EQ70" s="226" t="str">
        <f t="shared" ca="1" si="92"/>
        <v/>
      </c>
      <c r="ER70" s="226" t="str">
        <f t="shared" ca="1" si="92"/>
        <v/>
      </c>
      <c r="ES70" s="226"/>
      <c r="ET70" s="226" t="str">
        <f t="shared" ca="1" si="57"/>
        <v xml:space="preserve">         </v>
      </c>
      <c r="EU70" s="226" t="str">
        <f t="shared" ca="1" si="58"/>
        <v/>
      </c>
      <c r="EV70" s="226" t="str">
        <f t="shared" ca="1" si="59"/>
        <v/>
      </c>
      <c r="FM70" s="226" t="str">
        <f t="shared" si="81"/>
        <v/>
      </c>
      <c r="FN70" s="226" t="str">
        <f t="shared" si="82"/>
        <v/>
      </c>
      <c r="FO70" s="226" t="str">
        <f t="shared" si="83"/>
        <v/>
      </c>
      <c r="FP70" s="226" t="str">
        <f t="shared" si="84"/>
        <v/>
      </c>
      <c r="FQ70" s="226" t="str">
        <f t="shared" si="60"/>
        <v/>
      </c>
      <c r="FR70" s="226" t="str">
        <f t="shared" si="61"/>
        <v/>
      </c>
      <c r="FT70" s="226">
        <f>LEN(ПланОЗО!C70)-LEN(SUBSTITUTE(ПланОЗО!C70,",",""))+COUNTA(ПланОЗО!C70)</f>
        <v>0</v>
      </c>
      <c r="FU70" s="226">
        <f>LEN(ПланОЗО!D70)-LEN(SUBSTITUTE(ПланОЗО!D70,",",""))+COUNTA(ПланОЗО!D70)</f>
        <v>0</v>
      </c>
      <c r="FV70" s="226">
        <f>LEN(ПланОЗО!E70)-LEN(SUBSTITUTE(ПланОЗО!E70,",",""))+COUNTA(ПланОЗО!E70)</f>
        <v>0</v>
      </c>
      <c r="FX70" s="226">
        <f>LEN(ПланЗО!C70)-LEN(SUBSTITUTE(ПланЗО!C70,",",""))+COUNTA(ПланЗО!C70)</f>
        <v>0</v>
      </c>
      <c r="FY70" s="226">
        <f>LEN(ПланЗО!D70)-LEN(SUBSTITUTE(ПланЗО!D70,",",""))+COUNTA(ПланЗО!D70)</f>
        <v>0</v>
      </c>
      <c r="FZ70" s="226">
        <f>LEN(ПланЗО!E70)-LEN(SUBSTITUTE(ПланЗО!E70,",",""))+COUNTA(ПланЗО!E70)</f>
        <v>0</v>
      </c>
    </row>
    <row r="71" spans="1:182" x14ac:dyDescent="0.25">
      <c r="A71" s="5" t="s">
        <v>45</v>
      </c>
      <c r="B71" s="92"/>
      <c r="C71" s="88"/>
      <c r="D71" s="89"/>
      <c r="E71" s="89"/>
      <c r="F71" s="89"/>
      <c r="G71" s="90"/>
      <c r="H71" s="88"/>
      <c r="I71" s="89"/>
      <c r="J71" s="89"/>
      <c r="K71" s="89"/>
      <c r="L71" s="90"/>
      <c r="M71" s="88"/>
      <c r="N71" s="91"/>
      <c r="O71" s="91"/>
      <c r="P71" s="89"/>
      <c r="Q71" s="90"/>
      <c r="R71" s="88"/>
      <c r="S71" s="89"/>
      <c r="T71" s="89"/>
      <c r="U71" s="89"/>
      <c r="V71" s="90"/>
      <c r="W71" s="88"/>
      <c r="X71" s="89"/>
      <c r="Y71" s="89"/>
      <c r="Z71" s="89"/>
      <c r="AA71" s="90"/>
      <c r="AB71" s="88"/>
      <c r="AC71" s="89"/>
      <c r="AD71" s="89"/>
      <c r="AE71" s="89"/>
      <c r="AF71" s="90"/>
      <c r="AG71" s="88"/>
      <c r="AH71" s="89"/>
      <c r="AI71" s="89"/>
      <c r="AJ71" s="89"/>
      <c r="AK71" s="90"/>
      <c r="AL71" s="88"/>
      <c r="AM71" s="89"/>
      <c r="AN71" s="89"/>
      <c r="AO71" s="89"/>
      <c r="AP71" s="90"/>
      <c r="AQ71" s="88"/>
      <c r="AR71" s="89"/>
      <c r="AS71" s="89"/>
      <c r="AT71" s="89"/>
      <c r="AU71" s="90"/>
      <c r="AV71" s="88"/>
      <c r="AW71" s="89"/>
      <c r="AX71" s="89"/>
      <c r="AY71" s="89"/>
      <c r="AZ71" s="90"/>
      <c r="BA71" s="88"/>
      <c r="BB71" s="89"/>
      <c r="BC71" s="89"/>
      <c r="BD71" s="89"/>
      <c r="BE71" s="90"/>
      <c r="BF71" s="89"/>
      <c r="BG71" s="214">
        <v>0</v>
      </c>
      <c r="BH71" s="214">
        <v>0</v>
      </c>
      <c r="BI71" s="214">
        <v>0</v>
      </c>
      <c r="BJ71" s="214">
        <v>0</v>
      </c>
      <c r="BK71" s="305"/>
      <c r="BL71" s="305" t="str">
        <f>IF(ПланОО!H71&gt;0,ПланОО!I71/ПланОО!H71,"-")</f>
        <v>-</v>
      </c>
      <c r="BM71" s="298"/>
      <c r="BN71" s="226"/>
      <c r="BO71" s="226"/>
      <c r="BP71" s="226">
        <f t="shared" ca="1" si="19"/>
        <v>0</v>
      </c>
      <c r="BQ71" s="226">
        <f t="shared" ca="1" si="20"/>
        <v>0</v>
      </c>
      <c r="BR71" s="226">
        <f t="shared" ca="1" si="95"/>
        <v>0</v>
      </c>
      <c r="BS71" s="226">
        <f t="shared" ca="1" si="95"/>
        <v>0</v>
      </c>
      <c r="BT71" s="226">
        <f t="shared" ca="1" si="95"/>
        <v>0</v>
      </c>
      <c r="BU71" s="226">
        <f t="shared" ca="1" si="95"/>
        <v>0</v>
      </c>
      <c r="BV71" s="226">
        <f t="shared" ca="1" si="95"/>
        <v>0</v>
      </c>
      <c r="BW71" s="226">
        <f t="shared" ca="1" si="95"/>
        <v>0</v>
      </c>
      <c r="BX71" s="226">
        <f t="shared" ca="1" si="95"/>
        <v>0</v>
      </c>
      <c r="BY71" s="226">
        <f t="shared" ca="1" si="95"/>
        <v>0</v>
      </c>
      <c r="BZ71" s="226">
        <f t="shared" ca="1" si="95"/>
        <v>0</v>
      </c>
      <c r="CA71" s="226"/>
      <c r="CB71" s="226" t="str">
        <f t="shared" ca="1" si="22"/>
        <v/>
      </c>
      <c r="CC71" s="226" t="str">
        <f t="shared" ca="1" si="23"/>
        <v/>
      </c>
      <c r="CD71" s="226" t="str">
        <f t="shared" ca="1" si="24"/>
        <v/>
      </c>
      <c r="CE71" s="226" t="str">
        <f t="shared" ca="1" si="25"/>
        <v/>
      </c>
      <c r="CF71" s="226" t="str">
        <f t="shared" ca="1" si="26"/>
        <v/>
      </c>
      <c r="CG71" s="226" t="str">
        <f t="shared" ca="1" si="27"/>
        <v/>
      </c>
      <c r="CH71" s="226" t="str">
        <f t="shared" ca="1" si="28"/>
        <v/>
      </c>
      <c r="CI71" s="226" t="str">
        <f t="shared" ca="1" si="29"/>
        <v/>
      </c>
      <c r="CJ71" s="226" t="str">
        <f t="shared" ca="1" si="30"/>
        <v/>
      </c>
      <c r="CK71" s="226" t="str">
        <f t="shared" ca="1" si="31"/>
        <v/>
      </c>
      <c r="CL71" s="226" t="str">
        <f t="shared" ca="1" si="32"/>
        <v/>
      </c>
      <c r="CM71" s="226"/>
      <c r="CN71" s="226" t="str">
        <f t="shared" ca="1" si="33"/>
        <v xml:space="preserve">          </v>
      </c>
      <c r="CO71" s="226" t="str">
        <f t="shared" ca="1" si="34"/>
        <v/>
      </c>
      <c r="CP71" s="226" t="str">
        <f t="shared" ca="1" si="35"/>
        <v/>
      </c>
      <c r="CQ71" s="226"/>
      <c r="CR71" s="226">
        <f t="shared" ca="1" si="36"/>
        <v>0</v>
      </c>
      <c r="CS71" s="226">
        <f t="shared" ca="1" si="91"/>
        <v>0</v>
      </c>
      <c r="CT71" s="226">
        <f t="shared" ca="1" si="91"/>
        <v>0</v>
      </c>
      <c r="CU71" s="226">
        <f t="shared" ca="1" si="91"/>
        <v>0</v>
      </c>
      <c r="CV71" s="226">
        <f t="shared" ca="1" si="91"/>
        <v>0</v>
      </c>
      <c r="CW71" s="226">
        <f t="shared" ca="1" si="91"/>
        <v>0</v>
      </c>
      <c r="CX71" s="226">
        <f t="shared" ca="1" si="91"/>
        <v>0</v>
      </c>
      <c r="CY71" s="226">
        <f t="shared" ca="1" si="91"/>
        <v>0</v>
      </c>
      <c r="CZ71" s="226">
        <f t="shared" ca="1" si="91"/>
        <v>0</v>
      </c>
      <c r="DA71" s="226">
        <f t="shared" ca="1" si="91"/>
        <v>0</v>
      </c>
      <c r="DB71" s="226">
        <f t="shared" ca="1" si="91"/>
        <v>0</v>
      </c>
      <c r="DC71" s="226"/>
      <c r="DD71" s="226" t="str">
        <f t="shared" ca="1" si="38"/>
        <v/>
      </c>
      <c r="DE71" s="226" t="str">
        <f t="shared" ca="1" si="39"/>
        <v/>
      </c>
      <c r="DF71" s="226" t="str">
        <f t="shared" ca="1" si="40"/>
        <v/>
      </c>
      <c r="DG71" s="226" t="str">
        <f t="shared" ca="1" si="41"/>
        <v/>
      </c>
      <c r="DH71" s="226" t="str">
        <f t="shared" ca="1" si="42"/>
        <v/>
      </c>
      <c r="DI71" s="226" t="str">
        <f t="shared" ca="1" si="43"/>
        <v/>
      </c>
      <c r="DJ71" s="226" t="str">
        <f t="shared" ca="1" si="44"/>
        <v/>
      </c>
      <c r="DK71" s="226" t="str">
        <f t="shared" ca="1" si="45"/>
        <v/>
      </c>
      <c r="DL71" s="226" t="str">
        <f t="shared" ca="1" si="46"/>
        <v/>
      </c>
      <c r="DM71" s="226" t="str">
        <f t="shared" ca="1" si="47"/>
        <v/>
      </c>
      <c r="DN71" s="226" t="str">
        <f t="shared" ca="1" si="48"/>
        <v/>
      </c>
      <c r="DO71" s="226"/>
      <c r="DP71" s="226" t="str">
        <f t="shared" ca="1" si="49"/>
        <v xml:space="preserve">          </v>
      </c>
      <c r="DQ71" s="226" t="str">
        <f t="shared" ca="1" si="50"/>
        <v/>
      </c>
      <c r="DR71" s="226" t="str">
        <f t="shared" ca="1" si="51"/>
        <v/>
      </c>
      <c r="DS71" s="226"/>
      <c r="DT71" s="226" t="str">
        <f t="shared" ca="1" si="52"/>
        <v/>
      </c>
      <c r="DU71" s="226" t="str">
        <f t="shared" ca="1" si="96"/>
        <v/>
      </c>
      <c r="DV71" s="226" t="str">
        <f t="shared" ca="1" si="96"/>
        <v/>
      </c>
      <c r="DW71" s="226" t="str">
        <f t="shared" ca="1" si="96"/>
        <v/>
      </c>
      <c r="DX71" s="226" t="str">
        <f t="shared" ca="1" si="96"/>
        <v/>
      </c>
      <c r="DY71" s="226" t="str">
        <f t="shared" ca="1" si="96"/>
        <v/>
      </c>
      <c r="DZ71" s="226" t="str">
        <f t="shared" ca="1" si="96"/>
        <v/>
      </c>
      <c r="EA71" s="226" t="str">
        <f t="shared" ca="1" si="96"/>
        <v/>
      </c>
      <c r="EB71" s="226" t="str">
        <f t="shared" ca="1" si="96"/>
        <v/>
      </c>
      <c r="EC71" s="226" t="str">
        <f t="shared" ca="1" si="96"/>
        <v/>
      </c>
      <c r="ED71" s="226"/>
      <c r="EE71" s="226" t="str">
        <f t="shared" ca="1" si="54"/>
        <v xml:space="preserve">         </v>
      </c>
      <c r="EF71" s="226" t="str">
        <f t="shared" ca="1" si="55"/>
        <v/>
      </c>
      <c r="EG71" s="226" t="str">
        <f t="shared" ca="1" si="56"/>
        <v/>
      </c>
      <c r="EH71" s="226"/>
      <c r="EI71" s="226" t="str">
        <f t="shared" ca="1" si="92"/>
        <v/>
      </c>
      <c r="EJ71" s="226" t="str">
        <f t="shared" ca="1" si="92"/>
        <v/>
      </c>
      <c r="EK71" s="226" t="str">
        <f t="shared" ca="1" si="92"/>
        <v/>
      </c>
      <c r="EL71" s="226" t="str">
        <f t="shared" ca="1" si="92"/>
        <v/>
      </c>
      <c r="EM71" s="226" t="str">
        <f t="shared" ca="1" si="92"/>
        <v/>
      </c>
      <c r="EN71" s="226" t="str">
        <f t="shared" ca="1" si="92"/>
        <v/>
      </c>
      <c r="EO71" s="226" t="str">
        <f t="shared" ca="1" si="92"/>
        <v/>
      </c>
      <c r="EP71" s="226" t="str">
        <f t="shared" ca="1" si="92"/>
        <v/>
      </c>
      <c r="EQ71" s="226" t="str">
        <f t="shared" ca="1" si="92"/>
        <v/>
      </c>
      <c r="ER71" s="226" t="str">
        <f t="shared" ca="1" si="92"/>
        <v/>
      </c>
      <c r="ES71" s="226"/>
      <c r="ET71" s="226" t="str">
        <f t="shared" ca="1" si="57"/>
        <v xml:space="preserve">         </v>
      </c>
      <c r="EU71" s="226" t="str">
        <f t="shared" ca="1" si="58"/>
        <v/>
      </c>
      <c r="EV71" s="226" t="str">
        <f t="shared" ca="1" si="59"/>
        <v/>
      </c>
      <c r="FM71" s="226" t="str">
        <f t="shared" si="81"/>
        <v/>
      </c>
      <c r="FN71" s="226" t="str">
        <f t="shared" si="82"/>
        <v/>
      </c>
      <c r="FO71" s="226" t="str">
        <f t="shared" si="83"/>
        <v/>
      </c>
      <c r="FP71" s="226" t="str">
        <f t="shared" si="84"/>
        <v/>
      </c>
      <c r="FQ71" s="226" t="str">
        <f t="shared" si="60"/>
        <v/>
      </c>
      <c r="FR71" s="226" t="str">
        <f t="shared" si="61"/>
        <v/>
      </c>
      <c r="FT71" s="226">
        <f>LEN(ПланОЗО!C71)-LEN(SUBSTITUTE(ПланОЗО!C71,",",""))+COUNTA(ПланОЗО!C71)</f>
        <v>0</v>
      </c>
      <c r="FU71" s="226">
        <f>LEN(ПланОЗО!D71)-LEN(SUBSTITUTE(ПланОЗО!D71,",",""))+COUNTA(ПланОЗО!D71)</f>
        <v>0</v>
      </c>
      <c r="FV71" s="226">
        <f>LEN(ПланОЗО!E71)-LEN(SUBSTITUTE(ПланОЗО!E71,",",""))+COUNTA(ПланОЗО!E71)</f>
        <v>0</v>
      </c>
      <c r="FX71" s="226">
        <f>LEN(ПланЗО!C71)-LEN(SUBSTITUTE(ПланЗО!C71,",",""))+COUNTA(ПланЗО!C71)</f>
        <v>0</v>
      </c>
      <c r="FY71" s="226">
        <f>LEN(ПланЗО!D71)-LEN(SUBSTITUTE(ПланЗО!D71,",",""))+COUNTA(ПланЗО!D71)</f>
        <v>0</v>
      </c>
      <c r="FZ71" s="226">
        <f>LEN(ПланЗО!E71)-LEN(SUBSTITUTE(ПланЗО!E71,",",""))+COUNTA(ПланЗО!E71)</f>
        <v>0</v>
      </c>
    </row>
    <row r="72" spans="1:182" x14ac:dyDescent="0.25">
      <c r="A72" s="5" t="s">
        <v>44</v>
      </c>
      <c r="B72" s="92"/>
      <c r="C72" s="88"/>
      <c r="D72" s="89"/>
      <c r="E72" s="89"/>
      <c r="F72" s="89"/>
      <c r="G72" s="90"/>
      <c r="H72" s="88"/>
      <c r="I72" s="89"/>
      <c r="J72" s="89"/>
      <c r="K72" s="89"/>
      <c r="L72" s="90"/>
      <c r="M72" s="88"/>
      <c r="N72" s="89"/>
      <c r="O72" s="89"/>
      <c r="P72" s="89"/>
      <c r="Q72" s="90"/>
      <c r="R72" s="88"/>
      <c r="S72" s="89"/>
      <c r="T72" s="89"/>
      <c r="U72" s="89"/>
      <c r="V72" s="90"/>
      <c r="W72" s="88"/>
      <c r="X72" s="89"/>
      <c r="Y72" s="89"/>
      <c r="Z72" s="89"/>
      <c r="AA72" s="90"/>
      <c r="AB72" s="88"/>
      <c r="AC72" s="89"/>
      <c r="AD72" s="89"/>
      <c r="AE72" s="89"/>
      <c r="AF72" s="90"/>
      <c r="AG72" s="88"/>
      <c r="AH72" s="89"/>
      <c r="AI72" s="89"/>
      <c r="AJ72" s="89"/>
      <c r="AK72" s="90"/>
      <c r="AL72" s="88"/>
      <c r="AM72" s="89"/>
      <c r="AN72" s="89"/>
      <c r="AO72" s="89"/>
      <c r="AP72" s="90"/>
      <c r="AQ72" s="88"/>
      <c r="AR72" s="89"/>
      <c r="AS72" s="89"/>
      <c r="AT72" s="89"/>
      <c r="AU72" s="90"/>
      <c r="AV72" s="88"/>
      <c r="AW72" s="89"/>
      <c r="AX72" s="89"/>
      <c r="AY72" s="89"/>
      <c r="AZ72" s="90"/>
      <c r="BA72" s="88"/>
      <c r="BB72" s="89"/>
      <c r="BC72" s="89"/>
      <c r="BD72" s="89"/>
      <c r="BE72" s="90"/>
      <c r="BF72" s="89"/>
      <c r="BG72" s="214">
        <v>0</v>
      </c>
      <c r="BH72" s="214">
        <v>0</v>
      </c>
      <c r="BI72" s="214">
        <v>0</v>
      </c>
      <c r="BJ72" s="214">
        <v>0</v>
      </c>
      <c r="BK72" s="305"/>
      <c r="BL72" s="305" t="str">
        <f>IF(ПланОО!H72&gt;0,ПланОО!I72/ПланОО!H72,"-")</f>
        <v>-</v>
      </c>
      <c r="BM72" s="298"/>
      <c r="BN72" s="226"/>
      <c r="BO72" s="226"/>
      <c r="BP72" s="226">
        <f t="shared" ca="1" si="19"/>
        <v>0</v>
      </c>
      <c r="BQ72" s="226">
        <f t="shared" ca="1" si="20"/>
        <v>0</v>
      </c>
      <c r="BR72" s="226">
        <f t="shared" ca="1" si="95"/>
        <v>0</v>
      </c>
      <c r="BS72" s="226">
        <f t="shared" ca="1" si="95"/>
        <v>0</v>
      </c>
      <c r="BT72" s="226">
        <f t="shared" ca="1" si="95"/>
        <v>0</v>
      </c>
      <c r="BU72" s="226">
        <f t="shared" ca="1" si="95"/>
        <v>0</v>
      </c>
      <c r="BV72" s="226">
        <f t="shared" ca="1" si="95"/>
        <v>0</v>
      </c>
      <c r="BW72" s="226">
        <f t="shared" ca="1" si="95"/>
        <v>0</v>
      </c>
      <c r="BX72" s="226">
        <f t="shared" ca="1" si="95"/>
        <v>0</v>
      </c>
      <c r="BY72" s="226">
        <f t="shared" ca="1" si="95"/>
        <v>0</v>
      </c>
      <c r="BZ72" s="226">
        <f t="shared" ca="1" si="95"/>
        <v>0</v>
      </c>
      <c r="CA72" s="226"/>
      <c r="CB72" s="226" t="str">
        <f t="shared" ca="1" si="22"/>
        <v/>
      </c>
      <c r="CC72" s="226" t="str">
        <f t="shared" ca="1" si="23"/>
        <v/>
      </c>
      <c r="CD72" s="226" t="str">
        <f t="shared" ca="1" si="24"/>
        <v/>
      </c>
      <c r="CE72" s="226" t="str">
        <f t="shared" ca="1" si="25"/>
        <v/>
      </c>
      <c r="CF72" s="226" t="str">
        <f t="shared" ca="1" si="26"/>
        <v/>
      </c>
      <c r="CG72" s="226" t="str">
        <f t="shared" ca="1" si="27"/>
        <v/>
      </c>
      <c r="CH72" s="226" t="str">
        <f t="shared" ca="1" si="28"/>
        <v/>
      </c>
      <c r="CI72" s="226" t="str">
        <f t="shared" ca="1" si="29"/>
        <v/>
      </c>
      <c r="CJ72" s="226" t="str">
        <f t="shared" ca="1" si="30"/>
        <v/>
      </c>
      <c r="CK72" s="226" t="str">
        <f t="shared" ca="1" si="31"/>
        <v/>
      </c>
      <c r="CL72" s="226" t="str">
        <f t="shared" ca="1" si="32"/>
        <v/>
      </c>
      <c r="CM72" s="226"/>
      <c r="CN72" s="226" t="str">
        <f t="shared" ca="1" si="33"/>
        <v xml:space="preserve">          </v>
      </c>
      <c r="CO72" s="226" t="str">
        <f t="shared" ca="1" si="34"/>
        <v/>
      </c>
      <c r="CP72" s="226" t="str">
        <f t="shared" ca="1" si="35"/>
        <v/>
      </c>
      <c r="CQ72" s="226"/>
      <c r="CR72" s="226">
        <f t="shared" ca="1" si="36"/>
        <v>0</v>
      </c>
      <c r="CS72" s="226">
        <f t="shared" ca="1" si="91"/>
        <v>0</v>
      </c>
      <c r="CT72" s="226">
        <f t="shared" ca="1" si="91"/>
        <v>0</v>
      </c>
      <c r="CU72" s="226">
        <f t="shared" ca="1" si="91"/>
        <v>0</v>
      </c>
      <c r="CV72" s="226">
        <f t="shared" ca="1" si="91"/>
        <v>0</v>
      </c>
      <c r="CW72" s="226">
        <f t="shared" ca="1" si="91"/>
        <v>0</v>
      </c>
      <c r="CX72" s="226">
        <f t="shared" ca="1" si="91"/>
        <v>0</v>
      </c>
      <c r="CY72" s="226">
        <f t="shared" ca="1" si="91"/>
        <v>0</v>
      </c>
      <c r="CZ72" s="226">
        <f t="shared" ca="1" si="91"/>
        <v>0</v>
      </c>
      <c r="DA72" s="226">
        <f t="shared" ca="1" si="91"/>
        <v>0</v>
      </c>
      <c r="DB72" s="226">
        <f t="shared" ca="1" si="91"/>
        <v>0</v>
      </c>
      <c r="DC72" s="226"/>
      <c r="DD72" s="226" t="str">
        <f t="shared" ca="1" si="38"/>
        <v/>
      </c>
      <c r="DE72" s="226" t="str">
        <f t="shared" ca="1" si="39"/>
        <v/>
      </c>
      <c r="DF72" s="226" t="str">
        <f t="shared" ca="1" si="40"/>
        <v/>
      </c>
      <c r="DG72" s="226" t="str">
        <f t="shared" ca="1" si="41"/>
        <v/>
      </c>
      <c r="DH72" s="226" t="str">
        <f t="shared" ca="1" si="42"/>
        <v/>
      </c>
      <c r="DI72" s="226" t="str">
        <f t="shared" ca="1" si="43"/>
        <v/>
      </c>
      <c r="DJ72" s="226" t="str">
        <f t="shared" ca="1" si="44"/>
        <v/>
      </c>
      <c r="DK72" s="226" t="str">
        <f t="shared" ca="1" si="45"/>
        <v/>
      </c>
      <c r="DL72" s="226" t="str">
        <f t="shared" ca="1" si="46"/>
        <v/>
      </c>
      <c r="DM72" s="226" t="str">
        <f t="shared" ca="1" si="47"/>
        <v/>
      </c>
      <c r="DN72" s="226" t="str">
        <f t="shared" ca="1" si="48"/>
        <v/>
      </c>
      <c r="DO72" s="226"/>
      <c r="DP72" s="226" t="str">
        <f t="shared" ca="1" si="49"/>
        <v xml:space="preserve">          </v>
      </c>
      <c r="DQ72" s="226" t="str">
        <f t="shared" ca="1" si="50"/>
        <v/>
      </c>
      <c r="DR72" s="226" t="str">
        <f t="shared" ca="1" si="51"/>
        <v/>
      </c>
      <c r="DS72" s="226"/>
      <c r="DT72" s="226" t="str">
        <f t="shared" ca="1" si="52"/>
        <v/>
      </c>
      <c r="DU72" s="226" t="str">
        <f t="shared" ca="1" si="96"/>
        <v/>
      </c>
      <c r="DV72" s="226" t="str">
        <f t="shared" ca="1" si="96"/>
        <v/>
      </c>
      <c r="DW72" s="226" t="str">
        <f t="shared" ca="1" si="96"/>
        <v/>
      </c>
      <c r="DX72" s="226" t="str">
        <f t="shared" ca="1" si="96"/>
        <v/>
      </c>
      <c r="DY72" s="226" t="str">
        <f t="shared" ca="1" si="96"/>
        <v/>
      </c>
      <c r="DZ72" s="226" t="str">
        <f t="shared" ca="1" si="96"/>
        <v/>
      </c>
      <c r="EA72" s="226" t="str">
        <f t="shared" ca="1" si="96"/>
        <v/>
      </c>
      <c r="EB72" s="226" t="str">
        <f t="shared" ca="1" si="96"/>
        <v/>
      </c>
      <c r="EC72" s="226" t="str">
        <f t="shared" ca="1" si="96"/>
        <v/>
      </c>
      <c r="ED72" s="226"/>
      <c r="EE72" s="226" t="str">
        <f t="shared" ca="1" si="54"/>
        <v xml:space="preserve">         </v>
      </c>
      <c r="EF72" s="226" t="str">
        <f t="shared" ca="1" si="55"/>
        <v/>
      </c>
      <c r="EG72" s="226" t="str">
        <f t="shared" ca="1" si="56"/>
        <v/>
      </c>
      <c r="EH72" s="226"/>
      <c r="EI72" s="226" t="str">
        <f t="shared" ca="1" si="92"/>
        <v/>
      </c>
      <c r="EJ72" s="226" t="str">
        <f t="shared" ca="1" si="92"/>
        <v/>
      </c>
      <c r="EK72" s="226" t="str">
        <f t="shared" ca="1" si="92"/>
        <v/>
      </c>
      <c r="EL72" s="226" t="str">
        <f t="shared" ca="1" si="92"/>
        <v/>
      </c>
      <c r="EM72" s="226" t="str">
        <f t="shared" ca="1" si="92"/>
        <v/>
      </c>
      <c r="EN72" s="226" t="str">
        <f t="shared" ca="1" si="92"/>
        <v/>
      </c>
      <c r="EO72" s="226" t="str">
        <f t="shared" ca="1" si="92"/>
        <v/>
      </c>
      <c r="EP72" s="226" t="str">
        <f t="shared" ca="1" si="92"/>
        <v/>
      </c>
      <c r="EQ72" s="226" t="str">
        <f t="shared" ca="1" si="92"/>
        <v/>
      </c>
      <c r="ER72" s="226" t="str">
        <f t="shared" ca="1" si="92"/>
        <v/>
      </c>
      <c r="ES72" s="226"/>
      <c r="ET72" s="226" t="str">
        <f t="shared" ca="1" si="57"/>
        <v xml:space="preserve">         </v>
      </c>
      <c r="EU72" s="226" t="str">
        <f t="shared" ca="1" si="58"/>
        <v/>
      </c>
      <c r="EV72" s="226" t="str">
        <f t="shared" ca="1" si="59"/>
        <v/>
      </c>
      <c r="FM72" s="226" t="str">
        <f t="shared" ref="FM72:FM103" si="97">IF(BG72=0,"",BG72&amp;" ")</f>
        <v/>
      </c>
      <c r="FN72" s="226" t="str">
        <f t="shared" ref="FN72:FN103" si="98">IF(BH72=0,"",BH72&amp;" ")</f>
        <v/>
      </c>
      <c r="FO72" s="226" t="str">
        <f t="shared" ref="FO72:FO103" si="99">IF(BI72=0,"",BI72&amp;" ")</f>
        <v/>
      </c>
      <c r="FP72" s="226" t="str">
        <f t="shared" ref="FP72:FP103" si="100">IF(BJ72=0,"",BJ72&amp;" ")</f>
        <v/>
      </c>
      <c r="FQ72" s="226" t="str">
        <f t="shared" si="60"/>
        <v/>
      </c>
      <c r="FR72" s="226" t="str">
        <f t="shared" si="61"/>
        <v/>
      </c>
      <c r="FT72" s="226">
        <f>LEN(ПланОЗО!C72)-LEN(SUBSTITUTE(ПланОЗО!C72,",",""))+COUNTA(ПланОЗО!C72)</f>
        <v>0</v>
      </c>
      <c r="FU72" s="226">
        <f>LEN(ПланОЗО!D72)-LEN(SUBSTITUTE(ПланОЗО!D72,",",""))+COUNTA(ПланОЗО!D72)</f>
        <v>0</v>
      </c>
      <c r="FV72" s="226">
        <f>LEN(ПланОЗО!E72)-LEN(SUBSTITUTE(ПланОЗО!E72,",",""))+COUNTA(ПланОЗО!E72)</f>
        <v>0</v>
      </c>
      <c r="FX72" s="226">
        <f>LEN(ПланЗО!C72)-LEN(SUBSTITUTE(ПланЗО!C72,",",""))+COUNTA(ПланЗО!C72)</f>
        <v>0</v>
      </c>
      <c r="FY72" s="226">
        <f>LEN(ПланЗО!D72)-LEN(SUBSTITUTE(ПланЗО!D72,",",""))+COUNTA(ПланЗО!D72)</f>
        <v>0</v>
      </c>
      <c r="FZ72" s="226">
        <f>LEN(ПланЗО!E72)-LEN(SUBSTITUTE(ПланЗО!E72,",",""))+COUNTA(ПланЗО!E72)</f>
        <v>0</v>
      </c>
    </row>
    <row r="73" spans="1:182" x14ac:dyDescent="0.25">
      <c r="A73" s="5" t="s">
        <v>43</v>
      </c>
      <c r="B73" s="92"/>
      <c r="C73" s="88"/>
      <c r="D73" s="89"/>
      <c r="E73" s="89"/>
      <c r="F73" s="89"/>
      <c r="G73" s="90"/>
      <c r="H73" s="88"/>
      <c r="I73" s="89"/>
      <c r="J73" s="89"/>
      <c r="K73" s="89"/>
      <c r="L73" s="90"/>
      <c r="M73" s="88"/>
      <c r="N73" s="89"/>
      <c r="O73" s="89"/>
      <c r="P73" s="89"/>
      <c r="Q73" s="90"/>
      <c r="R73" s="88"/>
      <c r="S73" s="89"/>
      <c r="T73" s="89"/>
      <c r="U73" s="89"/>
      <c r="V73" s="90"/>
      <c r="W73" s="88"/>
      <c r="X73" s="89"/>
      <c r="Y73" s="89"/>
      <c r="Z73" s="89"/>
      <c r="AA73" s="90"/>
      <c r="AB73" s="88"/>
      <c r="AC73" s="89"/>
      <c r="AD73" s="89"/>
      <c r="AE73" s="89"/>
      <c r="AF73" s="90"/>
      <c r="AG73" s="88"/>
      <c r="AH73" s="89"/>
      <c r="AI73" s="89"/>
      <c r="AJ73" s="89"/>
      <c r="AK73" s="90"/>
      <c r="AL73" s="88"/>
      <c r="AM73" s="89"/>
      <c r="AN73" s="89"/>
      <c r="AO73" s="89"/>
      <c r="AP73" s="90"/>
      <c r="AQ73" s="88"/>
      <c r="AR73" s="89"/>
      <c r="AS73" s="89"/>
      <c r="AT73" s="89"/>
      <c r="AU73" s="90"/>
      <c r="AV73" s="88"/>
      <c r="AW73" s="89"/>
      <c r="AX73" s="89"/>
      <c r="AY73" s="89"/>
      <c r="AZ73" s="90"/>
      <c r="BA73" s="88"/>
      <c r="BB73" s="89"/>
      <c r="BC73" s="89"/>
      <c r="BD73" s="89"/>
      <c r="BE73" s="90"/>
      <c r="BF73" s="89"/>
      <c r="BG73" s="214">
        <v>0</v>
      </c>
      <c r="BH73" s="214">
        <v>0</v>
      </c>
      <c r="BI73" s="214">
        <v>0</v>
      </c>
      <c r="BJ73" s="214">
        <v>0</v>
      </c>
      <c r="BK73" s="305"/>
      <c r="BL73" s="305" t="str">
        <f>IF(ПланОО!H73&gt;0,ПланОО!I73/ПланОО!H73,"-")</f>
        <v>-</v>
      </c>
      <c r="BM73" s="298"/>
      <c r="BN73" s="226"/>
      <c r="BO73" s="226"/>
      <c r="BP73" s="226">
        <f t="shared" ref="BP73:BP136" ca="1" si="101">IF(OFFSET($L73,0,(BP$2-2)*5,1,1)=$CA$2,-1*BP$2,IF(OFFSET($L73,0,(BP$2-2)*5,1,1)=$CA$3,BP$2,))</f>
        <v>0</v>
      </c>
      <c r="BQ73" s="226">
        <f t="shared" ref="BQ73:BQ136" ca="1" si="102">IF(OFFSET($L73,0,(BQ$2-1)*5,1,1)=$CA$2,-1*BQ$2,IF(OFFSET($L73,0,(BQ$2-1)*5,1,1)=$CA$3,BQ$2,))</f>
        <v>0</v>
      </c>
      <c r="BR73" s="226">
        <f t="shared" ca="1" si="95"/>
        <v>0</v>
      </c>
      <c r="BS73" s="226">
        <f t="shared" ca="1" si="95"/>
        <v>0</v>
      </c>
      <c r="BT73" s="226">
        <f t="shared" ca="1" si="95"/>
        <v>0</v>
      </c>
      <c r="BU73" s="226">
        <f t="shared" ca="1" si="95"/>
        <v>0</v>
      </c>
      <c r="BV73" s="226">
        <f t="shared" ca="1" si="95"/>
        <v>0</v>
      </c>
      <c r="BW73" s="226">
        <f t="shared" ca="1" si="95"/>
        <v>0</v>
      </c>
      <c r="BX73" s="226">
        <f t="shared" ca="1" si="95"/>
        <v>0</v>
      </c>
      <c r="BY73" s="226">
        <f t="shared" ca="1" si="95"/>
        <v>0</v>
      </c>
      <c r="BZ73" s="226">
        <f t="shared" ca="1" si="95"/>
        <v>0</v>
      </c>
      <c r="CA73" s="226"/>
      <c r="CB73" s="226" t="str">
        <f t="shared" ref="CB73:CB136" ca="1" si="103">IF(BP73&lt;0,-1*BP73&amp;$CM$1,IF(BP73&gt;0,BP73,""))</f>
        <v/>
      </c>
      <c r="CC73" s="226" t="str">
        <f t="shared" ref="CC73:CC136" ca="1" si="104">IF(BQ73&lt;0,-1*BQ73&amp;$CM$1,IF(BQ73&gt;0,BQ73,""))</f>
        <v/>
      </c>
      <c r="CD73" s="226" t="str">
        <f t="shared" ref="CD73:CD136" ca="1" si="105">IF(BR73&lt;0,-1*BR73&amp;$CM$1,IF(BR73&gt;0,BR73,""))</f>
        <v/>
      </c>
      <c r="CE73" s="226" t="str">
        <f t="shared" ref="CE73:CE136" ca="1" si="106">IF(BS73&lt;0,-1*BS73&amp;$CM$1,IF(BS73&gt;0,BS73,""))</f>
        <v/>
      </c>
      <c r="CF73" s="226" t="str">
        <f t="shared" ref="CF73:CF136" ca="1" si="107">IF(BT73&lt;0,-1*BT73&amp;$CM$1,IF(BT73&gt;0,BT73,""))</f>
        <v/>
      </c>
      <c r="CG73" s="226" t="str">
        <f t="shared" ref="CG73:CG136" ca="1" si="108">IF(BU73&lt;0,-1*BU73&amp;$CM$1,IF(BU73&gt;0,BU73,""))</f>
        <v/>
      </c>
      <c r="CH73" s="226" t="str">
        <f t="shared" ref="CH73:CH136" ca="1" si="109">IF(BV73&lt;0,-1*BV73&amp;$CM$1,IF(BV73&gt;0,BV73,""))</f>
        <v/>
      </c>
      <c r="CI73" s="226" t="str">
        <f t="shared" ref="CI73:CI136" ca="1" si="110">IF(BW73&lt;0,-1*BW73&amp;$CM$1,IF(BW73&gt;0,BW73,""))</f>
        <v/>
      </c>
      <c r="CJ73" s="226" t="str">
        <f t="shared" ref="CJ73:CJ136" ca="1" si="111">IF(BX73&lt;0,-1*BX73&amp;$CM$1,IF(BX73&gt;0,BX73,""))</f>
        <v/>
      </c>
      <c r="CK73" s="226" t="str">
        <f t="shared" ref="CK73:CK136" ca="1" si="112">IF(BY73&lt;0,-1*BY73&amp;$CM$1,IF(BY73&gt;0,BY73,""))</f>
        <v/>
      </c>
      <c r="CL73" s="226" t="str">
        <f t="shared" ref="CL73:CL136" ca="1" si="113">IF(BZ73&lt;0,-1*BZ73&amp;$CM$1,IF(BZ73&gt;0,BZ73,""))</f>
        <v/>
      </c>
      <c r="CM73" s="226"/>
      <c r="CN73" s="226" t="str">
        <f t="shared" ref="CN73:CN136" ca="1" si="114">CB73&amp;" "&amp;CC73&amp;" "&amp;CD73&amp;" "&amp;CE73&amp;" "&amp;CF73&amp;" "&amp;CG73&amp;" "&amp;CH73&amp;" "&amp;CI73&amp;" "&amp;CJ73&amp;" "&amp;CK73&amp;" "&amp;CL73</f>
        <v xml:space="preserve">          </v>
      </c>
      <c r="CO73" s="226" t="str">
        <f t="shared" ref="CO73:CO136" ca="1" si="115">TRIM(CN73)</f>
        <v/>
      </c>
      <c r="CP73" s="226" t="str">
        <f t="shared" ref="CP73:CP136" ca="1" si="116">SUBSTITUTE(CO73," ",",")</f>
        <v/>
      </c>
      <c r="CQ73" s="226"/>
      <c r="CR73" s="226">
        <f t="shared" ref="CR73:CR136" ca="1" si="117">IF(OFFSET($L73,0,(CR$2-2)*5,1,1)=$DC$1,-1*CR$2,IF(OFFSET($L73,0,(CR$2-2)*5,1,1)=$DC$3,CR$2,0))</f>
        <v>0</v>
      </c>
      <c r="CS73" s="226">
        <f t="shared" ca="1" si="91"/>
        <v>0</v>
      </c>
      <c r="CT73" s="226">
        <f t="shared" ca="1" si="91"/>
        <v>0</v>
      </c>
      <c r="CU73" s="226">
        <f t="shared" ca="1" si="91"/>
        <v>0</v>
      </c>
      <c r="CV73" s="226">
        <f t="shared" ca="1" si="91"/>
        <v>0</v>
      </c>
      <c r="CW73" s="226">
        <f t="shared" ca="1" si="91"/>
        <v>0</v>
      </c>
      <c r="CX73" s="226">
        <f t="shared" ca="1" si="91"/>
        <v>0</v>
      </c>
      <c r="CY73" s="226">
        <f t="shared" ca="1" si="91"/>
        <v>0</v>
      </c>
      <c r="CZ73" s="226">
        <f t="shared" ca="1" si="91"/>
        <v>0</v>
      </c>
      <c r="DA73" s="226">
        <f t="shared" ca="1" si="91"/>
        <v>0</v>
      </c>
      <c r="DB73" s="226">
        <f t="shared" ca="1" si="91"/>
        <v>0</v>
      </c>
      <c r="DC73" s="226"/>
      <c r="DD73" s="226" t="str">
        <f t="shared" ref="DD73:DD136" ca="1" si="118">IF(CR73&lt;0,-1*CR73&amp;$DO$1,IF(CR73&gt;0,CR73,""))</f>
        <v/>
      </c>
      <c r="DE73" s="226" t="str">
        <f t="shared" ref="DE73:DE136" ca="1" si="119">IF(CS73&lt;0,-1*CS73&amp;$DO$1,IF(CS73&gt;0,CS73,""))</f>
        <v/>
      </c>
      <c r="DF73" s="226" t="str">
        <f t="shared" ref="DF73:DF136" ca="1" si="120">IF(CT73&lt;0,-1*CT73&amp;$DO$1,IF(CT73&gt;0,CT73,""))</f>
        <v/>
      </c>
      <c r="DG73" s="226" t="str">
        <f t="shared" ref="DG73:DG136" ca="1" si="121">IF(CU73&lt;0,-1*CU73&amp;$DO$1,IF(CU73&gt;0,CU73,""))</f>
        <v/>
      </c>
      <c r="DH73" s="226" t="str">
        <f t="shared" ref="DH73:DH136" ca="1" si="122">IF(CV73&lt;0,-1*CV73&amp;$DO$1,IF(CV73&gt;0,CV73,""))</f>
        <v/>
      </c>
      <c r="DI73" s="226" t="str">
        <f t="shared" ref="DI73:DI136" ca="1" si="123">IF(CW73&lt;0,-1*CW73&amp;$DO$1,IF(CW73&gt;0,CW73,""))</f>
        <v/>
      </c>
      <c r="DJ73" s="226" t="str">
        <f t="shared" ref="DJ73:DJ136" ca="1" si="124">IF(CX73&lt;0,-1*CX73&amp;$DO$1,IF(CX73&gt;0,CX73,""))</f>
        <v/>
      </c>
      <c r="DK73" s="226" t="str">
        <f t="shared" ref="DK73:DK136" ca="1" si="125">IF(CY73&lt;0,-1*CY73&amp;$DO$1,IF(CY73&gt;0,CY73,""))</f>
        <v/>
      </c>
      <c r="DL73" s="226" t="str">
        <f t="shared" ref="DL73:DL136" ca="1" si="126">IF(CZ73&lt;0,-1*CZ73&amp;$DO$1,IF(CZ73&gt;0,CZ73,""))</f>
        <v/>
      </c>
      <c r="DM73" s="226" t="str">
        <f t="shared" ref="DM73:DM136" ca="1" si="127">IF(DA73&lt;0,-1*DA73&amp;$DO$1,IF(DA73&gt;0,DA73,""))</f>
        <v/>
      </c>
      <c r="DN73" s="226" t="str">
        <f t="shared" ref="DN73:DN136" ca="1" si="128">IF(DB73&lt;0,-1*DB73&amp;$DO$1,IF(DB73&gt;0,DB73,""))</f>
        <v/>
      </c>
      <c r="DO73" s="226"/>
      <c r="DP73" s="226" t="str">
        <f t="shared" ref="DP73:DP136" ca="1" si="129">DD73&amp;" "&amp;DE73&amp;" "&amp;DF73&amp;" "&amp;DG73&amp;" "&amp;DH73&amp;" "&amp;DI73&amp;" "&amp;DJ73&amp;" "&amp;DK73&amp;" "&amp;DL73&amp;" "&amp;DM73&amp;" "&amp;DN73</f>
        <v xml:space="preserve">          </v>
      </c>
      <c r="DQ73" s="226" t="str">
        <f t="shared" ref="DQ73:DQ136" ca="1" si="130">TRIM(DP73)</f>
        <v/>
      </c>
      <c r="DR73" s="226" t="str">
        <f t="shared" ref="DR73:DR136" ca="1" si="131">SUBSTITUTE(DQ73," ",",")</f>
        <v/>
      </c>
      <c r="DS73" s="226"/>
      <c r="DT73" s="226" t="str">
        <f t="shared" ref="DT73:DT136" ca="1" si="132">IF(OR(SUM(OFFSET($I73,0,(DT$2-1)*5,1,3))&gt;$EE$2,SUM(OFFSET($I73,0,(DT$2-2)*5,1,3))&gt;$EE$1),DT$2,"")</f>
        <v/>
      </c>
      <c r="DU73" s="226" t="str">
        <f t="shared" ca="1" si="96"/>
        <v/>
      </c>
      <c r="DV73" s="226" t="str">
        <f t="shared" ca="1" si="96"/>
        <v/>
      </c>
      <c r="DW73" s="226" t="str">
        <f t="shared" ca="1" si="96"/>
        <v/>
      </c>
      <c r="DX73" s="226" t="str">
        <f t="shared" ca="1" si="96"/>
        <v/>
      </c>
      <c r="DY73" s="226" t="str">
        <f t="shared" ca="1" si="96"/>
        <v/>
      </c>
      <c r="DZ73" s="226" t="str">
        <f t="shared" ca="1" si="96"/>
        <v/>
      </c>
      <c r="EA73" s="226" t="str">
        <f t="shared" ca="1" si="96"/>
        <v/>
      </c>
      <c r="EB73" s="226" t="str">
        <f t="shared" ca="1" si="96"/>
        <v/>
      </c>
      <c r="EC73" s="226" t="str">
        <f t="shared" ca="1" si="96"/>
        <v/>
      </c>
      <c r="ED73" s="226"/>
      <c r="EE73" s="226" t="str">
        <f t="shared" ref="EE73:EE136" ca="1" si="133">DT73&amp;" "&amp;DU73&amp;" "&amp;DV73&amp;" "&amp;DW73&amp;" "&amp;DX73&amp;" "&amp;DY73&amp;" "&amp;DZ73&amp;" "&amp;EA73&amp;" "&amp;EB73&amp;" "&amp;EC73</f>
        <v xml:space="preserve">         </v>
      </c>
      <c r="EF73" s="226" t="str">
        <f t="shared" ref="EF73:EF136" ca="1" si="134">TRIM(EE73)</f>
        <v/>
      </c>
      <c r="EG73" s="226" t="str">
        <f t="shared" ref="EG73:EG136" ca="1" si="135">SUBSTITUTE(EF73," ",",")</f>
        <v/>
      </c>
      <c r="EH73" s="226"/>
      <c r="EI73" s="226" t="str">
        <f t="shared" ca="1" si="92"/>
        <v/>
      </c>
      <c r="EJ73" s="226" t="str">
        <f t="shared" ca="1" si="92"/>
        <v/>
      </c>
      <c r="EK73" s="226" t="str">
        <f t="shared" ca="1" si="92"/>
        <v/>
      </c>
      <c r="EL73" s="226" t="str">
        <f t="shared" ca="1" si="92"/>
        <v/>
      </c>
      <c r="EM73" s="226" t="str">
        <f t="shared" ca="1" si="92"/>
        <v/>
      </c>
      <c r="EN73" s="226" t="str">
        <f t="shared" ca="1" si="92"/>
        <v/>
      </c>
      <c r="EO73" s="226" t="str">
        <f t="shared" ca="1" si="92"/>
        <v/>
      </c>
      <c r="EP73" s="226" t="str">
        <f t="shared" ca="1" si="92"/>
        <v/>
      </c>
      <c r="EQ73" s="226" t="str">
        <f t="shared" ca="1" si="92"/>
        <v/>
      </c>
      <c r="ER73" s="226" t="str">
        <f t="shared" ca="1" si="92"/>
        <v/>
      </c>
      <c r="ES73" s="226"/>
      <c r="ET73" s="226" t="str">
        <f t="shared" ca="1" si="57"/>
        <v xml:space="preserve">         </v>
      </c>
      <c r="EU73" s="226" t="str">
        <f t="shared" ca="1" si="58"/>
        <v/>
      </c>
      <c r="EV73" s="226" t="str">
        <f t="shared" ca="1" si="59"/>
        <v/>
      </c>
      <c r="FM73" s="226" t="str">
        <f t="shared" si="97"/>
        <v/>
      </c>
      <c r="FN73" s="226" t="str">
        <f t="shared" si="98"/>
        <v/>
      </c>
      <c r="FO73" s="226" t="str">
        <f t="shared" si="99"/>
        <v/>
      </c>
      <c r="FP73" s="226" t="str">
        <f t="shared" si="100"/>
        <v/>
      </c>
      <c r="FQ73" s="226" t="str">
        <f t="shared" si="60"/>
        <v/>
      </c>
      <c r="FR73" s="226" t="str">
        <f t="shared" si="61"/>
        <v/>
      </c>
      <c r="FT73" s="226">
        <f>LEN(ПланОЗО!C73)-LEN(SUBSTITUTE(ПланОЗО!C73,",",""))+COUNTA(ПланОЗО!C73)</f>
        <v>0</v>
      </c>
      <c r="FU73" s="226">
        <f>LEN(ПланОЗО!D73)-LEN(SUBSTITUTE(ПланОЗО!D73,",",""))+COUNTA(ПланОЗО!D73)</f>
        <v>0</v>
      </c>
      <c r="FV73" s="226">
        <f>LEN(ПланОЗО!E73)-LEN(SUBSTITUTE(ПланОЗО!E73,",",""))+COUNTA(ПланОЗО!E73)</f>
        <v>0</v>
      </c>
      <c r="FX73" s="226">
        <f>LEN(ПланЗО!C73)-LEN(SUBSTITUTE(ПланЗО!C73,",",""))+COUNTA(ПланЗО!C73)</f>
        <v>0</v>
      </c>
      <c r="FY73" s="226">
        <f>LEN(ПланЗО!D73)-LEN(SUBSTITUTE(ПланЗО!D73,",",""))+COUNTA(ПланЗО!D73)</f>
        <v>0</v>
      </c>
      <c r="FZ73" s="226">
        <f>LEN(ПланЗО!E73)-LEN(SUBSTITUTE(ПланЗО!E73,",",""))+COUNTA(ПланЗО!E73)</f>
        <v>0</v>
      </c>
    </row>
    <row r="74" spans="1:182" x14ac:dyDescent="0.25">
      <c r="A74" s="5" t="s">
        <v>100</v>
      </c>
      <c r="B74" s="92"/>
      <c r="C74" s="88"/>
      <c r="D74" s="89"/>
      <c r="E74" s="89"/>
      <c r="F74" s="89"/>
      <c r="G74" s="90"/>
      <c r="H74" s="88"/>
      <c r="I74" s="89"/>
      <c r="J74" s="89"/>
      <c r="K74" s="89"/>
      <c r="L74" s="90"/>
      <c r="M74" s="88"/>
      <c r="N74" s="89"/>
      <c r="O74" s="89"/>
      <c r="P74" s="89"/>
      <c r="Q74" s="90"/>
      <c r="R74" s="88"/>
      <c r="S74" s="89"/>
      <c r="T74" s="89"/>
      <c r="U74" s="89"/>
      <c r="V74" s="90"/>
      <c r="W74" s="88"/>
      <c r="X74" s="89"/>
      <c r="Y74" s="89"/>
      <c r="Z74" s="89"/>
      <c r="AA74" s="90"/>
      <c r="AB74" s="88"/>
      <c r="AC74" s="89"/>
      <c r="AD74" s="89"/>
      <c r="AE74" s="89"/>
      <c r="AF74" s="90"/>
      <c r="AG74" s="88"/>
      <c r="AH74" s="89"/>
      <c r="AI74" s="89"/>
      <c r="AJ74" s="89"/>
      <c r="AK74" s="90"/>
      <c r="AL74" s="88"/>
      <c r="AM74" s="89"/>
      <c r="AN74" s="89"/>
      <c r="AO74" s="89"/>
      <c r="AP74" s="90"/>
      <c r="AQ74" s="88"/>
      <c r="AR74" s="89"/>
      <c r="AS74" s="89"/>
      <c r="AT74" s="89"/>
      <c r="AU74" s="90"/>
      <c r="AV74" s="88"/>
      <c r="AW74" s="89"/>
      <c r="AX74" s="89"/>
      <c r="AY74" s="89"/>
      <c r="AZ74" s="90"/>
      <c r="BA74" s="88"/>
      <c r="BB74" s="89"/>
      <c r="BC74" s="89"/>
      <c r="BD74" s="89"/>
      <c r="BE74" s="90"/>
      <c r="BF74" s="89"/>
      <c r="BG74" s="214">
        <v>0</v>
      </c>
      <c r="BH74" s="214">
        <v>0</v>
      </c>
      <c r="BI74" s="214">
        <v>0</v>
      </c>
      <c r="BJ74" s="214">
        <v>0</v>
      </c>
      <c r="BK74" s="305"/>
      <c r="BL74" s="305" t="str">
        <f>IF(ПланОО!H74&gt;0,ПланОО!I74/ПланОО!H74,"-")</f>
        <v>-</v>
      </c>
      <c r="BM74" s="298"/>
      <c r="BN74" s="226"/>
      <c r="BO74" s="226"/>
      <c r="BP74" s="226">
        <f t="shared" ca="1" si="101"/>
        <v>0</v>
      </c>
      <c r="BQ74" s="226">
        <f t="shared" ca="1" si="102"/>
        <v>0</v>
      </c>
      <c r="BR74" s="226">
        <f t="shared" ca="1" si="95"/>
        <v>0</v>
      </c>
      <c r="BS74" s="226">
        <f t="shared" ca="1" si="95"/>
        <v>0</v>
      </c>
      <c r="BT74" s="226">
        <f t="shared" ca="1" si="95"/>
        <v>0</v>
      </c>
      <c r="BU74" s="226">
        <f t="shared" ca="1" si="95"/>
        <v>0</v>
      </c>
      <c r="BV74" s="226">
        <f t="shared" ca="1" si="95"/>
        <v>0</v>
      </c>
      <c r="BW74" s="226">
        <f t="shared" ca="1" si="95"/>
        <v>0</v>
      </c>
      <c r="BX74" s="226">
        <f t="shared" ca="1" si="95"/>
        <v>0</v>
      </c>
      <c r="BY74" s="226">
        <f t="shared" ca="1" si="95"/>
        <v>0</v>
      </c>
      <c r="BZ74" s="226">
        <f t="shared" ca="1" si="95"/>
        <v>0</v>
      </c>
      <c r="CA74" s="226"/>
      <c r="CB74" s="226" t="str">
        <f t="shared" ca="1" si="103"/>
        <v/>
      </c>
      <c r="CC74" s="226" t="str">
        <f t="shared" ca="1" si="104"/>
        <v/>
      </c>
      <c r="CD74" s="226" t="str">
        <f t="shared" ca="1" si="105"/>
        <v/>
      </c>
      <c r="CE74" s="226" t="str">
        <f t="shared" ca="1" si="106"/>
        <v/>
      </c>
      <c r="CF74" s="226" t="str">
        <f t="shared" ca="1" si="107"/>
        <v/>
      </c>
      <c r="CG74" s="226" t="str">
        <f t="shared" ca="1" si="108"/>
        <v/>
      </c>
      <c r="CH74" s="226" t="str">
        <f t="shared" ca="1" si="109"/>
        <v/>
      </c>
      <c r="CI74" s="226" t="str">
        <f t="shared" ca="1" si="110"/>
        <v/>
      </c>
      <c r="CJ74" s="226" t="str">
        <f t="shared" ca="1" si="111"/>
        <v/>
      </c>
      <c r="CK74" s="226" t="str">
        <f t="shared" ca="1" si="112"/>
        <v/>
      </c>
      <c r="CL74" s="226" t="str">
        <f t="shared" ca="1" si="113"/>
        <v/>
      </c>
      <c r="CM74" s="226"/>
      <c r="CN74" s="226" t="str">
        <f t="shared" ca="1" si="114"/>
        <v xml:space="preserve">          </v>
      </c>
      <c r="CO74" s="226" t="str">
        <f t="shared" ca="1" si="115"/>
        <v/>
      </c>
      <c r="CP74" s="226" t="str">
        <f t="shared" ca="1" si="116"/>
        <v/>
      </c>
      <c r="CQ74" s="226"/>
      <c r="CR74" s="226">
        <f t="shared" ca="1" si="117"/>
        <v>0</v>
      </c>
      <c r="CS74" s="226">
        <f t="shared" ca="1" si="91"/>
        <v>0</v>
      </c>
      <c r="CT74" s="226">
        <f t="shared" ca="1" si="91"/>
        <v>0</v>
      </c>
      <c r="CU74" s="226">
        <f t="shared" ca="1" si="91"/>
        <v>0</v>
      </c>
      <c r="CV74" s="226">
        <f t="shared" ca="1" si="91"/>
        <v>0</v>
      </c>
      <c r="CW74" s="226">
        <f t="shared" ca="1" si="91"/>
        <v>0</v>
      </c>
      <c r="CX74" s="226">
        <f t="shared" ca="1" si="91"/>
        <v>0</v>
      </c>
      <c r="CY74" s="226">
        <f t="shared" ca="1" si="91"/>
        <v>0</v>
      </c>
      <c r="CZ74" s="226">
        <f t="shared" ca="1" si="91"/>
        <v>0</v>
      </c>
      <c r="DA74" s="226">
        <f t="shared" ca="1" si="91"/>
        <v>0</v>
      </c>
      <c r="DB74" s="226">
        <f t="shared" ca="1" si="91"/>
        <v>0</v>
      </c>
      <c r="DC74" s="226"/>
      <c r="DD74" s="226" t="str">
        <f t="shared" ca="1" si="118"/>
        <v/>
      </c>
      <c r="DE74" s="226" t="str">
        <f t="shared" ca="1" si="119"/>
        <v/>
      </c>
      <c r="DF74" s="226" t="str">
        <f t="shared" ca="1" si="120"/>
        <v/>
      </c>
      <c r="DG74" s="226" t="str">
        <f t="shared" ca="1" si="121"/>
        <v/>
      </c>
      <c r="DH74" s="226" t="str">
        <f t="shared" ca="1" si="122"/>
        <v/>
      </c>
      <c r="DI74" s="226" t="str">
        <f t="shared" ca="1" si="123"/>
        <v/>
      </c>
      <c r="DJ74" s="226" t="str">
        <f t="shared" ca="1" si="124"/>
        <v/>
      </c>
      <c r="DK74" s="226" t="str">
        <f t="shared" ca="1" si="125"/>
        <v/>
      </c>
      <c r="DL74" s="226" t="str">
        <f t="shared" ca="1" si="126"/>
        <v/>
      </c>
      <c r="DM74" s="226" t="str">
        <f t="shared" ca="1" si="127"/>
        <v/>
      </c>
      <c r="DN74" s="226" t="str">
        <f t="shared" ca="1" si="128"/>
        <v/>
      </c>
      <c r="DO74" s="226"/>
      <c r="DP74" s="226" t="str">
        <f t="shared" ca="1" si="129"/>
        <v xml:space="preserve">          </v>
      </c>
      <c r="DQ74" s="226" t="str">
        <f t="shared" ca="1" si="130"/>
        <v/>
      </c>
      <c r="DR74" s="226" t="str">
        <f t="shared" ca="1" si="131"/>
        <v/>
      </c>
      <c r="DS74" s="226"/>
      <c r="DT74" s="226" t="str">
        <f t="shared" ca="1" si="132"/>
        <v/>
      </c>
      <c r="DU74" s="226" t="str">
        <f t="shared" ca="1" si="96"/>
        <v/>
      </c>
      <c r="DV74" s="226" t="str">
        <f t="shared" ca="1" si="96"/>
        <v/>
      </c>
      <c r="DW74" s="226" t="str">
        <f t="shared" ca="1" si="96"/>
        <v/>
      </c>
      <c r="DX74" s="226" t="str">
        <f t="shared" ca="1" si="96"/>
        <v/>
      </c>
      <c r="DY74" s="226" t="str">
        <f t="shared" ca="1" si="96"/>
        <v/>
      </c>
      <c r="DZ74" s="226" t="str">
        <f t="shared" ca="1" si="96"/>
        <v/>
      </c>
      <c r="EA74" s="226" t="str">
        <f t="shared" ca="1" si="96"/>
        <v/>
      </c>
      <c r="EB74" s="226" t="str">
        <f t="shared" ca="1" si="96"/>
        <v/>
      </c>
      <c r="EC74" s="226" t="str">
        <f t="shared" ca="1" si="96"/>
        <v/>
      </c>
      <c r="ED74" s="226"/>
      <c r="EE74" s="226" t="str">
        <f t="shared" ca="1" si="133"/>
        <v xml:space="preserve">         </v>
      </c>
      <c r="EF74" s="226" t="str">
        <f t="shared" ca="1" si="134"/>
        <v/>
      </c>
      <c r="EG74" s="226" t="str">
        <f t="shared" ca="1" si="135"/>
        <v/>
      </c>
      <c r="EH74" s="226"/>
      <c r="EI74" s="226" t="str">
        <f t="shared" ca="1" si="92"/>
        <v/>
      </c>
      <c r="EJ74" s="226" t="str">
        <f t="shared" ca="1" si="92"/>
        <v/>
      </c>
      <c r="EK74" s="226" t="str">
        <f t="shared" ca="1" si="92"/>
        <v/>
      </c>
      <c r="EL74" s="226" t="str">
        <f t="shared" ca="1" si="92"/>
        <v/>
      </c>
      <c r="EM74" s="226" t="str">
        <f t="shared" ca="1" si="92"/>
        <v/>
      </c>
      <c r="EN74" s="226" t="str">
        <f t="shared" ca="1" si="92"/>
        <v/>
      </c>
      <c r="EO74" s="226" t="str">
        <f t="shared" ca="1" si="92"/>
        <v/>
      </c>
      <c r="EP74" s="226" t="str">
        <f t="shared" ca="1" si="92"/>
        <v/>
      </c>
      <c r="EQ74" s="226" t="str">
        <f t="shared" ca="1" si="92"/>
        <v/>
      </c>
      <c r="ER74" s="226" t="str">
        <f t="shared" ca="1" si="92"/>
        <v/>
      </c>
      <c r="ES74" s="226"/>
      <c r="ET74" s="226" t="str">
        <f t="shared" ca="1" si="57"/>
        <v xml:space="preserve">         </v>
      </c>
      <c r="EU74" s="226" t="str">
        <f t="shared" ca="1" si="58"/>
        <v/>
      </c>
      <c r="EV74" s="226" t="str">
        <f t="shared" ca="1" si="59"/>
        <v/>
      </c>
      <c r="FM74" s="226" t="str">
        <f t="shared" si="97"/>
        <v/>
      </c>
      <c r="FN74" s="226" t="str">
        <f t="shared" si="98"/>
        <v/>
      </c>
      <c r="FO74" s="226" t="str">
        <f t="shared" si="99"/>
        <v/>
      </c>
      <c r="FP74" s="226" t="str">
        <f t="shared" si="100"/>
        <v/>
      </c>
      <c r="FQ74" s="226" t="str">
        <f t="shared" si="60"/>
        <v/>
      </c>
      <c r="FR74" s="226" t="str">
        <f t="shared" si="61"/>
        <v/>
      </c>
      <c r="FT74" s="226">
        <f>LEN(ПланОЗО!C74)-LEN(SUBSTITUTE(ПланОЗО!C74,",",""))+COUNTA(ПланОЗО!C74)</f>
        <v>0</v>
      </c>
      <c r="FU74" s="226">
        <f>LEN(ПланОЗО!D74)-LEN(SUBSTITUTE(ПланОЗО!D74,",",""))+COUNTA(ПланОЗО!D74)</f>
        <v>0</v>
      </c>
      <c r="FV74" s="226">
        <f>LEN(ПланОЗО!E74)-LEN(SUBSTITUTE(ПланОЗО!E74,",",""))+COUNTA(ПланОЗО!E74)</f>
        <v>0</v>
      </c>
      <c r="FX74" s="226">
        <f>LEN(ПланЗО!C74)-LEN(SUBSTITUTE(ПланЗО!C74,",",""))+COUNTA(ПланЗО!C74)</f>
        <v>0</v>
      </c>
      <c r="FY74" s="226">
        <f>LEN(ПланЗО!D74)-LEN(SUBSTITUTE(ПланЗО!D74,",",""))+COUNTA(ПланЗО!D74)</f>
        <v>0</v>
      </c>
      <c r="FZ74" s="226">
        <f>LEN(ПланЗО!E74)-LEN(SUBSTITUTE(ПланЗО!E74,",",""))+COUNTA(ПланЗО!E74)</f>
        <v>0</v>
      </c>
    </row>
    <row r="75" spans="1:182" x14ac:dyDescent="0.25">
      <c r="A75" s="5" t="s">
        <v>101</v>
      </c>
      <c r="B75" s="92"/>
      <c r="C75" s="88"/>
      <c r="D75" s="89"/>
      <c r="E75" s="89"/>
      <c r="F75" s="89"/>
      <c r="G75" s="90"/>
      <c r="H75" s="88"/>
      <c r="I75" s="89"/>
      <c r="J75" s="89"/>
      <c r="K75" s="89"/>
      <c r="L75" s="90"/>
      <c r="M75" s="88"/>
      <c r="N75" s="89"/>
      <c r="O75" s="89"/>
      <c r="P75" s="89"/>
      <c r="Q75" s="90"/>
      <c r="R75" s="88"/>
      <c r="S75" s="89"/>
      <c r="T75" s="89"/>
      <c r="U75" s="89"/>
      <c r="V75" s="90"/>
      <c r="W75" s="88"/>
      <c r="X75" s="89"/>
      <c r="Y75" s="89"/>
      <c r="Z75" s="89"/>
      <c r="AA75" s="90"/>
      <c r="AB75" s="88"/>
      <c r="AC75" s="89"/>
      <c r="AD75" s="89"/>
      <c r="AE75" s="89"/>
      <c r="AF75" s="90"/>
      <c r="AG75" s="88"/>
      <c r="AH75" s="89"/>
      <c r="AI75" s="89"/>
      <c r="AJ75" s="89"/>
      <c r="AK75" s="90"/>
      <c r="AL75" s="88"/>
      <c r="AM75" s="89"/>
      <c r="AN75" s="89"/>
      <c r="AO75" s="89"/>
      <c r="AP75" s="90"/>
      <c r="AQ75" s="88"/>
      <c r="AR75" s="89"/>
      <c r="AS75" s="89"/>
      <c r="AT75" s="89"/>
      <c r="AU75" s="90"/>
      <c r="AV75" s="88"/>
      <c r="AW75" s="89"/>
      <c r="AX75" s="89"/>
      <c r="AY75" s="89"/>
      <c r="AZ75" s="90"/>
      <c r="BA75" s="88"/>
      <c r="BB75" s="89"/>
      <c r="BC75" s="89"/>
      <c r="BD75" s="89"/>
      <c r="BE75" s="90"/>
      <c r="BF75" s="89"/>
      <c r="BG75" s="214">
        <v>0</v>
      </c>
      <c r="BH75" s="214">
        <v>0</v>
      </c>
      <c r="BI75" s="214">
        <v>0</v>
      </c>
      <c r="BJ75" s="214">
        <v>0</v>
      </c>
      <c r="BK75" s="305"/>
      <c r="BL75" s="305" t="str">
        <f>IF(ПланОО!H75&gt;0,ПланОО!I75/ПланОО!H75,"-")</f>
        <v>-</v>
      </c>
      <c r="BM75" s="298"/>
      <c r="BN75" s="226"/>
      <c r="BO75" s="226"/>
      <c r="BP75" s="226">
        <f t="shared" ca="1" si="101"/>
        <v>0</v>
      </c>
      <c r="BQ75" s="226">
        <f t="shared" ca="1" si="102"/>
        <v>0</v>
      </c>
      <c r="BR75" s="226">
        <f t="shared" ca="1" si="95"/>
        <v>0</v>
      </c>
      <c r="BS75" s="226">
        <f t="shared" ca="1" si="95"/>
        <v>0</v>
      </c>
      <c r="BT75" s="226">
        <f t="shared" ca="1" si="95"/>
        <v>0</v>
      </c>
      <c r="BU75" s="226">
        <f t="shared" ca="1" si="95"/>
        <v>0</v>
      </c>
      <c r="BV75" s="226">
        <f t="shared" ca="1" si="95"/>
        <v>0</v>
      </c>
      <c r="BW75" s="226">
        <f t="shared" ca="1" si="95"/>
        <v>0</v>
      </c>
      <c r="BX75" s="226">
        <f t="shared" ca="1" si="95"/>
        <v>0</v>
      </c>
      <c r="BY75" s="226">
        <f t="shared" ca="1" si="95"/>
        <v>0</v>
      </c>
      <c r="BZ75" s="226">
        <f t="shared" ca="1" si="95"/>
        <v>0</v>
      </c>
      <c r="CA75" s="226"/>
      <c r="CB75" s="226" t="str">
        <f t="shared" ca="1" si="103"/>
        <v/>
      </c>
      <c r="CC75" s="226" t="str">
        <f t="shared" ca="1" si="104"/>
        <v/>
      </c>
      <c r="CD75" s="226" t="str">
        <f t="shared" ca="1" si="105"/>
        <v/>
      </c>
      <c r="CE75" s="226" t="str">
        <f t="shared" ca="1" si="106"/>
        <v/>
      </c>
      <c r="CF75" s="226" t="str">
        <f t="shared" ca="1" si="107"/>
        <v/>
      </c>
      <c r="CG75" s="226" t="str">
        <f t="shared" ca="1" si="108"/>
        <v/>
      </c>
      <c r="CH75" s="226" t="str">
        <f t="shared" ca="1" si="109"/>
        <v/>
      </c>
      <c r="CI75" s="226" t="str">
        <f t="shared" ca="1" si="110"/>
        <v/>
      </c>
      <c r="CJ75" s="226" t="str">
        <f t="shared" ca="1" si="111"/>
        <v/>
      </c>
      <c r="CK75" s="226" t="str">
        <f t="shared" ca="1" si="112"/>
        <v/>
      </c>
      <c r="CL75" s="226" t="str">
        <f t="shared" ca="1" si="113"/>
        <v/>
      </c>
      <c r="CM75" s="226"/>
      <c r="CN75" s="226" t="str">
        <f t="shared" ca="1" si="114"/>
        <v xml:space="preserve">          </v>
      </c>
      <c r="CO75" s="226" t="str">
        <f t="shared" ca="1" si="115"/>
        <v/>
      </c>
      <c r="CP75" s="226" t="str">
        <f t="shared" ca="1" si="116"/>
        <v/>
      </c>
      <c r="CQ75" s="226"/>
      <c r="CR75" s="226">
        <f t="shared" ca="1" si="117"/>
        <v>0</v>
      </c>
      <c r="CS75" s="226">
        <f t="shared" ca="1" si="91"/>
        <v>0</v>
      </c>
      <c r="CT75" s="226">
        <f t="shared" ca="1" si="91"/>
        <v>0</v>
      </c>
      <c r="CU75" s="226">
        <f t="shared" ca="1" si="91"/>
        <v>0</v>
      </c>
      <c r="CV75" s="226">
        <f t="shared" ca="1" si="91"/>
        <v>0</v>
      </c>
      <c r="CW75" s="226">
        <f t="shared" ca="1" si="91"/>
        <v>0</v>
      </c>
      <c r="CX75" s="226">
        <f t="shared" ca="1" si="91"/>
        <v>0</v>
      </c>
      <c r="CY75" s="226">
        <f t="shared" ca="1" si="91"/>
        <v>0</v>
      </c>
      <c r="CZ75" s="226">
        <f t="shared" ca="1" si="91"/>
        <v>0</v>
      </c>
      <c r="DA75" s="226">
        <f t="shared" ca="1" si="91"/>
        <v>0</v>
      </c>
      <c r="DB75" s="226">
        <f t="shared" ca="1" si="91"/>
        <v>0</v>
      </c>
      <c r="DC75" s="226"/>
      <c r="DD75" s="226" t="str">
        <f t="shared" ca="1" si="118"/>
        <v/>
      </c>
      <c r="DE75" s="226" t="str">
        <f t="shared" ca="1" si="119"/>
        <v/>
      </c>
      <c r="DF75" s="226" t="str">
        <f t="shared" ca="1" si="120"/>
        <v/>
      </c>
      <c r="DG75" s="226" t="str">
        <f t="shared" ca="1" si="121"/>
        <v/>
      </c>
      <c r="DH75" s="226" t="str">
        <f t="shared" ca="1" si="122"/>
        <v/>
      </c>
      <c r="DI75" s="226" t="str">
        <f t="shared" ca="1" si="123"/>
        <v/>
      </c>
      <c r="DJ75" s="226" t="str">
        <f t="shared" ca="1" si="124"/>
        <v/>
      </c>
      <c r="DK75" s="226" t="str">
        <f t="shared" ca="1" si="125"/>
        <v/>
      </c>
      <c r="DL75" s="226" t="str">
        <f t="shared" ca="1" si="126"/>
        <v/>
      </c>
      <c r="DM75" s="226" t="str">
        <f t="shared" ca="1" si="127"/>
        <v/>
      </c>
      <c r="DN75" s="226" t="str">
        <f t="shared" ca="1" si="128"/>
        <v/>
      </c>
      <c r="DO75" s="226"/>
      <c r="DP75" s="226" t="str">
        <f t="shared" ca="1" si="129"/>
        <v xml:space="preserve">          </v>
      </c>
      <c r="DQ75" s="226" t="str">
        <f t="shared" ca="1" si="130"/>
        <v/>
      </c>
      <c r="DR75" s="226" t="str">
        <f t="shared" ca="1" si="131"/>
        <v/>
      </c>
      <c r="DS75" s="226"/>
      <c r="DT75" s="226" t="str">
        <f t="shared" ca="1" si="132"/>
        <v/>
      </c>
      <c r="DU75" s="226" t="str">
        <f t="shared" ca="1" si="96"/>
        <v/>
      </c>
      <c r="DV75" s="226" t="str">
        <f t="shared" ca="1" si="96"/>
        <v/>
      </c>
      <c r="DW75" s="226" t="str">
        <f t="shared" ca="1" si="96"/>
        <v/>
      </c>
      <c r="DX75" s="226" t="str">
        <f t="shared" ca="1" si="96"/>
        <v/>
      </c>
      <c r="DY75" s="226" t="str">
        <f t="shared" ca="1" si="96"/>
        <v/>
      </c>
      <c r="DZ75" s="226" t="str">
        <f t="shared" ca="1" si="96"/>
        <v/>
      </c>
      <c r="EA75" s="226" t="str">
        <f t="shared" ca="1" si="96"/>
        <v/>
      </c>
      <c r="EB75" s="226" t="str">
        <f t="shared" ca="1" si="96"/>
        <v/>
      </c>
      <c r="EC75" s="226" t="str">
        <f t="shared" ca="1" si="96"/>
        <v/>
      </c>
      <c r="ED75" s="226"/>
      <c r="EE75" s="226" t="str">
        <f t="shared" ca="1" si="133"/>
        <v xml:space="preserve">         </v>
      </c>
      <c r="EF75" s="226" t="str">
        <f t="shared" ca="1" si="134"/>
        <v/>
      </c>
      <c r="EG75" s="226" t="str">
        <f t="shared" ca="1" si="135"/>
        <v/>
      </c>
      <c r="EH75" s="226"/>
      <c r="EI75" s="226" t="str">
        <f t="shared" ca="1" si="92"/>
        <v/>
      </c>
      <c r="EJ75" s="226" t="str">
        <f t="shared" ca="1" si="92"/>
        <v/>
      </c>
      <c r="EK75" s="226" t="str">
        <f t="shared" ca="1" si="92"/>
        <v/>
      </c>
      <c r="EL75" s="226" t="str">
        <f t="shared" ca="1" si="92"/>
        <v/>
      </c>
      <c r="EM75" s="226" t="str">
        <f t="shared" ca="1" si="92"/>
        <v/>
      </c>
      <c r="EN75" s="226" t="str">
        <f t="shared" ca="1" si="92"/>
        <v/>
      </c>
      <c r="EO75" s="226" t="str">
        <f t="shared" ca="1" si="92"/>
        <v/>
      </c>
      <c r="EP75" s="226" t="str">
        <f t="shared" ca="1" si="92"/>
        <v/>
      </c>
      <c r="EQ75" s="226" t="str">
        <f t="shared" ca="1" si="92"/>
        <v/>
      </c>
      <c r="ER75" s="226" t="str">
        <f t="shared" ca="1" si="92"/>
        <v/>
      </c>
      <c r="ES75" s="226"/>
      <c r="ET75" s="226" t="str">
        <f t="shared" ca="1" si="57"/>
        <v xml:space="preserve">         </v>
      </c>
      <c r="EU75" s="226" t="str">
        <f t="shared" ca="1" si="58"/>
        <v/>
      </c>
      <c r="EV75" s="226" t="str">
        <f t="shared" ca="1" si="59"/>
        <v/>
      </c>
      <c r="FM75" s="226" t="str">
        <f t="shared" si="97"/>
        <v/>
      </c>
      <c r="FN75" s="226" t="str">
        <f t="shared" si="98"/>
        <v/>
      </c>
      <c r="FO75" s="226" t="str">
        <f t="shared" si="99"/>
        <v/>
      </c>
      <c r="FP75" s="226" t="str">
        <f t="shared" si="100"/>
        <v/>
      </c>
      <c r="FQ75" s="226" t="str">
        <f t="shared" si="60"/>
        <v/>
      </c>
      <c r="FR75" s="226" t="str">
        <f t="shared" si="61"/>
        <v/>
      </c>
      <c r="FT75" s="226">
        <f>LEN(ПланОЗО!C75)-LEN(SUBSTITUTE(ПланОЗО!C75,",",""))+COUNTA(ПланОЗО!C75)</f>
        <v>0</v>
      </c>
      <c r="FU75" s="226">
        <f>LEN(ПланОЗО!D75)-LEN(SUBSTITUTE(ПланОЗО!D75,",",""))+COUNTA(ПланОЗО!D75)</f>
        <v>0</v>
      </c>
      <c r="FV75" s="226">
        <f>LEN(ПланОЗО!E75)-LEN(SUBSTITUTE(ПланОЗО!E75,",",""))+COUNTA(ПланОЗО!E75)</f>
        <v>0</v>
      </c>
      <c r="FX75" s="226">
        <f>LEN(ПланЗО!C75)-LEN(SUBSTITUTE(ПланЗО!C75,",",""))+COUNTA(ПланЗО!C75)</f>
        <v>0</v>
      </c>
      <c r="FY75" s="226">
        <f>LEN(ПланЗО!D75)-LEN(SUBSTITUTE(ПланЗО!D75,",",""))+COUNTA(ПланЗО!D75)</f>
        <v>0</v>
      </c>
      <c r="FZ75" s="226">
        <f>LEN(ПланЗО!E75)-LEN(SUBSTITUTE(ПланЗО!E75,",",""))+COUNTA(ПланЗО!E75)</f>
        <v>0</v>
      </c>
    </row>
    <row r="76" spans="1:182" x14ac:dyDescent="0.25">
      <c r="A76" s="5" t="s">
        <v>102</v>
      </c>
      <c r="B76" s="92"/>
      <c r="C76" s="88"/>
      <c r="D76" s="89"/>
      <c r="E76" s="89"/>
      <c r="F76" s="89"/>
      <c r="G76" s="90"/>
      <c r="H76" s="88"/>
      <c r="I76" s="89"/>
      <c r="J76" s="89"/>
      <c r="K76" s="89"/>
      <c r="L76" s="90"/>
      <c r="M76" s="88"/>
      <c r="N76" s="89"/>
      <c r="O76" s="89"/>
      <c r="P76" s="89"/>
      <c r="Q76" s="90"/>
      <c r="R76" s="88"/>
      <c r="S76" s="89"/>
      <c r="T76" s="89"/>
      <c r="U76" s="89"/>
      <c r="V76" s="90"/>
      <c r="W76" s="88"/>
      <c r="X76" s="89"/>
      <c r="Y76" s="89"/>
      <c r="Z76" s="89"/>
      <c r="AA76" s="90"/>
      <c r="AB76" s="88"/>
      <c r="AC76" s="89"/>
      <c r="AD76" s="89"/>
      <c r="AE76" s="89"/>
      <c r="AF76" s="90"/>
      <c r="AG76" s="88"/>
      <c r="AH76" s="89"/>
      <c r="AI76" s="89"/>
      <c r="AJ76" s="89"/>
      <c r="AK76" s="90"/>
      <c r="AL76" s="88"/>
      <c r="AM76" s="89"/>
      <c r="AN76" s="89"/>
      <c r="AO76" s="89"/>
      <c r="AP76" s="90"/>
      <c r="AQ76" s="88"/>
      <c r="AR76" s="89"/>
      <c r="AS76" s="89"/>
      <c r="AT76" s="89"/>
      <c r="AU76" s="90"/>
      <c r="AV76" s="88"/>
      <c r="AW76" s="89"/>
      <c r="AX76" s="89"/>
      <c r="AY76" s="89"/>
      <c r="AZ76" s="90"/>
      <c r="BA76" s="88"/>
      <c r="BB76" s="89"/>
      <c r="BC76" s="89"/>
      <c r="BD76" s="89"/>
      <c r="BE76" s="90"/>
      <c r="BF76" s="89"/>
      <c r="BG76" s="214">
        <v>0</v>
      </c>
      <c r="BH76" s="214">
        <v>0</v>
      </c>
      <c r="BI76" s="214">
        <v>0</v>
      </c>
      <c r="BJ76" s="214">
        <v>0</v>
      </c>
      <c r="BK76" s="305"/>
      <c r="BL76" s="305" t="str">
        <f>IF(ПланОО!H76&gt;0,ПланОО!I76/ПланОО!H76,"-")</f>
        <v>-</v>
      </c>
      <c r="BM76" s="298"/>
      <c r="BN76" s="226"/>
      <c r="BO76" s="226"/>
      <c r="BP76" s="226">
        <f t="shared" ca="1" si="101"/>
        <v>0</v>
      </c>
      <c r="BQ76" s="226">
        <f t="shared" ca="1" si="102"/>
        <v>0</v>
      </c>
      <c r="BR76" s="226">
        <f t="shared" ca="1" si="95"/>
        <v>0</v>
      </c>
      <c r="BS76" s="226">
        <f t="shared" ca="1" si="95"/>
        <v>0</v>
      </c>
      <c r="BT76" s="226">
        <f t="shared" ca="1" si="95"/>
        <v>0</v>
      </c>
      <c r="BU76" s="226">
        <f t="shared" ca="1" si="95"/>
        <v>0</v>
      </c>
      <c r="BV76" s="226">
        <f t="shared" ca="1" si="95"/>
        <v>0</v>
      </c>
      <c r="BW76" s="226">
        <f t="shared" ca="1" si="95"/>
        <v>0</v>
      </c>
      <c r="BX76" s="226">
        <f t="shared" ca="1" si="95"/>
        <v>0</v>
      </c>
      <c r="BY76" s="226">
        <f t="shared" ca="1" si="95"/>
        <v>0</v>
      </c>
      <c r="BZ76" s="226">
        <f t="shared" ca="1" si="95"/>
        <v>0</v>
      </c>
      <c r="CA76" s="226"/>
      <c r="CB76" s="226" t="str">
        <f t="shared" ca="1" si="103"/>
        <v/>
      </c>
      <c r="CC76" s="226" t="str">
        <f t="shared" ca="1" si="104"/>
        <v/>
      </c>
      <c r="CD76" s="226" t="str">
        <f t="shared" ca="1" si="105"/>
        <v/>
      </c>
      <c r="CE76" s="226" t="str">
        <f t="shared" ca="1" si="106"/>
        <v/>
      </c>
      <c r="CF76" s="226" t="str">
        <f t="shared" ca="1" si="107"/>
        <v/>
      </c>
      <c r="CG76" s="226" t="str">
        <f t="shared" ca="1" si="108"/>
        <v/>
      </c>
      <c r="CH76" s="226" t="str">
        <f t="shared" ca="1" si="109"/>
        <v/>
      </c>
      <c r="CI76" s="226" t="str">
        <f t="shared" ca="1" si="110"/>
        <v/>
      </c>
      <c r="CJ76" s="226" t="str">
        <f t="shared" ca="1" si="111"/>
        <v/>
      </c>
      <c r="CK76" s="226" t="str">
        <f t="shared" ca="1" si="112"/>
        <v/>
      </c>
      <c r="CL76" s="226" t="str">
        <f t="shared" ca="1" si="113"/>
        <v/>
      </c>
      <c r="CM76" s="226"/>
      <c r="CN76" s="226" t="str">
        <f t="shared" ca="1" si="114"/>
        <v xml:space="preserve">          </v>
      </c>
      <c r="CO76" s="226" t="str">
        <f t="shared" ca="1" si="115"/>
        <v/>
      </c>
      <c r="CP76" s="226" t="str">
        <f t="shared" ca="1" si="116"/>
        <v/>
      </c>
      <c r="CQ76" s="226"/>
      <c r="CR76" s="226">
        <f t="shared" ca="1" si="117"/>
        <v>0</v>
      </c>
      <c r="CS76" s="226">
        <f t="shared" ca="1" si="91"/>
        <v>0</v>
      </c>
      <c r="CT76" s="226">
        <f t="shared" ca="1" si="91"/>
        <v>0</v>
      </c>
      <c r="CU76" s="226">
        <f t="shared" ca="1" si="91"/>
        <v>0</v>
      </c>
      <c r="CV76" s="226">
        <f t="shared" ca="1" si="91"/>
        <v>0</v>
      </c>
      <c r="CW76" s="226">
        <f t="shared" ca="1" si="91"/>
        <v>0</v>
      </c>
      <c r="CX76" s="226">
        <f t="shared" ca="1" si="91"/>
        <v>0</v>
      </c>
      <c r="CY76" s="226">
        <f t="shared" ca="1" si="91"/>
        <v>0</v>
      </c>
      <c r="CZ76" s="226">
        <f t="shared" ca="1" si="91"/>
        <v>0</v>
      </c>
      <c r="DA76" s="226">
        <f t="shared" ca="1" si="91"/>
        <v>0</v>
      </c>
      <c r="DB76" s="226">
        <f t="shared" ca="1" si="91"/>
        <v>0</v>
      </c>
      <c r="DC76" s="226"/>
      <c r="DD76" s="226" t="str">
        <f t="shared" ca="1" si="118"/>
        <v/>
      </c>
      <c r="DE76" s="226" t="str">
        <f t="shared" ca="1" si="119"/>
        <v/>
      </c>
      <c r="DF76" s="226" t="str">
        <f t="shared" ca="1" si="120"/>
        <v/>
      </c>
      <c r="DG76" s="226" t="str">
        <f t="shared" ca="1" si="121"/>
        <v/>
      </c>
      <c r="DH76" s="226" t="str">
        <f t="shared" ca="1" si="122"/>
        <v/>
      </c>
      <c r="DI76" s="226" t="str">
        <f t="shared" ca="1" si="123"/>
        <v/>
      </c>
      <c r="DJ76" s="226" t="str">
        <f t="shared" ca="1" si="124"/>
        <v/>
      </c>
      <c r="DK76" s="226" t="str">
        <f t="shared" ca="1" si="125"/>
        <v/>
      </c>
      <c r="DL76" s="226" t="str">
        <f t="shared" ca="1" si="126"/>
        <v/>
      </c>
      <c r="DM76" s="226" t="str">
        <f t="shared" ca="1" si="127"/>
        <v/>
      </c>
      <c r="DN76" s="226" t="str">
        <f t="shared" ca="1" si="128"/>
        <v/>
      </c>
      <c r="DO76" s="226"/>
      <c r="DP76" s="226" t="str">
        <f t="shared" ca="1" si="129"/>
        <v xml:space="preserve">          </v>
      </c>
      <c r="DQ76" s="226" t="str">
        <f t="shared" ca="1" si="130"/>
        <v/>
      </c>
      <c r="DR76" s="226" t="str">
        <f t="shared" ca="1" si="131"/>
        <v/>
      </c>
      <c r="DS76" s="226"/>
      <c r="DT76" s="226" t="str">
        <f t="shared" ca="1" si="132"/>
        <v/>
      </c>
      <c r="DU76" s="226" t="str">
        <f t="shared" ca="1" si="96"/>
        <v/>
      </c>
      <c r="DV76" s="226" t="str">
        <f t="shared" ca="1" si="96"/>
        <v/>
      </c>
      <c r="DW76" s="226" t="str">
        <f t="shared" ca="1" si="96"/>
        <v/>
      </c>
      <c r="DX76" s="226" t="str">
        <f t="shared" ca="1" si="96"/>
        <v/>
      </c>
      <c r="DY76" s="226" t="str">
        <f t="shared" ca="1" si="96"/>
        <v/>
      </c>
      <c r="DZ76" s="226" t="str">
        <f t="shared" ca="1" si="96"/>
        <v/>
      </c>
      <c r="EA76" s="226" t="str">
        <f t="shared" ca="1" si="96"/>
        <v/>
      </c>
      <c r="EB76" s="226" t="str">
        <f t="shared" ca="1" si="96"/>
        <v/>
      </c>
      <c r="EC76" s="226" t="str">
        <f t="shared" ca="1" si="96"/>
        <v/>
      </c>
      <c r="ED76" s="226"/>
      <c r="EE76" s="226" t="str">
        <f t="shared" ca="1" si="133"/>
        <v xml:space="preserve">         </v>
      </c>
      <c r="EF76" s="226" t="str">
        <f t="shared" ca="1" si="134"/>
        <v/>
      </c>
      <c r="EG76" s="226" t="str">
        <f t="shared" ca="1" si="135"/>
        <v/>
      </c>
      <c r="EH76" s="226"/>
      <c r="EI76" s="226" t="str">
        <f t="shared" ca="1" si="92"/>
        <v/>
      </c>
      <c r="EJ76" s="226" t="str">
        <f t="shared" ca="1" si="92"/>
        <v/>
      </c>
      <c r="EK76" s="226" t="str">
        <f t="shared" ca="1" si="92"/>
        <v/>
      </c>
      <c r="EL76" s="226" t="str">
        <f t="shared" ca="1" si="92"/>
        <v/>
      </c>
      <c r="EM76" s="226" t="str">
        <f t="shared" ca="1" si="92"/>
        <v/>
      </c>
      <c r="EN76" s="226" t="str">
        <f t="shared" ca="1" si="92"/>
        <v/>
      </c>
      <c r="EO76" s="226" t="str">
        <f t="shared" ca="1" si="92"/>
        <v/>
      </c>
      <c r="EP76" s="226" t="str">
        <f t="shared" ca="1" si="92"/>
        <v/>
      </c>
      <c r="EQ76" s="226" t="str">
        <f t="shared" ca="1" si="92"/>
        <v/>
      </c>
      <c r="ER76" s="226" t="str">
        <f t="shared" ca="1" si="92"/>
        <v/>
      </c>
      <c r="ES76" s="226"/>
      <c r="ET76" s="226" t="str">
        <f t="shared" ca="1" si="57"/>
        <v xml:space="preserve">         </v>
      </c>
      <c r="EU76" s="226" t="str">
        <f t="shared" ca="1" si="58"/>
        <v/>
      </c>
      <c r="EV76" s="226" t="str">
        <f t="shared" ca="1" si="59"/>
        <v/>
      </c>
      <c r="FM76" s="226" t="str">
        <f t="shared" si="97"/>
        <v/>
      </c>
      <c r="FN76" s="226" t="str">
        <f t="shared" si="98"/>
        <v/>
      </c>
      <c r="FO76" s="226" t="str">
        <f t="shared" si="99"/>
        <v/>
      </c>
      <c r="FP76" s="226" t="str">
        <f t="shared" si="100"/>
        <v/>
      </c>
      <c r="FQ76" s="226" t="str">
        <f t="shared" si="60"/>
        <v/>
      </c>
      <c r="FR76" s="226" t="str">
        <f t="shared" si="61"/>
        <v/>
      </c>
      <c r="FT76" s="226">
        <f>LEN(ПланОЗО!C76)-LEN(SUBSTITUTE(ПланОЗО!C76,",",""))+COUNTA(ПланОЗО!C76)</f>
        <v>0</v>
      </c>
      <c r="FU76" s="226">
        <f>LEN(ПланОЗО!D76)-LEN(SUBSTITUTE(ПланОЗО!D76,",",""))+COUNTA(ПланОЗО!D76)</f>
        <v>0</v>
      </c>
      <c r="FV76" s="226">
        <f>LEN(ПланОЗО!E76)-LEN(SUBSTITUTE(ПланОЗО!E76,",",""))+COUNTA(ПланОЗО!E76)</f>
        <v>0</v>
      </c>
      <c r="FX76" s="226">
        <f>LEN(ПланЗО!C76)-LEN(SUBSTITUTE(ПланЗО!C76,",",""))+COUNTA(ПланЗО!C76)</f>
        <v>0</v>
      </c>
      <c r="FY76" s="226">
        <f>LEN(ПланЗО!D76)-LEN(SUBSTITUTE(ПланЗО!D76,",",""))+COUNTA(ПланЗО!D76)</f>
        <v>0</v>
      </c>
      <c r="FZ76" s="226">
        <f>LEN(ПланЗО!E76)-LEN(SUBSTITUTE(ПланЗО!E76,",",""))+COUNTA(ПланЗО!E76)</f>
        <v>0</v>
      </c>
    </row>
    <row r="77" spans="1:182" x14ac:dyDescent="0.25">
      <c r="A77" s="5" t="s">
        <v>103</v>
      </c>
      <c r="B77" s="92"/>
      <c r="C77" s="88"/>
      <c r="D77" s="89"/>
      <c r="E77" s="89"/>
      <c r="F77" s="89"/>
      <c r="G77" s="90"/>
      <c r="H77" s="88"/>
      <c r="I77" s="89"/>
      <c r="J77" s="89"/>
      <c r="K77" s="89"/>
      <c r="L77" s="90"/>
      <c r="M77" s="88"/>
      <c r="N77" s="89"/>
      <c r="O77" s="89"/>
      <c r="P77" s="89"/>
      <c r="Q77" s="90"/>
      <c r="R77" s="88"/>
      <c r="S77" s="89"/>
      <c r="T77" s="89"/>
      <c r="U77" s="89"/>
      <c r="V77" s="90"/>
      <c r="W77" s="88"/>
      <c r="X77" s="89"/>
      <c r="Y77" s="89"/>
      <c r="Z77" s="89"/>
      <c r="AA77" s="90"/>
      <c r="AB77" s="88"/>
      <c r="AC77" s="89"/>
      <c r="AD77" s="89"/>
      <c r="AE77" s="89"/>
      <c r="AF77" s="90"/>
      <c r="AG77" s="88"/>
      <c r="AH77" s="89"/>
      <c r="AI77" s="89"/>
      <c r="AJ77" s="89"/>
      <c r="AK77" s="90"/>
      <c r="AL77" s="88"/>
      <c r="AM77" s="89"/>
      <c r="AN77" s="89"/>
      <c r="AO77" s="89"/>
      <c r="AP77" s="90"/>
      <c r="AQ77" s="88"/>
      <c r="AR77" s="89"/>
      <c r="AS77" s="89"/>
      <c r="AT77" s="89"/>
      <c r="AU77" s="90"/>
      <c r="AV77" s="88"/>
      <c r="AW77" s="89"/>
      <c r="AX77" s="89"/>
      <c r="AY77" s="89"/>
      <c r="AZ77" s="90"/>
      <c r="BA77" s="88"/>
      <c r="BB77" s="89"/>
      <c r="BC77" s="89"/>
      <c r="BD77" s="89"/>
      <c r="BE77" s="90"/>
      <c r="BF77" s="89"/>
      <c r="BG77" s="214">
        <v>0</v>
      </c>
      <c r="BH77" s="214">
        <v>0</v>
      </c>
      <c r="BI77" s="214">
        <v>0</v>
      </c>
      <c r="BJ77" s="214">
        <v>0</v>
      </c>
      <c r="BK77" s="305"/>
      <c r="BL77" s="305" t="str">
        <f>IF(ПланОО!H77&gt;0,ПланОО!I77/ПланОО!H77,"-")</f>
        <v>-</v>
      </c>
      <c r="BM77" s="298"/>
      <c r="BN77" s="226"/>
      <c r="BO77" s="226"/>
      <c r="BP77" s="226">
        <f t="shared" ca="1" si="101"/>
        <v>0</v>
      </c>
      <c r="BQ77" s="226">
        <f t="shared" ca="1" si="102"/>
        <v>0</v>
      </c>
      <c r="BR77" s="226">
        <f t="shared" ca="1" si="95"/>
        <v>0</v>
      </c>
      <c r="BS77" s="226">
        <f t="shared" ca="1" si="95"/>
        <v>0</v>
      </c>
      <c r="BT77" s="226">
        <f t="shared" ca="1" si="95"/>
        <v>0</v>
      </c>
      <c r="BU77" s="226">
        <f t="shared" ca="1" si="95"/>
        <v>0</v>
      </c>
      <c r="BV77" s="226">
        <f t="shared" ca="1" si="95"/>
        <v>0</v>
      </c>
      <c r="BW77" s="226">
        <f t="shared" ca="1" si="95"/>
        <v>0</v>
      </c>
      <c r="BX77" s="226">
        <f t="shared" ca="1" si="95"/>
        <v>0</v>
      </c>
      <c r="BY77" s="226">
        <f t="shared" ca="1" si="95"/>
        <v>0</v>
      </c>
      <c r="BZ77" s="226">
        <f t="shared" ca="1" si="95"/>
        <v>0</v>
      </c>
      <c r="CA77" s="226"/>
      <c r="CB77" s="226" t="str">
        <f t="shared" ca="1" si="103"/>
        <v/>
      </c>
      <c r="CC77" s="226" t="str">
        <f t="shared" ca="1" si="104"/>
        <v/>
      </c>
      <c r="CD77" s="226" t="str">
        <f t="shared" ca="1" si="105"/>
        <v/>
      </c>
      <c r="CE77" s="226" t="str">
        <f t="shared" ca="1" si="106"/>
        <v/>
      </c>
      <c r="CF77" s="226" t="str">
        <f t="shared" ca="1" si="107"/>
        <v/>
      </c>
      <c r="CG77" s="226" t="str">
        <f t="shared" ca="1" si="108"/>
        <v/>
      </c>
      <c r="CH77" s="226" t="str">
        <f t="shared" ca="1" si="109"/>
        <v/>
      </c>
      <c r="CI77" s="226" t="str">
        <f t="shared" ca="1" si="110"/>
        <v/>
      </c>
      <c r="CJ77" s="226" t="str">
        <f t="shared" ca="1" si="111"/>
        <v/>
      </c>
      <c r="CK77" s="226" t="str">
        <f t="shared" ca="1" si="112"/>
        <v/>
      </c>
      <c r="CL77" s="226" t="str">
        <f t="shared" ca="1" si="113"/>
        <v/>
      </c>
      <c r="CM77" s="226"/>
      <c r="CN77" s="226" t="str">
        <f t="shared" ca="1" si="114"/>
        <v xml:space="preserve">          </v>
      </c>
      <c r="CO77" s="226" t="str">
        <f t="shared" ca="1" si="115"/>
        <v/>
      </c>
      <c r="CP77" s="226" t="str">
        <f t="shared" ca="1" si="116"/>
        <v/>
      </c>
      <c r="CQ77" s="226"/>
      <c r="CR77" s="226">
        <f t="shared" ca="1" si="117"/>
        <v>0</v>
      </c>
      <c r="CS77" s="226">
        <f t="shared" ca="1" si="91"/>
        <v>0</v>
      </c>
      <c r="CT77" s="226">
        <f t="shared" ca="1" si="91"/>
        <v>0</v>
      </c>
      <c r="CU77" s="226">
        <f t="shared" ca="1" si="91"/>
        <v>0</v>
      </c>
      <c r="CV77" s="226">
        <f t="shared" ca="1" si="91"/>
        <v>0</v>
      </c>
      <c r="CW77" s="226">
        <f t="shared" ca="1" si="91"/>
        <v>0</v>
      </c>
      <c r="CX77" s="226">
        <f t="shared" ca="1" si="91"/>
        <v>0</v>
      </c>
      <c r="CY77" s="226">
        <f t="shared" ca="1" si="91"/>
        <v>0</v>
      </c>
      <c r="CZ77" s="226">
        <f t="shared" ca="1" si="91"/>
        <v>0</v>
      </c>
      <c r="DA77" s="226">
        <f t="shared" ca="1" si="91"/>
        <v>0</v>
      </c>
      <c r="DB77" s="226">
        <f t="shared" ca="1" si="91"/>
        <v>0</v>
      </c>
      <c r="DC77" s="226"/>
      <c r="DD77" s="226" t="str">
        <f t="shared" ca="1" si="118"/>
        <v/>
      </c>
      <c r="DE77" s="226" t="str">
        <f t="shared" ca="1" si="119"/>
        <v/>
      </c>
      <c r="DF77" s="226" t="str">
        <f t="shared" ca="1" si="120"/>
        <v/>
      </c>
      <c r="DG77" s="226" t="str">
        <f t="shared" ca="1" si="121"/>
        <v/>
      </c>
      <c r="DH77" s="226" t="str">
        <f t="shared" ca="1" si="122"/>
        <v/>
      </c>
      <c r="DI77" s="226" t="str">
        <f t="shared" ca="1" si="123"/>
        <v/>
      </c>
      <c r="DJ77" s="226" t="str">
        <f t="shared" ca="1" si="124"/>
        <v/>
      </c>
      <c r="DK77" s="226" t="str">
        <f t="shared" ca="1" si="125"/>
        <v/>
      </c>
      <c r="DL77" s="226" t="str">
        <f t="shared" ca="1" si="126"/>
        <v/>
      </c>
      <c r="DM77" s="226" t="str">
        <f t="shared" ca="1" si="127"/>
        <v/>
      </c>
      <c r="DN77" s="226" t="str">
        <f t="shared" ca="1" si="128"/>
        <v/>
      </c>
      <c r="DO77" s="226"/>
      <c r="DP77" s="226" t="str">
        <f t="shared" ca="1" si="129"/>
        <v xml:space="preserve">          </v>
      </c>
      <c r="DQ77" s="226" t="str">
        <f t="shared" ca="1" si="130"/>
        <v/>
      </c>
      <c r="DR77" s="226" t="str">
        <f t="shared" ca="1" si="131"/>
        <v/>
      </c>
      <c r="DS77" s="226"/>
      <c r="DT77" s="226" t="str">
        <f t="shared" ca="1" si="132"/>
        <v/>
      </c>
      <c r="DU77" s="226" t="str">
        <f t="shared" ca="1" si="96"/>
        <v/>
      </c>
      <c r="DV77" s="226" t="str">
        <f t="shared" ca="1" si="96"/>
        <v/>
      </c>
      <c r="DW77" s="226" t="str">
        <f t="shared" ca="1" si="96"/>
        <v/>
      </c>
      <c r="DX77" s="226" t="str">
        <f t="shared" ca="1" si="96"/>
        <v/>
      </c>
      <c r="DY77" s="226" t="str">
        <f t="shared" ca="1" si="96"/>
        <v/>
      </c>
      <c r="DZ77" s="226" t="str">
        <f t="shared" ca="1" si="96"/>
        <v/>
      </c>
      <c r="EA77" s="226" t="str">
        <f t="shared" ca="1" si="96"/>
        <v/>
      </c>
      <c r="EB77" s="226" t="str">
        <f t="shared" ca="1" si="96"/>
        <v/>
      </c>
      <c r="EC77" s="226" t="str">
        <f t="shared" ca="1" si="96"/>
        <v/>
      </c>
      <c r="ED77" s="226"/>
      <c r="EE77" s="226" t="str">
        <f t="shared" ca="1" si="133"/>
        <v xml:space="preserve">         </v>
      </c>
      <c r="EF77" s="226" t="str">
        <f t="shared" ca="1" si="134"/>
        <v/>
      </c>
      <c r="EG77" s="226" t="str">
        <f t="shared" ca="1" si="135"/>
        <v/>
      </c>
      <c r="EH77" s="226"/>
      <c r="EI77" s="226" t="str">
        <f t="shared" ca="1" si="92"/>
        <v/>
      </c>
      <c r="EJ77" s="226" t="str">
        <f t="shared" ca="1" si="92"/>
        <v/>
      </c>
      <c r="EK77" s="226" t="str">
        <f t="shared" ca="1" si="92"/>
        <v/>
      </c>
      <c r="EL77" s="226" t="str">
        <f t="shared" ca="1" si="92"/>
        <v/>
      </c>
      <c r="EM77" s="226" t="str">
        <f t="shared" ca="1" si="92"/>
        <v/>
      </c>
      <c r="EN77" s="226" t="str">
        <f t="shared" ca="1" si="92"/>
        <v/>
      </c>
      <c r="EO77" s="226" t="str">
        <f t="shared" ca="1" si="92"/>
        <v/>
      </c>
      <c r="EP77" s="226" t="str">
        <f t="shared" ca="1" si="92"/>
        <v/>
      </c>
      <c r="EQ77" s="226" t="str">
        <f t="shared" ca="1" si="92"/>
        <v/>
      </c>
      <c r="ER77" s="226" t="str">
        <f t="shared" ca="1" si="92"/>
        <v/>
      </c>
      <c r="ES77" s="226"/>
      <c r="ET77" s="226" t="str">
        <f t="shared" ca="1" si="57"/>
        <v xml:space="preserve">         </v>
      </c>
      <c r="EU77" s="226" t="str">
        <f t="shared" ca="1" si="58"/>
        <v/>
      </c>
      <c r="EV77" s="226" t="str">
        <f t="shared" ca="1" si="59"/>
        <v/>
      </c>
      <c r="FM77" s="226" t="str">
        <f t="shared" si="97"/>
        <v/>
      </c>
      <c r="FN77" s="226" t="str">
        <f t="shared" si="98"/>
        <v/>
      </c>
      <c r="FO77" s="226" t="str">
        <f t="shared" si="99"/>
        <v/>
      </c>
      <c r="FP77" s="226" t="str">
        <f t="shared" si="100"/>
        <v/>
      </c>
      <c r="FQ77" s="226" t="str">
        <f t="shared" si="60"/>
        <v/>
      </c>
      <c r="FR77" s="226" t="str">
        <f t="shared" si="61"/>
        <v/>
      </c>
      <c r="FT77" s="226">
        <f>LEN(ПланОЗО!C77)-LEN(SUBSTITUTE(ПланОЗО!C77,",",""))+COUNTA(ПланОЗО!C77)</f>
        <v>0</v>
      </c>
      <c r="FU77" s="226">
        <f>LEN(ПланОЗО!D77)-LEN(SUBSTITUTE(ПланОЗО!D77,",",""))+COUNTA(ПланОЗО!D77)</f>
        <v>0</v>
      </c>
      <c r="FV77" s="226">
        <f>LEN(ПланОЗО!E77)-LEN(SUBSTITUTE(ПланОЗО!E77,",",""))+COUNTA(ПланОЗО!E77)</f>
        <v>0</v>
      </c>
      <c r="FX77" s="226">
        <f>LEN(ПланЗО!C77)-LEN(SUBSTITUTE(ПланЗО!C77,",",""))+COUNTA(ПланЗО!C77)</f>
        <v>0</v>
      </c>
      <c r="FY77" s="226">
        <f>LEN(ПланЗО!D77)-LEN(SUBSTITUTE(ПланЗО!D77,",",""))+COUNTA(ПланЗО!D77)</f>
        <v>0</v>
      </c>
      <c r="FZ77" s="226">
        <f>LEN(ПланЗО!E77)-LEN(SUBSTITUTE(ПланЗО!E77,",",""))+COUNTA(ПланЗО!E77)</f>
        <v>0</v>
      </c>
    </row>
    <row r="78" spans="1:182" x14ac:dyDescent="0.25">
      <c r="A78" s="5" t="s">
        <v>213</v>
      </c>
      <c r="B78" s="92"/>
      <c r="C78" s="88"/>
      <c r="D78" s="89"/>
      <c r="E78" s="89"/>
      <c r="F78" s="89"/>
      <c r="G78" s="90"/>
      <c r="H78" s="88"/>
      <c r="I78" s="89"/>
      <c r="J78" s="89"/>
      <c r="K78" s="89"/>
      <c r="L78" s="90"/>
      <c r="M78" s="88"/>
      <c r="N78" s="89"/>
      <c r="O78" s="89"/>
      <c r="P78" s="89"/>
      <c r="Q78" s="90"/>
      <c r="R78" s="88"/>
      <c r="S78" s="89"/>
      <c r="T78" s="89"/>
      <c r="U78" s="89"/>
      <c r="V78" s="90"/>
      <c r="W78" s="88"/>
      <c r="X78" s="89"/>
      <c r="Y78" s="89"/>
      <c r="Z78" s="89"/>
      <c r="AA78" s="90"/>
      <c r="AB78" s="88"/>
      <c r="AC78" s="89"/>
      <c r="AD78" s="89"/>
      <c r="AE78" s="89"/>
      <c r="AF78" s="90"/>
      <c r="AG78" s="88"/>
      <c r="AH78" s="89"/>
      <c r="AI78" s="89"/>
      <c r="AJ78" s="89"/>
      <c r="AK78" s="90"/>
      <c r="AL78" s="88"/>
      <c r="AM78" s="89"/>
      <c r="AN78" s="89"/>
      <c r="AO78" s="89"/>
      <c r="AP78" s="90"/>
      <c r="AQ78" s="88"/>
      <c r="AR78" s="89"/>
      <c r="AS78" s="89"/>
      <c r="AT78" s="89"/>
      <c r="AU78" s="90"/>
      <c r="AV78" s="88"/>
      <c r="AW78" s="89"/>
      <c r="AX78" s="89"/>
      <c r="AY78" s="89"/>
      <c r="AZ78" s="90"/>
      <c r="BA78" s="88"/>
      <c r="BB78" s="89"/>
      <c r="BC78" s="89"/>
      <c r="BD78" s="89"/>
      <c r="BE78" s="90"/>
      <c r="BF78" s="89"/>
      <c r="BG78" s="214">
        <v>0</v>
      </c>
      <c r="BH78" s="214">
        <v>0</v>
      </c>
      <c r="BI78" s="214">
        <v>0</v>
      </c>
      <c r="BJ78" s="214">
        <v>0</v>
      </c>
      <c r="BK78" s="305"/>
      <c r="BL78" s="305" t="str">
        <f>IF(ПланОО!H78&gt;0,ПланОО!I78/ПланОО!H78,"-")</f>
        <v>-</v>
      </c>
      <c r="BM78" s="298"/>
      <c r="BN78" s="226"/>
      <c r="BO78" s="226"/>
      <c r="BP78" s="226">
        <f t="shared" ca="1" si="101"/>
        <v>0</v>
      </c>
      <c r="BQ78" s="226">
        <f t="shared" ca="1" si="102"/>
        <v>0</v>
      </c>
      <c r="BR78" s="226">
        <f t="shared" ca="1" si="95"/>
        <v>0</v>
      </c>
      <c r="BS78" s="226">
        <f t="shared" ca="1" si="95"/>
        <v>0</v>
      </c>
      <c r="BT78" s="226">
        <f t="shared" ca="1" si="95"/>
        <v>0</v>
      </c>
      <c r="BU78" s="226">
        <f t="shared" ca="1" si="95"/>
        <v>0</v>
      </c>
      <c r="BV78" s="226">
        <f t="shared" ca="1" si="95"/>
        <v>0</v>
      </c>
      <c r="BW78" s="226">
        <f t="shared" ca="1" si="95"/>
        <v>0</v>
      </c>
      <c r="BX78" s="226">
        <f t="shared" ca="1" si="95"/>
        <v>0</v>
      </c>
      <c r="BY78" s="226">
        <f t="shared" ca="1" si="95"/>
        <v>0</v>
      </c>
      <c r="BZ78" s="226">
        <f t="shared" ca="1" si="95"/>
        <v>0</v>
      </c>
      <c r="CA78" s="226"/>
      <c r="CB78" s="226" t="str">
        <f t="shared" ca="1" si="103"/>
        <v/>
      </c>
      <c r="CC78" s="226" t="str">
        <f t="shared" ca="1" si="104"/>
        <v/>
      </c>
      <c r="CD78" s="226" t="str">
        <f t="shared" ca="1" si="105"/>
        <v/>
      </c>
      <c r="CE78" s="226" t="str">
        <f t="shared" ca="1" si="106"/>
        <v/>
      </c>
      <c r="CF78" s="226" t="str">
        <f t="shared" ca="1" si="107"/>
        <v/>
      </c>
      <c r="CG78" s="226" t="str">
        <f t="shared" ca="1" si="108"/>
        <v/>
      </c>
      <c r="CH78" s="226" t="str">
        <f t="shared" ca="1" si="109"/>
        <v/>
      </c>
      <c r="CI78" s="226" t="str">
        <f t="shared" ca="1" si="110"/>
        <v/>
      </c>
      <c r="CJ78" s="226" t="str">
        <f t="shared" ca="1" si="111"/>
        <v/>
      </c>
      <c r="CK78" s="226" t="str">
        <f t="shared" ca="1" si="112"/>
        <v/>
      </c>
      <c r="CL78" s="226" t="str">
        <f t="shared" ca="1" si="113"/>
        <v/>
      </c>
      <c r="CM78" s="226"/>
      <c r="CN78" s="226" t="str">
        <f t="shared" ca="1" si="114"/>
        <v xml:space="preserve">          </v>
      </c>
      <c r="CO78" s="226" t="str">
        <f t="shared" ca="1" si="115"/>
        <v/>
      </c>
      <c r="CP78" s="226" t="str">
        <f t="shared" ca="1" si="116"/>
        <v/>
      </c>
      <c r="CQ78" s="226"/>
      <c r="CR78" s="226">
        <f t="shared" ca="1" si="117"/>
        <v>0</v>
      </c>
      <c r="CS78" s="226">
        <f t="shared" ca="1" si="91"/>
        <v>0</v>
      </c>
      <c r="CT78" s="226">
        <f t="shared" ca="1" si="91"/>
        <v>0</v>
      </c>
      <c r="CU78" s="226">
        <f t="shared" ca="1" si="91"/>
        <v>0</v>
      </c>
      <c r="CV78" s="226">
        <f t="shared" ca="1" si="91"/>
        <v>0</v>
      </c>
      <c r="CW78" s="226">
        <f t="shared" ca="1" si="91"/>
        <v>0</v>
      </c>
      <c r="CX78" s="226">
        <f t="shared" ca="1" si="91"/>
        <v>0</v>
      </c>
      <c r="CY78" s="226">
        <f t="shared" ca="1" si="91"/>
        <v>0</v>
      </c>
      <c r="CZ78" s="226">
        <f t="shared" ca="1" si="91"/>
        <v>0</v>
      </c>
      <c r="DA78" s="226">
        <f t="shared" ca="1" si="91"/>
        <v>0</v>
      </c>
      <c r="DB78" s="226">
        <f t="shared" ca="1" si="91"/>
        <v>0</v>
      </c>
      <c r="DC78" s="226"/>
      <c r="DD78" s="226" t="str">
        <f t="shared" ca="1" si="118"/>
        <v/>
      </c>
      <c r="DE78" s="226" t="str">
        <f t="shared" ca="1" si="119"/>
        <v/>
      </c>
      <c r="DF78" s="226" t="str">
        <f t="shared" ca="1" si="120"/>
        <v/>
      </c>
      <c r="DG78" s="226" t="str">
        <f t="shared" ca="1" si="121"/>
        <v/>
      </c>
      <c r="DH78" s="226" t="str">
        <f t="shared" ca="1" si="122"/>
        <v/>
      </c>
      <c r="DI78" s="226" t="str">
        <f t="shared" ca="1" si="123"/>
        <v/>
      </c>
      <c r="DJ78" s="226" t="str">
        <f t="shared" ca="1" si="124"/>
        <v/>
      </c>
      <c r="DK78" s="226" t="str">
        <f t="shared" ca="1" si="125"/>
        <v/>
      </c>
      <c r="DL78" s="226" t="str">
        <f t="shared" ca="1" si="126"/>
        <v/>
      </c>
      <c r="DM78" s="226" t="str">
        <f t="shared" ca="1" si="127"/>
        <v/>
      </c>
      <c r="DN78" s="226" t="str">
        <f t="shared" ca="1" si="128"/>
        <v/>
      </c>
      <c r="DO78" s="226"/>
      <c r="DP78" s="226" t="str">
        <f t="shared" ca="1" si="129"/>
        <v xml:space="preserve">          </v>
      </c>
      <c r="DQ78" s="226" t="str">
        <f t="shared" ca="1" si="130"/>
        <v/>
      </c>
      <c r="DR78" s="226" t="str">
        <f t="shared" ca="1" si="131"/>
        <v/>
      </c>
      <c r="DS78" s="226"/>
      <c r="DT78" s="226" t="str">
        <f t="shared" ca="1" si="132"/>
        <v/>
      </c>
      <c r="DU78" s="226" t="str">
        <f t="shared" ca="1" si="96"/>
        <v/>
      </c>
      <c r="DV78" s="226" t="str">
        <f t="shared" ca="1" si="96"/>
        <v/>
      </c>
      <c r="DW78" s="226" t="str">
        <f t="shared" ca="1" si="96"/>
        <v/>
      </c>
      <c r="DX78" s="226" t="str">
        <f t="shared" ca="1" si="96"/>
        <v/>
      </c>
      <c r="DY78" s="226" t="str">
        <f t="shared" ca="1" si="96"/>
        <v/>
      </c>
      <c r="DZ78" s="226" t="str">
        <f t="shared" ca="1" si="96"/>
        <v/>
      </c>
      <c r="EA78" s="226" t="str">
        <f t="shared" ca="1" si="96"/>
        <v/>
      </c>
      <c r="EB78" s="226" t="str">
        <f t="shared" ca="1" si="96"/>
        <v/>
      </c>
      <c r="EC78" s="226" t="str">
        <f t="shared" ca="1" si="96"/>
        <v/>
      </c>
      <c r="ED78" s="226"/>
      <c r="EE78" s="226" t="str">
        <f t="shared" ca="1" si="133"/>
        <v xml:space="preserve">         </v>
      </c>
      <c r="EF78" s="226" t="str">
        <f t="shared" ca="1" si="134"/>
        <v/>
      </c>
      <c r="EG78" s="226" t="str">
        <f t="shared" ca="1" si="135"/>
        <v/>
      </c>
      <c r="EH78" s="226"/>
      <c r="EI78" s="226" t="str">
        <f t="shared" ref="EI78:ER87" ca="1" si="136">IF(OFFSET($L78,0,(EI$2-1)*5,1,1)=$ES$1,EI$2,"")</f>
        <v/>
      </c>
      <c r="EJ78" s="226" t="str">
        <f t="shared" ca="1" si="136"/>
        <v/>
      </c>
      <c r="EK78" s="226" t="str">
        <f t="shared" ca="1" si="136"/>
        <v/>
      </c>
      <c r="EL78" s="226" t="str">
        <f t="shared" ca="1" si="136"/>
        <v/>
      </c>
      <c r="EM78" s="226" t="str">
        <f t="shared" ca="1" si="136"/>
        <v/>
      </c>
      <c r="EN78" s="226" t="str">
        <f t="shared" ca="1" si="136"/>
        <v/>
      </c>
      <c r="EO78" s="226" t="str">
        <f t="shared" ca="1" si="136"/>
        <v/>
      </c>
      <c r="EP78" s="226" t="str">
        <f t="shared" ca="1" si="136"/>
        <v/>
      </c>
      <c r="EQ78" s="226" t="str">
        <f t="shared" ca="1" si="136"/>
        <v/>
      </c>
      <c r="ER78" s="226" t="str">
        <f t="shared" ca="1" si="136"/>
        <v/>
      </c>
      <c r="ES78" s="226"/>
      <c r="ET78" s="226" t="str">
        <f t="shared" ca="1" si="57"/>
        <v xml:space="preserve">         </v>
      </c>
      <c r="EU78" s="226" t="str">
        <f t="shared" ca="1" si="58"/>
        <v/>
      </c>
      <c r="EV78" s="226" t="str">
        <f t="shared" ca="1" si="59"/>
        <v/>
      </c>
      <c r="FM78" s="226" t="str">
        <f t="shared" si="97"/>
        <v/>
      </c>
      <c r="FN78" s="226" t="str">
        <f t="shared" si="98"/>
        <v/>
      </c>
      <c r="FO78" s="226" t="str">
        <f t="shared" si="99"/>
        <v/>
      </c>
      <c r="FP78" s="226" t="str">
        <f t="shared" si="100"/>
        <v/>
      </c>
      <c r="FQ78" s="226" t="str">
        <f t="shared" si="60"/>
        <v/>
      </c>
      <c r="FR78" s="226" t="str">
        <f t="shared" si="61"/>
        <v/>
      </c>
      <c r="FT78" s="226">
        <f>LEN(ПланОЗО!C78)-LEN(SUBSTITUTE(ПланОЗО!C78,",",""))+COUNTA(ПланОЗО!C78)</f>
        <v>0</v>
      </c>
      <c r="FU78" s="226">
        <f>LEN(ПланОЗО!D78)-LEN(SUBSTITUTE(ПланОЗО!D78,",",""))+COUNTA(ПланОЗО!D78)</f>
        <v>0</v>
      </c>
      <c r="FV78" s="226">
        <f>LEN(ПланОЗО!E78)-LEN(SUBSTITUTE(ПланОЗО!E78,",",""))+COUNTA(ПланОЗО!E78)</f>
        <v>0</v>
      </c>
      <c r="FX78" s="226">
        <f>LEN(ПланЗО!C78)-LEN(SUBSTITUTE(ПланЗО!C78,",",""))+COUNTA(ПланЗО!C78)</f>
        <v>0</v>
      </c>
      <c r="FY78" s="226">
        <f>LEN(ПланЗО!D78)-LEN(SUBSTITUTE(ПланЗО!D78,",",""))+COUNTA(ПланЗО!D78)</f>
        <v>0</v>
      </c>
      <c r="FZ78" s="226">
        <f>LEN(ПланЗО!E78)-LEN(SUBSTITUTE(ПланЗО!E78,",",""))+COUNTA(ПланЗО!E78)</f>
        <v>0</v>
      </c>
    </row>
    <row r="79" spans="1:182" x14ac:dyDescent="0.25">
      <c r="A79" s="5" t="s">
        <v>214</v>
      </c>
      <c r="B79" s="92"/>
      <c r="C79" s="88"/>
      <c r="D79" s="89"/>
      <c r="E79" s="89"/>
      <c r="F79" s="89"/>
      <c r="G79" s="90"/>
      <c r="H79" s="88"/>
      <c r="I79" s="89"/>
      <c r="J79" s="89"/>
      <c r="K79" s="89"/>
      <c r="L79" s="90"/>
      <c r="M79" s="88"/>
      <c r="N79" s="89"/>
      <c r="O79" s="89"/>
      <c r="P79" s="89"/>
      <c r="Q79" s="90"/>
      <c r="R79" s="88"/>
      <c r="S79" s="89"/>
      <c r="T79" s="89"/>
      <c r="U79" s="89"/>
      <c r="V79" s="90"/>
      <c r="W79" s="88"/>
      <c r="X79" s="89"/>
      <c r="Y79" s="89"/>
      <c r="Z79" s="89"/>
      <c r="AA79" s="90"/>
      <c r="AB79" s="88"/>
      <c r="AC79" s="89"/>
      <c r="AD79" s="89"/>
      <c r="AE79" s="89"/>
      <c r="AF79" s="90"/>
      <c r="AG79" s="88"/>
      <c r="AH79" s="89"/>
      <c r="AI79" s="89"/>
      <c r="AJ79" s="89"/>
      <c r="AK79" s="90"/>
      <c r="AL79" s="88"/>
      <c r="AM79" s="89"/>
      <c r="AN79" s="89"/>
      <c r="AO79" s="89"/>
      <c r="AP79" s="90"/>
      <c r="AQ79" s="88"/>
      <c r="AR79" s="89"/>
      <c r="AS79" s="89"/>
      <c r="AT79" s="89"/>
      <c r="AU79" s="90"/>
      <c r="AV79" s="88"/>
      <c r="AW79" s="89"/>
      <c r="AX79" s="89"/>
      <c r="AY79" s="89"/>
      <c r="AZ79" s="90"/>
      <c r="BA79" s="88"/>
      <c r="BB79" s="89"/>
      <c r="BC79" s="89"/>
      <c r="BD79" s="89"/>
      <c r="BE79" s="90"/>
      <c r="BF79" s="89"/>
      <c r="BG79" s="214">
        <v>0</v>
      </c>
      <c r="BH79" s="214">
        <v>0</v>
      </c>
      <c r="BI79" s="214">
        <v>0</v>
      </c>
      <c r="BJ79" s="214">
        <v>0</v>
      </c>
      <c r="BK79" s="305"/>
      <c r="BL79" s="305" t="str">
        <f>IF(ПланОО!H79&gt;0,ПланОО!I79/ПланОО!H79,"-")</f>
        <v>-</v>
      </c>
      <c r="BM79" s="298"/>
      <c r="BN79" s="226"/>
      <c r="BO79" s="226"/>
      <c r="BP79" s="226">
        <f t="shared" ca="1" si="101"/>
        <v>0</v>
      </c>
      <c r="BQ79" s="226">
        <f t="shared" ca="1" si="102"/>
        <v>0</v>
      </c>
      <c r="BR79" s="226">
        <f t="shared" ca="1" si="95"/>
        <v>0</v>
      </c>
      <c r="BS79" s="226">
        <f t="shared" ca="1" si="95"/>
        <v>0</v>
      </c>
      <c r="BT79" s="226">
        <f t="shared" ca="1" si="95"/>
        <v>0</v>
      </c>
      <c r="BU79" s="226">
        <f t="shared" ca="1" si="95"/>
        <v>0</v>
      </c>
      <c r="BV79" s="226">
        <f t="shared" ca="1" si="95"/>
        <v>0</v>
      </c>
      <c r="BW79" s="226">
        <f t="shared" ca="1" si="95"/>
        <v>0</v>
      </c>
      <c r="BX79" s="226">
        <f t="shared" ca="1" si="95"/>
        <v>0</v>
      </c>
      <c r="BY79" s="226">
        <f t="shared" ca="1" si="95"/>
        <v>0</v>
      </c>
      <c r="BZ79" s="226">
        <f t="shared" ca="1" si="95"/>
        <v>0</v>
      </c>
      <c r="CA79" s="226"/>
      <c r="CB79" s="226" t="str">
        <f t="shared" ca="1" si="103"/>
        <v/>
      </c>
      <c r="CC79" s="226" t="str">
        <f t="shared" ca="1" si="104"/>
        <v/>
      </c>
      <c r="CD79" s="226" t="str">
        <f t="shared" ca="1" si="105"/>
        <v/>
      </c>
      <c r="CE79" s="226" t="str">
        <f t="shared" ca="1" si="106"/>
        <v/>
      </c>
      <c r="CF79" s="226" t="str">
        <f t="shared" ca="1" si="107"/>
        <v/>
      </c>
      <c r="CG79" s="226" t="str">
        <f t="shared" ca="1" si="108"/>
        <v/>
      </c>
      <c r="CH79" s="226" t="str">
        <f t="shared" ca="1" si="109"/>
        <v/>
      </c>
      <c r="CI79" s="226" t="str">
        <f t="shared" ca="1" si="110"/>
        <v/>
      </c>
      <c r="CJ79" s="226" t="str">
        <f t="shared" ca="1" si="111"/>
        <v/>
      </c>
      <c r="CK79" s="226" t="str">
        <f t="shared" ca="1" si="112"/>
        <v/>
      </c>
      <c r="CL79" s="226" t="str">
        <f t="shared" ca="1" si="113"/>
        <v/>
      </c>
      <c r="CM79" s="226"/>
      <c r="CN79" s="226" t="str">
        <f t="shared" ca="1" si="114"/>
        <v xml:space="preserve">          </v>
      </c>
      <c r="CO79" s="226" t="str">
        <f t="shared" ca="1" si="115"/>
        <v/>
      </c>
      <c r="CP79" s="226" t="str">
        <f t="shared" ca="1" si="116"/>
        <v/>
      </c>
      <c r="CQ79" s="226"/>
      <c r="CR79" s="226">
        <f t="shared" ca="1" si="117"/>
        <v>0</v>
      </c>
      <c r="CS79" s="226">
        <f t="shared" ca="1" si="91"/>
        <v>0</v>
      </c>
      <c r="CT79" s="226">
        <f t="shared" ca="1" si="91"/>
        <v>0</v>
      </c>
      <c r="CU79" s="226">
        <f t="shared" ca="1" si="91"/>
        <v>0</v>
      </c>
      <c r="CV79" s="226">
        <f t="shared" ca="1" si="91"/>
        <v>0</v>
      </c>
      <c r="CW79" s="226">
        <f t="shared" ca="1" si="91"/>
        <v>0</v>
      </c>
      <c r="CX79" s="226">
        <f t="shared" ca="1" si="91"/>
        <v>0</v>
      </c>
      <c r="CY79" s="226">
        <f t="shared" ca="1" si="91"/>
        <v>0</v>
      </c>
      <c r="CZ79" s="226">
        <f t="shared" ca="1" si="91"/>
        <v>0</v>
      </c>
      <c r="DA79" s="226">
        <f t="shared" ca="1" si="91"/>
        <v>0</v>
      </c>
      <c r="DB79" s="226">
        <f t="shared" ca="1" si="91"/>
        <v>0</v>
      </c>
      <c r="DC79" s="226"/>
      <c r="DD79" s="226" t="str">
        <f t="shared" ca="1" si="118"/>
        <v/>
      </c>
      <c r="DE79" s="226" t="str">
        <f t="shared" ca="1" si="119"/>
        <v/>
      </c>
      <c r="DF79" s="226" t="str">
        <f t="shared" ca="1" si="120"/>
        <v/>
      </c>
      <c r="DG79" s="226" t="str">
        <f t="shared" ca="1" si="121"/>
        <v/>
      </c>
      <c r="DH79" s="226" t="str">
        <f t="shared" ca="1" si="122"/>
        <v/>
      </c>
      <c r="DI79" s="226" t="str">
        <f t="shared" ca="1" si="123"/>
        <v/>
      </c>
      <c r="DJ79" s="226" t="str">
        <f t="shared" ca="1" si="124"/>
        <v/>
      </c>
      <c r="DK79" s="226" t="str">
        <f t="shared" ca="1" si="125"/>
        <v/>
      </c>
      <c r="DL79" s="226" t="str">
        <f t="shared" ca="1" si="126"/>
        <v/>
      </c>
      <c r="DM79" s="226" t="str">
        <f t="shared" ca="1" si="127"/>
        <v/>
      </c>
      <c r="DN79" s="226" t="str">
        <f t="shared" ca="1" si="128"/>
        <v/>
      </c>
      <c r="DO79" s="226"/>
      <c r="DP79" s="226" t="str">
        <f t="shared" ca="1" si="129"/>
        <v xml:space="preserve">          </v>
      </c>
      <c r="DQ79" s="226" t="str">
        <f t="shared" ca="1" si="130"/>
        <v/>
      </c>
      <c r="DR79" s="226" t="str">
        <f t="shared" ca="1" si="131"/>
        <v/>
      </c>
      <c r="DS79" s="226"/>
      <c r="DT79" s="226" t="str">
        <f t="shared" ca="1" si="132"/>
        <v/>
      </c>
      <c r="DU79" s="226" t="str">
        <f t="shared" ca="1" si="96"/>
        <v/>
      </c>
      <c r="DV79" s="226" t="str">
        <f t="shared" ca="1" si="96"/>
        <v/>
      </c>
      <c r="DW79" s="226" t="str">
        <f t="shared" ca="1" si="96"/>
        <v/>
      </c>
      <c r="DX79" s="226" t="str">
        <f t="shared" ca="1" si="96"/>
        <v/>
      </c>
      <c r="DY79" s="226" t="str">
        <f t="shared" ca="1" si="96"/>
        <v/>
      </c>
      <c r="DZ79" s="226" t="str">
        <f t="shared" ca="1" si="96"/>
        <v/>
      </c>
      <c r="EA79" s="226" t="str">
        <f t="shared" ca="1" si="96"/>
        <v/>
      </c>
      <c r="EB79" s="226" t="str">
        <f t="shared" ca="1" si="96"/>
        <v/>
      </c>
      <c r="EC79" s="226" t="str">
        <f t="shared" ca="1" si="96"/>
        <v/>
      </c>
      <c r="ED79" s="226"/>
      <c r="EE79" s="226" t="str">
        <f t="shared" ca="1" si="133"/>
        <v xml:space="preserve">         </v>
      </c>
      <c r="EF79" s="226" t="str">
        <f t="shared" ca="1" si="134"/>
        <v/>
      </c>
      <c r="EG79" s="226" t="str">
        <f t="shared" ca="1" si="135"/>
        <v/>
      </c>
      <c r="EH79" s="226"/>
      <c r="EI79" s="226" t="str">
        <f t="shared" ca="1" si="136"/>
        <v/>
      </c>
      <c r="EJ79" s="226" t="str">
        <f t="shared" ca="1" si="136"/>
        <v/>
      </c>
      <c r="EK79" s="226" t="str">
        <f t="shared" ca="1" si="136"/>
        <v/>
      </c>
      <c r="EL79" s="226" t="str">
        <f t="shared" ca="1" si="136"/>
        <v/>
      </c>
      <c r="EM79" s="226" t="str">
        <f t="shared" ca="1" si="136"/>
        <v/>
      </c>
      <c r="EN79" s="226" t="str">
        <f t="shared" ca="1" si="136"/>
        <v/>
      </c>
      <c r="EO79" s="226" t="str">
        <f t="shared" ca="1" si="136"/>
        <v/>
      </c>
      <c r="EP79" s="226" t="str">
        <f t="shared" ca="1" si="136"/>
        <v/>
      </c>
      <c r="EQ79" s="226" t="str">
        <f t="shared" ca="1" si="136"/>
        <v/>
      </c>
      <c r="ER79" s="226" t="str">
        <f t="shared" ca="1" si="136"/>
        <v/>
      </c>
      <c r="ES79" s="226"/>
      <c r="ET79" s="226" t="str">
        <f t="shared" ca="1" si="57"/>
        <v xml:space="preserve">         </v>
      </c>
      <c r="EU79" s="226" t="str">
        <f t="shared" ca="1" si="58"/>
        <v/>
      </c>
      <c r="EV79" s="226" t="str">
        <f t="shared" ca="1" si="59"/>
        <v/>
      </c>
      <c r="FM79" s="226" t="str">
        <f t="shared" si="97"/>
        <v/>
      </c>
      <c r="FN79" s="226" t="str">
        <f t="shared" si="98"/>
        <v/>
      </c>
      <c r="FO79" s="226" t="str">
        <f t="shared" si="99"/>
        <v/>
      </c>
      <c r="FP79" s="226" t="str">
        <f t="shared" si="100"/>
        <v/>
      </c>
      <c r="FQ79" s="226" t="str">
        <f t="shared" si="60"/>
        <v/>
      </c>
      <c r="FR79" s="226" t="str">
        <f t="shared" si="61"/>
        <v/>
      </c>
      <c r="FT79" s="226">
        <f>LEN(ПланОЗО!C79)-LEN(SUBSTITUTE(ПланОЗО!C79,",",""))+COUNTA(ПланОЗО!C79)</f>
        <v>0</v>
      </c>
      <c r="FU79" s="226">
        <f>LEN(ПланОЗО!D79)-LEN(SUBSTITUTE(ПланОЗО!D79,",",""))+COUNTA(ПланОЗО!D79)</f>
        <v>0</v>
      </c>
      <c r="FV79" s="226">
        <f>LEN(ПланОЗО!E79)-LEN(SUBSTITUTE(ПланОЗО!E79,",",""))+COUNTA(ПланОЗО!E79)</f>
        <v>0</v>
      </c>
      <c r="FX79" s="226">
        <f>LEN(ПланЗО!C79)-LEN(SUBSTITUTE(ПланЗО!C79,",",""))+COUNTA(ПланЗО!C79)</f>
        <v>0</v>
      </c>
      <c r="FY79" s="226">
        <f>LEN(ПланЗО!D79)-LEN(SUBSTITUTE(ПланЗО!D79,",",""))+COUNTA(ПланЗО!D79)</f>
        <v>0</v>
      </c>
      <c r="FZ79" s="226">
        <f>LEN(ПланЗО!E79)-LEN(SUBSTITUTE(ПланЗО!E79,",",""))+COUNTA(ПланЗО!E79)</f>
        <v>0</v>
      </c>
    </row>
    <row r="80" spans="1:182" x14ac:dyDescent="0.25">
      <c r="A80" s="5" t="s">
        <v>215</v>
      </c>
      <c r="B80" s="92"/>
      <c r="C80" s="88"/>
      <c r="D80" s="89"/>
      <c r="E80" s="89"/>
      <c r="F80" s="89"/>
      <c r="G80" s="90"/>
      <c r="H80" s="88"/>
      <c r="I80" s="89"/>
      <c r="J80" s="89"/>
      <c r="K80" s="89"/>
      <c r="L80" s="90"/>
      <c r="M80" s="88"/>
      <c r="N80" s="89"/>
      <c r="O80" s="89"/>
      <c r="P80" s="89"/>
      <c r="Q80" s="90"/>
      <c r="R80" s="88"/>
      <c r="S80" s="89"/>
      <c r="T80" s="89"/>
      <c r="U80" s="89"/>
      <c r="V80" s="90"/>
      <c r="W80" s="88"/>
      <c r="X80" s="89"/>
      <c r="Y80" s="89"/>
      <c r="Z80" s="89"/>
      <c r="AA80" s="90"/>
      <c r="AB80" s="88"/>
      <c r="AC80" s="89"/>
      <c r="AD80" s="89"/>
      <c r="AE80" s="89"/>
      <c r="AF80" s="90"/>
      <c r="AG80" s="88"/>
      <c r="AH80" s="89"/>
      <c r="AI80" s="89"/>
      <c r="AJ80" s="89"/>
      <c r="AK80" s="90"/>
      <c r="AL80" s="88"/>
      <c r="AM80" s="89"/>
      <c r="AN80" s="89"/>
      <c r="AO80" s="89"/>
      <c r="AP80" s="90"/>
      <c r="AQ80" s="88"/>
      <c r="AR80" s="89"/>
      <c r="AS80" s="89"/>
      <c r="AT80" s="89"/>
      <c r="AU80" s="90"/>
      <c r="AV80" s="88"/>
      <c r="AW80" s="89"/>
      <c r="AX80" s="89"/>
      <c r="AY80" s="89"/>
      <c r="AZ80" s="90"/>
      <c r="BA80" s="88"/>
      <c r="BB80" s="89"/>
      <c r="BC80" s="89"/>
      <c r="BD80" s="89"/>
      <c r="BE80" s="90"/>
      <c r="BF80" s="89"/>
      <c r="BG80" s="214">
        <v>0</v>
      </c>
      <c r="BH80" s="214">
        <v>0</v>
      </c>
      <c r="BI80" s="214">
        <v>0</v>
      </c>
      <c r="BJ80" s="214">
        <v>0</v>
      </c>
      <c r="BK80" s="305"/>
      <c r="BL80" s="305" t="str">
        <f>IF(ПланОО!H80&gt;0,ПланОО!I80/ПланОО!H80,"-")</f>
        <v>-</v>
      </c>
      <c r="BM80" s="298"/>
      <c r="BN80" s="226"/>
      <c r="BO80" s="226"/>
      <c r="BP80" s="226">
        <f t="shared" ca="1" si="101"/>
        <v>0</v>
      </c>
      <c r="BQ80" s="226">
        <f t="shared" ca="1" si="102"/>
        <v>0</v>
      </c>
      <c r="BR80" s="226">
        <f t="shared" ca="1" si="95"/>
        <v>0</v>
      </c>
      <c r="BS80" s="226">
        <f t="shared" ca="1" si="95"/>
        <v>0</v>
      </c>
      <c r="BT80" s="226">
        <f t="shared" ca="1" si="95"/>
        <v>0</v>
      </c>
      <c r="BU80" s="226">
        <f t="shared" ca="1" si="95"/>
        <v>0</v>
      </c>
      <c r="BV80" s="226">
        <f t="shared" ca="1" si="95"/>
        <v>0</v>
      </c>
      <c r="BW80" s="226">
        <f t="shared" ca="1" si="95"/>
        <v>0</v>
      </c>
      <c r="BX80" s="226">
        <f t="shared" ca="1" si="95"/>
        <v>0</v>
      </c>
      <c r="BY80" s="226">
        <f t="shared" ca="1" si="95"/>
        <v>0</v>
      </c>
      <c r="BZ80" s="226">
        <f t="shared" ca="1" si="95"/>
        <v>0</v>
      </c>
      <c r="CA80" s="226"/>
      <c r="CB80" s="226" t="str">
        <f t="shared" ca="1" si="103"/>
        <v/>
      </c>
      <c r="CC80" s="226" t="str">
        <f t="shared" ca="1" si="104"/>
        <v/>
      </c>
      <c r="CD80" s="226" t="str">
        <f t="shared" ca="1" si="105"/>
        <v/>
      </c>
      <c r="CE80" s="226" t="str">
        <f t="shared" ca="1" si="106"/>
        <v/>
      </c>
      <c r="CF80" s="226" t="str">
        <f t="shared" ca="1" si="107"/>
        <v/>
      </c>
      <c r="CG80" s="226" t="str">
        <f t="shared" ca="1" si="108"/>
        <v/>
      </c>
      <c r="CH80" s="226" t="str">
        <f t="shared" ca="1" si="109"/>
        <v/>
      </c>
      <c r="CI80" s="226" t="str">
        <f t="shared" ca="1" si="110"/>
        <v/>
      </c>
      <c r="CJ80" s="226" t="str">
        <f t="shared" ca="1" si="111"/>
        <v/>
      </c>
      <c r="CK80" s="226" t="str">
        <f t="shared" ca="1" si="112"/>
        <v/>
      </c>
      <c r="CL80" s="226" t="str">
        <f t="shared" ca="1" si="113"/>
        <v/>
      </c>
      <c r="CM80" s="226"/>
      <c r="CN80" s="226" t="str">
        <f t="shared" ca="1" si="114"/>
        <v xml:space="preserve">          </v>
      </c>
      <c r="CO80" s="226" t="str">
        <f t="shared" ca="1" si="115"/>
        <v/>
      </c>
      <c r="CP80" s="226" t="str">
        <f t="shared" ca="1" si="116"/>
        <v/>
      </c>
      <c r="CQ80" s="226"/>
      <c r="CR80" s="226">
        <f t="shared" ca="1" si="117"/>
        <v>0</v>
      </c>
      <c r="CS80" s="226">
        <f t="shared" ca="1" si="91"/>
        <v>0</v>
      </c>
      <c r="CT80" s="226">
        <f t="shared" ca="1" si="91"/>
        <v>0</v>
      </c>
      <c r="CU80" s="226">
        <f t="shared" ca="1" si="91"/>
        <v>0</v>
      </c>
      <c r="CV80" s="226">
        <f t="shared" ca="1" si="91"/>
        <v>0</v>
      </c>
      <c r="CW80" s="226">
        <f t="shared" ca="1" si="91"/>
        <v>0</v>
      </c>
      <c r="CX80" s="226">
        <f t="shared" ca="1" si="91"/>
        <v>0</v>
      </c>
      <c r="CY80" s="226">
        <f t="shared" ca="1" si="91"/>
        <v>0</v>
      </c>
      <c r="CZ80" s="226">
        <f t="shared" ca="1" si="91"/>
        <v>0</v>
      </c>
      <c r="DA80" s="226">
        <f t="shared" ca="1" si="91"/>
        <v>0</v>
      </c>
      <c r="DB80" s="226">
        <f t="shared" ca="1" si="91"/>
        <v>0</v>
      </c>
      <c r="DC80" s="226"/>
      <c r="DD80" s="226" t="str">
        <f t="shared" ca="1" si="118"/>
        <v/>
      </c>
      <c r="DE80" s="226" t="str">
        <f t="shared" ca="1" si="119"/>
        <v/>
      </c>
      <c r="DF80" s="226" t="str">
        <f t="shared" ca="1" si="120"/>
        <v/>
      </c>
      <c r="DG80" s="226" t="str">
        <f t="shared" ca="1" si="121"/>
        <v/>
      </c>
      <c r="DH80" s="226" t="str">
        <f t="shared" ca="1" si="122"/>
        <v/>
      </c>
      <c r="DI80" s="226" t="str">
        <f t="shared" ca="1" si="123"/>
        <v/>
      </c>
      <c r="DJ80" s="226" t="str">
        <f t="shared" ca="1" si="124"/>
        <v/>
      </c>
      <c r="DK80" s="226" t="str">
        <f t="shared" ca="1" si="125"/>
        <v/>
      </c>
      <c r="DL80" s="226" t="str">
        <f t="shared" ca="1" si="126"/>
        <v/>
      </c>
      <c r="DM80" s="226" t="str">
        <f t="shared" ca="1" si="127"/>
        <v/>
      </c>
      <c r="DN80" s="226" t="str">
        <f t="shared" ca="1" si="128"/>
        <v/>
      </c>
      <c r="DO80" s="226"/>
      <c r="DP80" s="226" t="str">
        <f t="shared" ca="1" si="129"/>
        <v xml:space="preserve">          </v>
      </c>
      <c r="DQ80" s="226" t="str">
        <f t="shared" ca="1" si="130"/>
        <v/>
      </c>
      <c r="DR80" s="226" t="str">
        <f t="shared" ca="1" si="131"/>
        <v/>
      </c>
      <c r="DS80" s="226"/>
      <c r="DT80" s="226" t="str">
        <f t="shared" ca="1" si="132"/>
        <v/>
      </c>
      <c r="DU80" s="226" t="str">
        <f t="shared" ca="1" si="96"/>
        <v/>
      </c>
      <c r="DV80" s="226" t="str">
        <f t="shared" ca="1" si="96"/>
        <v/>
      </c>
      <c r="DW80" s="226" t="str">
        <f t="shared" ca="1" si="96"/>
        <v/>
      </c>
      <c r="DX80" s="226" t="str">
        <f t="shared" ca="1" si="96"/>
        <v/>
      </c>
      <c r="DY80" s="226" t="str">
        <f t="shared" ca="1" si="96"/>
        <v/>
      </c>
      <c r="DZ80" s="226" t="str">
        <f t="shared" ca="1" si="96"/>
        <v/>
      </c>
      <c r="EA80" s="226" t="str">
        <f t="shared" ca="1" si="96"/>
        <v/>
      </c>
      <c r="EB80" s="226" t="str">
        <f t="shared" ca="1" si="96"/>
        <v/>
      </c>
      <c r="EC80" s="226" t="str">
        <f t="shared" ca="1" si="96"/>
        <v/>
      </c>
      <c r="ED80" s="226"/>
      <c r="EE80" s="226" t="str">
        <f t="shared" ca="1" si="133"/>
        <v xml:space="preserve">         </v>
      </c>
      <c r="EF80" s="226" t="str">
        <f t="shared" ca="1" si="134"/>
        <v/>
      </c>
      <c r="EG80" s="226" t="str">
        <f t="shared" ca="1" si="135"/>
        <v/>
      </c>
      <c r="EH80" s="226"/>
      <c r="EI80" s="226" t="str">
        <f t="shared" ca="1" si="136"/>
        <v/>
      </c>
      <c r="EJ80" s="226" t="str">
        <f t="shared" ca="1" si="136"/>
        <v/>
      </c>
      <c r="EK80" s="226" t="str">
        <f t="shared" ca="1" si="136"/>
        <v/>
      </c>
      <c r="EL80" s="226" t="str">
        <f t="shared" ca="1" si="136"/>
        <v/>
      </c>
      <c r="EM80" s="226" t="str">
        <f t="shared" ca="1" si="136"/>
        <v/>
      </c>
      <c r="EN80" s="226" t="str">
        <f t="shared" ca="1" si="136"/>
        <v/>
      </c>
      <c r="EO80" s="226" t="str">
        <f t="shared" ca="1" si="136"/>
        <v/>
      </c>
      <c r="EP80" s="226" t="str">
        <f t="shared" ca="1" si="136"/>
        <v/>
      </c>
      <c r="EQ80" s="226" t="str">
        <f t="shared" ca="1" si="136"/>
        <v/>
      </c>
      <c r="ER80" s="226" t="str">
        <f t="shared" ca="1" si="136"/>
        <v/>
      </c>
      <c r="ES80" s="226"/>
      <c r="ET80" s="226" t="str">
        <f t="shared" ca="1" si="57"/>
        <v xml:space="preserve">         </v>
      </c>
      <c r="EU80" s="226" t="str">
        <f t="shared" ca="1" si="58"/>
        <v/>
      </c>
      <c r="EV80" s="226" t="str">
        <f t="shared" ca="1" si="59"/>
        <v/>
      </c>
      <c r="FM80" s="226" t="str">
        <f t="shared" si="97"/>
        <v/>
      </c>
      <c r="FN80" s="226" t="str">
        <f t="shared" si="98"/>
        <v/>
      </c>
      <c r="FO80" s="226" t="str">
        <f t="shared" si="99"/>
        <v/>
      </c>
      <c r="FP80" s="226" t="str">
        <f t="shared" si="100"/>
        <v/>
      </c>
      <c r="FQ80" s="226" t="str">
        <f t="shared" ref="FQ80:FQ143" si="137">FM80&amp;FN80&amp;FO80&amp;FP80</f>
        <v/>
      </c>
      <c r="FR80" s="226" t="str">
        <f t="shared" ref="FR80:FR143" si="138">SUBSTITUTE(TRIM(FQ80)," "," / ")</f>
        <v/>
      </c>
      <c r="FT80" s="226">
        <f>LEN(ПланОЗО!C80)-LEN(SUBSTITUTE(ПланОЗО!C80,",",""))+COUNTA(ПланОЗО!C80)</f>
        <v>0</v>
      </c>
      <c r="FU80" s="226">
        <f>LEN(ПланОЗО!D80)-LEN(SUBSTITUTE(ПланОЗО!D80,",",""))+COUNTA(ПланОЗО!D80)</f>
        <v>0</v>
      </c>
      <c r="FV80" s="226">
        <f>LEN(ПланОЗО!E80)-LEN(SUBSTITUTE(ПланОЗО!E80,",",""))+COUNTA(ПланОЗО!E80)</f>
        <v>0</v>
      </c>
      <c r="FX80" s="226">
        <f>LEN(ПланЗО!C80)-LEN(SUBSTITUTE(ПланЗО!C80,",",""))+COUNTA(ПланЗО!C80)</f>
        <v>0</v>
      </c>
      <c r="FY80" s="226">
        <f>LEN(ПланЗО!D80)-LEN(SUBSTITUTE(ПланЗО!D80,",",""))+COUNTA(ПланЗО!D80)</f>
        <v>0</v>
      </c>
      <c r="FZ80" s="226">
        <f>LEN(ПланЗО!E80)-LEN(SUBSTITUTE(ПланЗО!E80,",",""))+COUNTA(ПланЗО!E80)</f>
        <v>0</v>
      </c>
    </row>
    <row r="81" spans="1:182" x14ac:dyDescent="0.25">
      <c r="A81" s="5" t="s">
        <v>216</v>
      </c>
      <c r="B81" s="92"/>
      <c r="C81" s="88"/>
      <c r="D81" s="89"/>
      <c r="E81" s="89"/>
      <c r="F81" s="89"/>
      <c r="G81" s="90"/>
      <c r="H81" s="88"/>
      <c r="I81" s="89"/>
      <c r="J81" s="89"/>
      <c r="K81" s="89"/>
      <c r="L81" s="90"/>
      <c r="M81" s="88"/>
      <c r="N81" s="89"/>
      <c r="O81" s="89"/>
      <c r="P81" s="89"/>
      <c r="Q81" s="90"/>
      <c r="R81" s="88"/>
      <c r="S81" s="89"/>
      <c r="T81" s="89"/>
      <c r="U81" s="89"/>
      <c r="V81" s="90"/>
      <c r="W81" s="88"/>
      <c r="X81" s="89"/>
      <c r="Y81" s="89"/>
      <c r="Z81" s="89"/>
      <c r="AA81" s="90"/>
      <c r="AB81" s="88"/>
      <c r="AC81" s="89"/>
      <c r="AD81" s="89"/>
      <c r="AE81" s="89"/>
      <c r="AF81" s="90"/>
      <c r="AG81" s="88"/>
      <c r="AH81" s="89"/>
      <c r="AI81" s="89"/>
      <c r="AJ81" s="89"/>
      <c r="AK81" s="90"/>
      <c r="AL81" s="88"/>
      <c r="AM81" s="89"/>
      <c r="AN81" s="89"/>
      <c r="AO81" s="89"/>
      <c r="AP81" s="90"/>
      <c r="AQ81" s="88"/>
      <c r="AR81" s="89"/>
      <c r="AS81" s="89"/>
      <c r="AT81" s="89"/>
      <c r="AU81" s="90"/>
      <c r="AV81" s="88"/>
      <c r="AW81" s="89"/>
      <c r="AX81" s="89"/>
      <c r="AY81" s="89"/>
      <c r="AZ81" s="90"/>
      <c r="BA81" s="88"/>
      <c r="BB81" s="89"/>
      <c r="BC81" s="89"/>
      <c r="BD81" s="89"/>
      <c r="BE81" s="90"/>
      <c r="BF81" s="89"/>
      <c r="BG81" s="214">
        <v>0</v>
      </c>
      <c r="BH81" s="214">
        <v>0</v>
      </c>
      <c r="BI81" s="214">
        <v>0</v>
      </c>
      <c r="BJ81" s="214">
        <v>0</v>
      </c>
      <c r="BK81" s="305"/>
      <c r="BL81" s="305" t="str">
        <f>IF(ПланОО!H81&gt;0,ПланОО!I81/ПланОО!H81,"-")</f>
        <v>-</v>
      </c>
      <c r="BM81" s="298"/>
      <c r="BN81" s="226"/>
      <c r="BO81" s="226"/>
      <c r="BP81" s="226">
        <f t="shared" ca="1" si="101"/>
        <v>0</v>
      </c>
      <c r="BQ81" s="226">
        <f t="shared" ca="1" si="102"/>
        <v>0</v>
      </c>
      <c r="BR81" s="226">
        <f t="shared" ca="1" si="95"/>
        <v>0</v>
      </c>
      <c r="BS81" s="226">
        <f t="shared" ca="1" si="95"/>
        <v>0</v>
      </c>
      <c r="BT81" s="226">
        <f t="shared" ca="1" si="95"/>
        <v>0</v>
      </c>
      <c r="BU81" s="226">
        <f t="shared" ca="1" si="95"/>
        <v>0</v>
      </c>
      <c r="BV81" s="226">
        <f t="shared" ca="1" si="95"/>
        <v>0</v>
      </c>
      <c r="BW81" s="226">
        <f t="shared" ca="1" si="95"/>
        <v>0</v>
      </c>
      <c r="BX81" s="226">
        <f t="shared" ca="1" si="95"/>
        <v>0</v>
      </c>
      <c r="BY81" s="226">
        <f t="shared" ca="1" si="95"/>
        <v>0</v>
      </c>
      <c r="BZ81" s="226">
        <f t="shared" ca="1" si="95"/>
        <v>0</v>
      </c>
      <c r="CA81" s="226"/>
      <c r="CB81" s="226" t="str">
        <f t="shared" ca="1" si="103"/>
        <v/>
      </c>
      <c r="CC81" s="226" t="str">
        <f t="shared" ca="1" si="104"/>
        <v/>
      </c>
      <c r="CD81" s="226" t="str">
        <f t="shared" ca="1" si="105"/>
        <v/>
      </c>
      <c r="CE81" s="226" t="str">
        <f t="shared" ca="1" si="106"/>
        <v/>
      </c>
      <c r="CF81" s="226" t="str">
        <f t="shared" ca="1" si="107"/>
        <v/>
      </c>
      <c r="CG81" s="226" t="str">
        <f t="shared" ca="1" si="108"/>
        <v/>
      </c>
      <c r="CH81" s="226" t="str">
        <f t="shared" ca="1" si="109"/>
        <v/>
      </c>
      <c r="CI81" s="226" t="str">
        <f t="shared" ca="1" si="110"/>
        <v/>
      </c>
      <c r="CJ81" s="226" t="str">
        <f t="shared" ca="1" si="111"/>
        <v/>
      </c>
      <c r="CK81" s="226" t="str">
        <f t="shared" ca="1" si="112"/>
        <v/>
      </c>
      <c r="CL81" s="226" t="str">
        <f t="shared" ca="1" si="113"/>
        <v/>
      </c>
      <c r="CM81" s="226"/>
      <c r="CN81" s="226" t="str">
        <f t="shared" ca="1" si="114"/>
        <v xml:space="preserve">          </v>
      </c>
      <c r="CO81" s="226" t="str">
        <f t="shared" ca="1" si="115"/>
        <v/>
      </c>
      <c r="CP81" s="226" t="str">
        <f t="shared" ca="1" si="116"/>
        <v/>
      </c>
      <c r="CQ81" s="226"/>
      <c r="CR81" s="226">
        <f t="shared" ca="1" si="117"/>
        <v>0</v>
      </c>
      <c r="CS81" s="226">
        <f t="shared" ca="1" si="91"/>
        <v>0</v>
      </c>
      <c r="CT81" s="226">
        <f t="shared" ca="1" si="91"/>
        <v>0</v>
      </c>
      <c r="CU81" s="226">
        <f t="shared" ca="1" si="91"/>
        <v>0</v>
      </c>
      <c r="CV81" s="226">
        <f t="shared" ca="1" si="91"/>
        <v>0</v>
      </c>
      <c r="CW81" s="226">
        <f t="shared" ca="1" si="91"/>
        <v>0</v>
      </c>
      <c r="CX81" s="226">
        <f t="shared" ca="1" si="91"/>
        <v>0</v>
      </c>
      <c r="CY81" s="226">
        <f t="shared" ca="1" si="91"/>
        <v>0</v>
      </c>
      <c r="CZ81" s="226">
        <f t="shared" ca="1" si="91"/>
        <v>0</v>
      </c>
      <c r="DA81" s="226">
        <f t="shared" ca="1" si="91"/>
        <v>0</v>
      </c>
      <c r="DB81" s="226">
        <f t="shared" ca="1" si="91"/>
        <v>0</v>
      </c>
      <c r="DC81" s="226"/>
      <c r="DD81" s="226" t="str">
        <f t="shared" ca="1" si="118"/>
        <v/>
      </c>
      <c r="DE81" s="226" t="str">
        <f t="shared" ca="1" si="119"/>
        <v/>
      </c>
      <c r="DF81" s="226" t="str">
        <f t="shared" ca="1" si="120"/>
        <v/>
      </c>
      <c r="DG81" s="226" t="str">
        <f t="shared" ca="1" si="121"/>
        <v/>
      </c>
      <c r="DH81" s="226" t="str">
        <f t="shared" ca="1" si="122"/>
        <v/>
      </c>
      <c r="DI81" s="226" t="str">
        <f t="shared" ca="1" si="123"/>
        <v/>
      </c>
      <c r="DJ81" s="226" t="str">
        <f t="shared" ca="1" si="124"/>
        <v/>
      </c>
      <c r="DK81" s="226" t="str">
        <f t="shared" ca="1" si="125"/>
        <v/>
      </c>
      <c r="DL81" s="226" t="str">
        <f t="shared" ca="1" si="126"/>
        <v/>
      </c>
      <c r="DM81" s="226" t="str">
        <f t="shared" ca="1" si="127"/>
        <v/>
      </c>
      <c r="DN81" s="226" t="str">
        <f t="shared" ca="1" si="128"/>
        <v/>
      </c>
      <c r="DO81" s="226"/>
      <c r="DP81" s="226" t="str">
        <f t="shared" ca="1" si="129"/>
        <v xml:space="preserve">          </v>
      </c>
      <c r="DQ81" s="226" t="str">
        <f t="shared" ca="1" si="130"/>
        <v/>
      </c>
      <c r="DR81" s="226" t="str">
        <f t="shared" ca="1" si="131"/>
        <v/>
      </c>
      <c r="DS81" s="226"/>
      <c r="DT81" s="226" t="str">
        <f t="shared" ca="1" si="132"/>
        <v/>
      </c>
      <c r="DU81" s="226" t="str">
        <f t="shared" ca="1" si="96"/>
        <v/>
      </c>
      <c r="DV81" s="226" t="str">
        <f t="shared" ca="1" si="96"/>
        <v/>
      </c>
      <c r="DW81" s="226" t="str">
        <f t="shared" ca="1" si="96"/>
        <v/>
      </c>
      <c r="DX81" s="226" t="str">
        <f t="shared" ca="1" si="96"/>
        <v/>
      </c>
      <c r="DY81" s="226" t="str">
        <f t="shared" ca="1" si="96"/>
        <v/>
      </c>
      <c r="DZ81" s="226" t="str">
        <f t="shared" ca="1" si="96"/>
        <v/>
      </c>
      <c r="EA81" s="226" t="str">
        <f t="shared" ca="1" si="96"/>
        <v/>
      </c>
      <c r="EB81" s="226" t="str">
        <f t="shared" ca="1" si="96"/>
        <v/>
      </c>
      <c r="EC81" s="226" t="str">
        <f t="shared" ca="1" si="96"/>
        <v/>
      </c>
      <c r="ED81" s="226"/>
      <c r="EE81" s="226" t="str">
        <f t="shared" ca="1" si="133"/>
        <v xml:space="preserve">         </v>
      </c>
      <c r="EF81" s="226" t="str">
        <f t="shared" ca="1" si="134"/>
        <v/>
      </c>
      <c r="EG81" s="226" t="str">
        <f t="shared" ca="1" si="135"/>
        <v/>
      </c>
      <c r="EH81" s="226"/>
      <c r="EI81" s="226" t="str">
        <f t="shared" ca="1" si="136"/>
        <v/>
      </c>
      <c r="EJ81" s="226" t="str">
        <f t="shared" ca="1" si="136"/>
        <v/>
      </c>
      <c r="EK81" s="226" t="str">
        <f t="shared" ca="1" si="136"/>
        <v/>
      </c>
      <c r="EL81" s="226" t="str">
        <f t="shared" ca="1" si="136"/>
        <v/>
      </c>
      <c r="EM81" s="226" t="str">
        <f t="shared" ca="1" si="136"/>
        <v/>
      </c>
      <c r="EN81" s="226" t="str">
        <f t="shared" ca="1" si="136"/>
        <v/>
      </c>
      <c r="EO81" s="226" t="str">
        <f t="shared" ca="1" si="136"/>
        <v/>
      </c>
      <c r="EP81" s="226" t="str">
        <f t="shared" ca="1" si="136"/>
        <v/>
      </c>
      <c r="EQ81" s="226" t="str">
        <f t="shared" ca="1" si="136"/>
        <v/>
      </c>
      <c r="ER81" s="226" t="str">
        <f t="shared" ca="1" si="136"/>
        <v/>
      </c>
      <c r="ES81" s="226"/>
      <c r="ET81" s="226" t="str">
        <f t="shared" ca="1" si="57"/>
        <v xml:space="preserve">         </v>
      </c>
      <c r="EU81" s="226" t="str">
        <f t="shared" ca="1" si="58"/>
        <v/>
      </c>
      <c r="EV81" s="226" t="str">
        <f t="shared" ca="1" si="59"/>
        <v/>
      </c>
      <c r="FM81" s="226" t="str">
        <f t="shared" si="97"/>
        <v/>
      </c>
      <c r="FN81" s="226" t="str">
        <f t="shared" si="98"/>
        <v/>
      </c>
      <c r="FO81" s="226" t="str">
        <f t="shared" si="99"/>
        <v/>
      </c>
      <c r="FP81" s="226" t="str">
        <f t="shared" si="100"/>
        <v/>
      </c>
      <c r="FQ81" s="226" t="str">
        <f t="shared" si="137"/>
        <v/>
      </c>
      <c r="FR81" s="226" t="str">
        <f t="shared" si="138"/>
        <v/>
      </c>
      <c r="FT81" s="226">
        <f>LEN(ПланОЗО!C81)-LEN(SUBSTITUTE(ПланОЗО!C81,",",""))+COUNTA(ПланОЗО!C81)</f>
        <v>0</v>
      </c>
      <c r="FU81" s="226">
        <f>LEN(ПланОЗО!D81)-LEN(SUBSTITUTE(ПланОЗО!D81,",",""))+COUNTA(ПланОЗО!D81)</f>
        <v>0</v>
      </c>
      <c r="FV81" s="226">
        <f>LEN(ПланОЗО!E81)-LEN(SUBSTITUTE(ПланОЗО!E81,",",""))+COUNTA(ПланОЗО!E81)</f>
        <v>0</v>
      </c>
      <c r="FX81" s="226">
        <f>LEN(ПланЗО!C81)-LEN(SUBSTITUTE(ПланЗО!C81,",",""))+COUNTA(ПланЗО!C81)</f>
        <v>0</v>
      </c>
      <c r="FY81" s="226">
        <f>LEN(ПланЗО!D81)-LEN(SUBSTITUTE(ПланЗО!D81,",",""))+COUNTA(ПланЗО!D81)</f>
        <v>0</v>
      </c>
      <c r="FZ81" s="226">
        <f>LEN(ПланЗО!E81)-LEN(SUBSTITUTE(ПланЗО!E81,",",""))+COUNTA(ПланЗО!E81)</f>
        <v>0</v>
      </c>
    </row>
    <row r="82" spans="1:182" x14ac:dyDescent="0.25">
      <c r="A82" s="5" t="s">
        <v>217</v>
      </c>
      <c r="B82" s="92"/>
      <c r="C82" s="88"/>
      <c r="D82" s="89"/>
      <c r="E82" s="89"/>
      <c r="F82" s="89"/>
      <c r="G82" s="90"/>
      <c r="H82" s="88"/>
      <c r="I82" s="89"/>
      <c r="J82" s="89"/>
      <c r="K82" s="89"/>
      <c r="L82" s="90"/>
      <c r="M82" s="88"/>
      <c r="N82" s="89"/>
      <c r="O82" s="89"/>
      <c r="P82" s="89"/>
      <c r="Q82" s="90"/>
      <c r="R82" s="88"/>
      <c r="S82" s="89"/>
      <c r="T82" s="89"/>
      <c r="U82" s="89"/>
      <c r="V82" s="90"/>
      <c r="W82" s="88"/>
      <c r="X82" s="89"/>
      <c r="Y82" s="89"/>
      <c r="Z82" s="89"/>
      <c r="AA82" s="90"/>
      <c r="AB82" s="88"/>
      <c r="AC82" s="89"/>
      <c r="AD82" s="89"/>
      <c r="AE82" s="89"/>
      <c r="AF82" s="90"/>
      <c r="AG82" s="88"/>
      <c r="AH82" s="89"/>
      <c r="AI82" s="89"/>
      <c r="AJ82" s="89"/>
      <c r="AK82" s="90"/>
      <c r="AL82" s="88"/>
      <c r="AM82" s="89"/>
      <c r="AN82" s="89"/>
      <c r="AO82" s="89"/>
      <c r="AP82" s="90"/>
      <c r="AQ82" s="88"/>
      <c r="AR82" s="89"/>
      <c r="AS82" s="89"/>
      <c r="AT82" s="89"/>
      <c r="AU82" s="90"/>
      <c r="AV82" s="88"/>
      <c r="AW82" s="89"/>
      <c r="AX82" s="89"/>
      <c r="AY82" s="89"/>
      <c r="AZ82" s="90"/>
      <c r="BA82" s="88"/>
      <c r="BB82" s="89"/>
      <c r="BC82" s="89"/>
      <c r="BD82" s="89"/>
      <c r="BE82" s="90"/>
      <c r="BF82" s="89"/>
      <c r="BG82" s="214">
        <v>0</v>
      </c>
      <c r="BH82" s="214">
        <v>0</v>
      </c>
      <c r="BI82" s="214">
        <v>0</v>
      </c>
      <c r="BJ82" s="214">
        <v>0</v>
      </c>
      <c r="BK82" s="305"/>
      <c r="BL82" s="305" t="str">
        <f>IF(ПланОО!H82&gt;0,ПланОО!I82/ПланОО!H82,"-")</f>
        <v>-</v>
      </c>
      <c r="BM82" s="298"/>
      <c r="BN82" s="226"/>
      <c r="BO82" s="226"/>
      <c r="BP82" s="226">
        <f t="shared" ca="1" si="101"/>
        <v>0</v>
      </c>
      <c r="BQ82" s="226">
        <f t="shared" ca="1" si="102"/>
        <v>0</v>
      </c>
      <c r="BR82" s="226">
        <f t="shared" ca="1" si="95"/>
        <v>0</v>
      </c>
      <c r="BS82" s="226">
        <f t="shared" ca="1" si="95"/>
        <v>0</v>
      </c>
      <c r="BT82" s="226">
        <f t="shared" ca="1" si="95"/>
        <v>0</v>
      </c>
      <c r="BU82" s="226">
        <f t="shared" ca="1" si="95"/>
        <v>0</v>
      </c>
      <c r="BV82" s="226">
        <f t="shared" ca="1" si="95"/>
        <v>0</v>
      </c>
      <c r="BW82" s="226">
        <f t="shared" ca="1" si="95"/>
        <v>0</v>
      </c>
      <c r="BX82" s="226">
        <f t="shared" ca="1" si="95"/>
        <v>0</v>
      </c>
      <c r="BY82" s="226">
        <f t="shared" ca="1" si="95"/>
        <v>0</v>
      </c>
      <c r="BZ82" s="226">
        <f t="shared" ca="1" si="95"/>
        <v>0</v>
      </c>
      <c r="CA82" s="226"/>
      <c r="CB82" s="226" t="str">
        <f t="shared" ca="1" si="103"/>
        <v/>
      </c>
      <c r="CC82" s="226" t="str">
        <f t="shared" ca="1" si="104"/>
        <v/>
      </c>
      <c r="CD82" s="226" t="str">
        <f t="shared" ca="1" si="105"/>
        <v/>
      </c>
      <c r="CE82" s="226" t="str">
        <f t="shared" ca="1" si="106"/>
        <v/>
      </c>
      <c r="CF82" s="226" t="str">
        <f t="shared" ca="1" si="107"/>
        <v/>
      </c>
      <c r="CG82" s="226" t="str">
        <f t="shared" ca="1" si="108"/>
        <v/>
      </c>
      <c r="CH82" s="226" t="str">
        <f t="shared" ca="1" si="109"/>
        <v/>
      </c>
      <c r="CI82" s="226" t="str">
        <f t="shared" ca="1" si="110"/>
        <v/>
      </c>
      <c r="CJ82" s="226" t="str">
        <f t="shared" ca="1" si="111"/>
        <v/>
      </c>
      <c r="CK82" s="226" t="str">
        <f t="shared" ca="1" si="112"/>
        <v/>
      </c>
      <c r="CL82" s="226" t="str">
        <f t="shared" ca="1" si="113"/>
        <v/>
      </c>
      <c r="CM82" s="226"/>
      <c r="CN82" s="226" t="str">
        <f t="shared" ca="1" si="114"/>
        <v xml:space="preserve">          </v>
      </c>
      <c r="CO82" s="226" t="str">
        <f t="shared" ca="1" si="115"/>
        <v/>
      </c>
      <c r="CP82" s="226" t="str">
        <f t="shared" ca="1" si="116"/>
        <v/>
      </c>
      <c r="CQ82" s="226"/>
      <c r="CR82" s="226">
        <f t="shared" ca="1" si="117"/>
        <v>0</v>
      </c>
      <c r="CS82" s="226">
        <f t="shared" ca="1" si="91"/>
        <v>0</v>
      </c>
      <c r="CT82" s="226">
        <f t="shared" ca="1" si="91"/>
        <v>0</v>
      </c>
      <c r="CU82" s="226">
        <f t="shared" ca="1" si="91"/>
        <v>0</v>
      </c>
      <c r="CV82" s="226">
        <f t="shared" ca="1" si="91"/>
        <v>0</v>
      </c>
      <c r="CW82" s="226">
        <f t="shared" ca="1" si="91"/>
        <v>0</v>
      </c>
      <c r="CX82" s="226">
        <f t="shared" ca="1" si="91"/>
        <v>0</v>
      </c>
      <c r="CY82" s="226">
        <f t="shared" ca="1" si="91"/>
        <v>0</v>
      </c>
      <c r="CZ82" s="226">
        <f t="shared" ca="1" si="91"/>
        <v>0</v>
      </c>
      <c r="DA82" s="226">
        <f t="shared" ca="1" si="91"/>
        <v>0</v>
      </c>
      <c r="DB82" s="226">
        <f t="shared" ca="1" si="91"/>
        <v>0</v>
      </c>
      <c r="DC82" s="226"/>
      <c r="DD82" s="226" t="str">
        <f t="shared" ca="1" si="118"/>
        <v/>
      </c>
      <c r="DE82" s="226" t="str">
        <f t="shared" ca="1" si="119"/>
        <v/>
      </c>
      <c r="DF82" s="226" t="str">
        <f t="shared" ca="1" si="120"/>
        <v/>
      </c>
      <c r="DG82" s="226" t="str">
        <f t="shared" ca="1" si="121"/>
        <v/>
      </c>
      <c r="DH82" s="226" t="str">
        <f t="shared" ca="1" si="122"/>
        <v/>
      </c>
      <c r="DI82" s="226" t="str">
        <f t="shared" ca="1" si="123"/>
        <v/>
      </c>
      <c r="DJ82" s="226" t="str">
        <f t="shared" ca="1" si="124"/>
        <v/>
      </c>
      <c r="DK82" s="226" t="str">
        <f t="shared" ca="1" si="125"/>
        <v/>
      </c>
      <c r="DL82" s="226" t="str">
        <f t="shared" ca="1" si="126"/>
        <v/>
      </c>
      <c r="DM82" s="226" t="str">
        <f t="shared" ca="1" si="127"/>
        <v/>
      </c>
      <c r="DN82" s="226" t="str">
        <f t="shared" ca="1" si="128"/>
        <v/>
      </c>
      <c r="DO82" s="226"/>
      <c r="DP82" s="226" t="str">
        <f t="shared" ca="1" si="129"/>
        <v xml:space="preserve">          </v>
      </c>
      <c r="DQ82" s="226" t="str">
        <f t="shared" ca="1" si="130"/>
        <v/>
      </c>
      <c r="DR82" s="226" t="str">
        <f t="shared" ca="1" si="131"/>
        <v/>
      </c>
      <c r="DS82" s="226"/>
      <c r="DT82" s="226" t="str">
        <f t="shared" ca="1" si="132"/>
        <v/>
      </c>
      <c r="DU82" s="226" t="str">
        <f t="shared" ca="1" si="96"/>
        <v/>
      </c>
      <c r="DV82" s="226" t="str">
        <f t="shared" ca="1" si="96"/>
        <v/>
      </c>
      <c r="DW82" s="226" t="str">
        <f t="shared" ca="1" si="96"/>
        <v/>
      </c>
      <c r="DX82" s="226" t="str">
        <f t="shared" ca="1" si="96"/>
        <v/>
      </c>
      <c r="DY82" s="226" t="str">
        <f t="shared" ca="1" si="96"/>
        <v/>
      </c>
      <c r="DZ82" s="226" t="str">
        <f t="shared" ca="1" si="96"/>
        <v/>
      </c>
      <c r="EA82" s="226" t="str">
        <f t="shared" ca="1" si="96"/>
        <v/>
      </c>
      <c r="EB82" s="226" t="str">
        <f t="shared" ca="1" si="96"/>
        <v/>
      </c>
      <c r="EC82" s="226" t="str">
        <f t="shared" ca="1" si="96"/>
        <v/>
      </c>
      <c r="ED82" s="226"/>
      <c r="EE82" s="226" t="str">
        <f t="shared" ca="1" si="133"/>
        <v xml:space="preserve">         </v>
      </c>
      <c r="EF82" s="226" t="str">
        <f t="shared" ca="1" si="134"/>
        <v/>
      </c>
      <c r="EG82" s="226" t="str">
        <f t="shared" ca="1" si="135"/>
        <v/>
      </c>
      <c r="EH82" s="226"/>
      <c r="EI82" s="226" t="str">
        <f t="shared" ca="1" si="136"/>
        <v/>
      </c>
      <c r="EJ82" s="226" t="str">
        <f t="shared" ca="1" si="136"/>
        <v/>
      </c>
      <c r="EK82" s="226" t="str">
        <f t="shared" ca="1" si="136"/>
        <v/>
      </c>
      <c r="EL82" s="226" t="str">
        <f t="shared" ca="1" si="136"/>
        <v/>
      </c>
      <c r="EM82" s="226" t="str">
        <f t="shared" ca="1" si="136"/>
        <v/>
      </c>
      <c r="EN82" s="226" t="str">
        <f t="shared" ca="1" si="136"/>
        <v/>
      </c>
      <c r="EO82" s="226" t="str">
        <f t="shared" ca="1" si="136"/>
        <v/>
      </c>
      <c r="EP82" s="226" t="str">
        <f t="shared" ca="1" si="136"/>
        <v/>
      </c>
      <c r="EQ82" s="226" t="str">
        <f t="shared" ca="1" si="136"/>
        <v/>
      </c>
      <c r="ER82" s="226" t="str">
        <f t="shared" ca="1" si="136"/>
        <v/>
      </c>
      <c r="ES82" s="226"/>
      <c r="ET82" s="226" t="str">
        <f t="shared" ca="1" si="57"/>
        <v xml:space="preserve">         </v>
      </c>
      <c r="EU82" s="226" t="str">
        <f t="shared" ca="1" si="58"/>
        <v/>
      </c>
      <c r="EV82" s="226" t="str">
        <f t="shared" ca="1" si="59"/>
        <v/>
      </c>
      <c r="FM82" s="226" t="str">
        <f t="shared" si="97"/>
        <v/>
      </c>
      <c r="FN82" s="226" t="str">
        <f t="shared" si="98"/>
        <v/>
      </c>
      <c r="FO82" s="226" t="str">
        <f t="shared" si="99"/>
        <v/>
      </c>
      <c r="FP82" s="226" t="str">
        <f t="shared" si="100"/>
        <v/>
      </c>
      <c r="FQ82" s="226" t="str">
        <f t="shared" si="137"/>
        <v/>
      </c>
      <c r="FR82" s="226" t="str">
        <f t="shared" si="138"/>
        <v/>
      </c>
      <c r="FT82" s="226">
        <f>LEN(ПланОЗО!C82)-LEN(SUBSTITUTE(ПланОЗО!C82,",",""))+COUNTA(ПланОЗО!C82)</f>
        <v>0</v>
      </c>
      <c r="FU82" s="226">
        <f>LEN(ПланОЗО!D82)-LEN(SUBSTITUTE(ПланОЗО!D82,",",""))+COUNTA(ПланОЗО!D82)</f>
        <v>0</v>
      </c>
      <c r="FV82" s="226">
        <f>LEN(ПланОЗО!E82)-LEN(SUBSTITUTE(ПланОЗО!E82,",",""))+COUNTA(ПланОЗО!E82)</f>
        <v>0</v>
      </c>
      <c r="FX82" s="226">
        <f>LEN(ПланЗО!C82)-LEN(SUBSTITUTE(ПланЗО!C82,",",""))+COUNTA(ПланЗО!C82)</f>
        <v>0</v>
      </c>
      <c r="FY82" s="226">
        <f>LEN(ПланЗО!D82)-LEN(SUBSTITUTE(ПланЗО!D82,",",""))+COUNTA(ПланЗО!D82)</f>
        <v>0</v>
      </c>
      <c r="FZ82" s="226">
        <f>LEN(ПланЗО!E82)-LEN(SUBSTITUTE(ПланЗО!E82,",",""))+COUNTA(ПланЗО!E82)</f>
        <v>0</v>
      </c>
    </row>
    <row r="83" spans="1:182" x14ac:dyDescent="0.25">
      <c r="A83" s="5" t="s">
        <v>218</v>
      </c>
      <c r="B83" s="92"/>
      <c r="C83" s="88"/>
      <c r="D83" s="89"/>
      <c r="E83" s="89"/>
      <c r="F83" s="89"/>
      <c r="G83" s="90"/>
      <c r="H83" s="88"/>
      <c r="I83" s="89"/>
      <c r="J83" s="89"/>
      <c r="K83" s="89"/>
      <c r="L83" s="90"/>
      <c r="M83" s="88"/>
      <c r="N83" s="89"/>
      <c r="O83" s="89"/>
      <c r="P83" s="89"/>
      <c r="Q83" s="90"/>
      <c r="R83" s="88"/>
      <c r="S83" s="89"/>
      <c r="T83" s="89"/>
      <c r="U83" s="89"/>
      <c r="V83" s="90"/>
      <c r="W83" s="88"/>
      <c r="X83" s="89"/>
      <c r="Y83" s="89"/>
      <c r="Z83" s="89"/>
      <c r="AA83" s="90"/>
      <c r="AB83" s="88"/>
      <c r="AC83" s="89"/>
      <c r="AD83" s="89"/>
      <c r="AE83" s="89"/>
      <c r="AF83" s="90"/>
      <c r="AG83" s="88"/>
      <c r="AH83" s="89"/>
      <c r="AI83" s="89"/>
      <c r="AJ83" s="89"/>
      <c r="AK83" s="90"/>
      <c r="AL83" s="88"/>
      <c r="AM83" s="89"/>
      <c r="AN83" s="89"/>
      <c r="AO83" s="89"/>
      <c r="AP83" s="90"/>
      <c r="AQ83" s="88"/>
      <c r="AR83" s="89"/>
      <c r="AS83" s="89"/>
      <c r="AT83" s="89"/>
      <c r="AU83" s="90"/>
      <c r="AV83" s="88"/>
      <c r="AW83" s="89"/>
      <c r="AX83" s="89"/>
      <c r="AY83" s="89"/>
      <c r="AZ83" s="90"/>
      <c r="BA83" s="88"/>
      <c r="BB83" s="89"/>
      <c r="BC83" s="89"/>
      <c r="BD83" s="89"/>
      <c r="BE83" s="90"/>
      <c r="BF83" s="89"/>
      <c r="BG83" s="214">
        <v>0</v>
      </c>
      <c r="BH83" s="214">
        <v>0</v>
      </c>
      <c r="BI83" s="214">
        <v>0</v>
      </c>
      <c r="BJ83" s="214">
        <v>0</v>
      </c>
      <c r="BK83" s="305"/>
      <c r="BL83" s="305" t="str">
        <f>IF(ПланОО!H83&gt;0,ПланОО!I83/ПланОО!H83,"-")</f>
        <v>-</v>
      </c>
      <c r="BM83" s="298"/>
      <c r="BN83" s="226"/>
      <c r="BO83" s="226"/>
      <c r="BP83" s="226">
        <f t="shared" ca="1" si="101"/>
        <v>0</v>
      </c>
      <c r="BQ83" s="226">
        <f t="shared" ca="1" si="102"/>
        <v>0</v>
      </c>
      <c r="BR83" s="226">
        <f t="shared" ca="1" si="95"/>
        <v>0</v>
      </c>
      <c r="BS83" s="226">
        <f t="shared" ca="1" si="95"/>
        <v>0</v>
      </c>
      <c r="BT83" s="226">
        <f t="shared" ca="1" si="95"/>
        <v>0</v>
      </c>
      <c r="BU83" s="226">
        <f t="shared" ca="1" si="95"/>
        <v>0</v>
      </c>
      <c r="BV83" s="226">
        <f t="shared" ca="1" si="95"/>
        <v>0</v>
      </c>
      <c r="BW83" s="226">
        <f t="shared" ca="1" si="95"/>
        <v>0</v>
      </c>
      <c r="BX83" s="226">
        <f t="shared" ca="1" si="95"/>
        <v>0</v>
      </c>
      <c r="BY83" s="226">
        <f t="shared" ca="1" si="95"/>
        <v>0</v>
      </c>
      <c r="BZ83" s="226">
        <f t="shared" ca="1" si="95"/>
        <v>0</v>
      </c>
      <c r="CA83" s="226"/>
      <c r="CB83" s="226" t="str">
        <f t="shared" ca="1" si="103"/>
        <v/>
      </c>
      <c r="CC83" s="226" t="str">
        <f t="shared" ca="1" si="104"/>
        <v/>
      </c>
      <c r="CD83" s="226" t="str">
        <f t="shared" ca="1" si="105"/>
        <v/>
      </c>
      <c r="CE83" s="226" t="str">
        <f t="shared" ca="1" si="106"/>
        <v/>
      </c>
      <c r="CF83" s="226" t="str">
        <f t="shared" ca="1" si="107"/>
        <v/>
      </c>
      <c r="CG83" s="226" t="str">
        <f t="shared" ca="1" si="108"/>
        <v/>
      </c>
      <c r="CH83" s="226" t="str">
        <f t="shared" ca="1" si="109"/>
        <v/>
      </c>
      <c r="CI83" s="226" t="str">
        <f t="shared" ca="1" si="110"/>
        <v/>
      </c>
      <c r="CJ83" s="226" t="str">
        <f t="shared" ca="1" si="111"/>
        <v/>
      </c>
      <c r="CK83" s="226" t="str">
        <f t="shared" ca="1" si="112"/>
        <v/>
      </c>
      <c r="CL83" s="226" t="str">
        <f t="shared" ca="1" si="113"/>
        <v/>
      </c>
      <c r="CM83" s="226"/>
      <c r="CN83" s="226" t="str">
        <f t="shared" ca="1" si="114"/>
        <v xml:space="preserve">          </v>
      </c>
      <c r="CO83" s="226" t="str">
        <f t="shared" ca="1" si="115"/>
        <v/>
      </c>
      <c r="CP83" s="226" t="str">
        <f t="shared" ca="1" si="116"/>
        <v/>
      </c>
      <c r="CQ83" s="226"/>
      <c r="CR83" s="226">
        <f t="shared" ca="1" si="117"/>
        <v>0</v>
      </c>
      <c r="CS83" s="226">
        <f t="shared" ca="1" si="91"/>
        <v>0</v>
      </c>
      <c r="CT83" s="226">
        <f t="shared" ca="1" si="91"/>
        <v>0</v>
      </c>
      <c r="CU83" s="226">
        <f t="shared" ca="1" si="91"/>
        <v>0</v>
      </c>
      <c r="CV83" s="226">
        <f t="shared" ca="1" si="91"/>
        <v>0</v>
      </c>
      <c r="CW83" s="226">
        <f t="shared" ca="1" si="91"/>
        <v>0</v>
      </c>
      <c r="CX83" s="226">
        <f t="shared" ca="1" si="91"/>
        <v>0</v>
      </c>
      <c r="CY83" s="226">
        <f t="shared" ca="1" si="91"/>
        <v>0</v>
      </c>
      <c r="CZ83" s="226">
        <f t="shared" ca="1" si="91"/>
        <v>0</v>
      </c>
      <c r="DA83" s="226">
        <f t="shared" ca="1" si="91"/>
        <v>0</v>
      </c>
      <c r="DB83" s="226">
        <f t="shared" ca="1" si="91"/>
        <v>0</v>
      </c>
      <c r="DC83" s="226"/>
      <c r="DD83" s="226" t="str">
        <f t="shared" ca="1" si="118"/>
        <v/>
      </c>
      <c r="DE83" s="226" t="str">
        <f t="shared" ca="1" si="119"/>
        <v/>
      </c>
      <c r="DF83" s="226" t="str">
        <f t="shared" ca="1" si="120"/>
        <v/>
      </c>
      <c r="DG83" s="226" t="str">
        <f t="shared" ca="1" si="121"/>
        <v/>
      </c>
      <c r="DH83" s="226" t="str">
        <f t="shared" ca="1" si="122"/>
        <v/>
      </c>
      <c r="DI83" s="226" t="str">
        <f t="shared" ca="1" si="123"/>
        <v/>
      </c>
      <c r="DJ83" s="226" t="str">
        <f t="shared" ca="1" si="124"/>
        <v/>
      </c>
      <c r="DK83" s="226" t="str">
        <f t="shared" ca="1" si="125"/>
        <v/>
      </c>
      <c r="DL83" s="226" t="str">
        <f t="shared" ca="1" si="126"/>
        <v/>
      </c>
      <c r="DM83" s="226" t="str">
        <f t="shared" ca="1" si="127"/>
        <v/>
      </c>
      <c r="DN83" s="226" t="str">
        <f t="shared" ca="1" si="128"/>
        <v/>
      </c>
      <c r="DO83" s="226"/>
      <c r="DP83" s="226" t="str">
        <f t="shared" ca="1" si="129"/>
        <v xml:space="preserve">          </v>
      </c>
      <c r="DQ83" s="226" t="str">
        <f t="shared" ca="1" si="130"/>
        <v/>
      </c>
      <c r="DR83" s="226" t="str">
        <f t="shared" ca="1" si="131"/>
        <v/>
      </c>
      <c r="DS83" s="226"/>
      <c r="DT83" s="226" t="str">
        <f t="shared" ca="1" si="132"/>
        <v/>
      </c>
      <c r="DU83" s="226" t="str">
        <f t="shared" ca="1" si="96"/>
        <v/>
      </c>
      <c r="DV83" s="226" t="str">
        <f t="shared" ca="1" si="96"/>
        <v/>
      </c>
      <c r="DW83" s="226" t="str">
        <f t="shared" ca="1" si="96"/>
        <v/>
      </c>
      <c r="DX83" s="226" t="str">
        <f t="shared" ca="1" si="96"/>
        <v/>
      </c>
      <c r="DY83" s="226" t="str">
        <f t="shared" ca="1" si="96"/>
        <v/>
      </c>
      <c r="DZ83" s="226" t="str">
        <f t="shared" ca="1" si="96"/>
        <v/>
      </c>
      <c r="EA83" s="226" t="str">
        <f t="shared" ca="1" si="96"/>
        <v/>
      </c>
      <c r="EB83" s="226" t="str">
        <f t="shared" ca="1" si="96"/>
        <v/>
      </c>
      <c r="EC83" s="226" t="str">
        <f t="shared" ca="1" si="96"/>
        <v/>
      </c>
      <c r="ED83" s="226"/>
      <c r="EE83" s="226" t="str">
        <f t="shared" ca="1" si="133"/>
        <v xml:space="preserve">         </v>
      </c>
      <c r="EF83" s="226" t="str">
        <f t="shared" ca="1" si="134"/>
        <v/>
      </c>
      <c r="EG83" s="226" t="str">
        <f t="shared" ca="1" si="135"/>
        <v/>
      </c>
      <c r="EH83" s="226"/>
      <c r="EI83" s="226" t="str">
        <f t="shared" ca="1" si="136"/>
        <v/>
      </c>
      <c r="EJ83" s="226" t="str">
        <f t="shared" ca="1" si="136"/>
        <v/>
      </c>
      <c r="EK83" s="226" t="str">
        <f t="shared" ca="1" si="136"/>
        <v/>
      </c>
      <c r="EL83" s="226" t="str">
        <f t="shared" ca="1" si="136"/>
        <v/>
      </c>
      <c r="EM83" s="226" t="str">
        <f t="shared" ca="1" si="136"/>
        <v/>
      </c>
      <c r="EN83" s="226" t="str">
        <f t="shared" ca="1" si="136"/>
        <v/>
      </c>
      <c r="EO83" s="226" t="str">
        <f t="shared" ca="1" si="136"/>
        <v/>
      </c>
      <c r="EP83" s="226" t="str">
        <f t="shared" ca="1" si="136"/>
        <v/>
      </c>
      <c r="EQ83" s="226" t="str">
        <f t="shared" ca="1" si="136"/>
        <v/>
      </c>
      <c r="ER83" s="226" t="str">
        <f t="shared" ca="1" si="136"/>
        <v/>
      </c>
      <c r="ES83" s="226"/>
      <c r="ET83" s="226" t="str">
        <f t="shared" ca="1" si="57"/>
        <v xml:space="preserve">         </v>
      </c>
      <c r="EU83" s="226" t="str">
        <f t="shared" ca="1" si="58"/>
        <v/>
      </c>
      <c r="EV83" s="226" t="str">
        <f t="shared" ca="1" si="59"/>
        <v/>
      </c>
      <c r="FM83" s="226" t="str">
        <f t="shared" si="97"/>
        <v/>
      </c>
      <c r="FN83" s="226" t="str">
        <f t="shared" si="98"/>
        <v/>
      </c>
      <c r="FO83" s="226" t="str">
        <f t="shared" si="99"/>
        <v/>
      </c>
      <c r="FP83" s="226" t="str">
        <f t="shared" si="100"/>
        <v/>
      </c>
      <c r="FQ83" s="226" t="str">
        <f t="shared" si="137"/>
        <v/>
      </c>
      <c r="FR83" s="226" t="str">
        <f t="shared" si="138"/>
        <v/>
      </c>
      <c r="FT83" s="226">
        <f>LEN(ПланОЗО!C83)-LEN(SUBSTITUTE(ПланОЗО!C83,",",""))+COUNTA(ПланОЗО!C83)</f>
        <v>0</v>
      </c>
      <c r="FU83" s="226">
        <f>LEN(ПланОЗО!D83)-LEN(SUBSTITUTE(ПланОЗО!D83,",",""))+COUNTA(ПланОЗО!D83)</f>
        <v>0</v>
      </c>
      <c r="FV83" s="226">
        <f>LEN(ПланОЗО!E83)-LEN(SUBSTITUTE(ПланОЗО!E83,",",""))+COUNTA(ПланОЗО!E83)</f>
        <v>0</v>
      </c>
      <c r="FX83" s="226">
        <f>LEN(ПланЗО!C83)-LEN(SUBSTITUTE(ПланЗО!C83,",",""))+COUNTA(ПланЗО!C83)</f>
        <v>0</v>
      </c>
      <c r="FY83" s="226">
        <f>LEN(ПланЗО!D83)-LEN(SUBSTITUTE(ПланЗО!D83,",",""))+COUNTA(ПланЗО!D83)</f>
        <v>0</v>
      </c>
      <c r="FZ83" s="226">
        <f>LEN(ПланЗО!E83)-LEN(SUBSTITUTE(ПланЗО!E83,",",""))+COUNTA(ПланЗО!E83)</f>
        <v>0</v>
      </c>
    </row>
    <row r="84" spans="1:182" x14ac:dyDescent="0.25">
      <c r="A84" s="5" t="s">
        <v>219</v>
      </c>
      <c r="B84" s="92"/>
      <c r="C84" s="88"/>
      <c r="D84" s="89"/>
      <c r="E84" s="89"/>
      <c r="F84" s="89"/>
      <c r="G84" s="90"/>
      <c r="H84" s="88"/>
      <c r="I84" s="89"/>
      <c r="J84" s="89"/>
      <c r="K84" s="89"/>
      <c r="L84" s="90"/>
      <c r="M84" s="88"/>
      <c r="N84" s="89"/>
      <c r="O84" s="89"/>
      <c r="P84" s="89"/>
      <c r="Q84" s="90"/>
      <c r="R84" s="88"/>
      <c r="S84" s="89"/>
      <c r="T84" s="89"/>
      <c r="U84" s="89"/>
      <c r="V84" s="90"/>
      <c r="W84" s="88"/>
      <c r="X84" s="89"/>
      <c r="Y84" s="89"/>
      <c r="Z84" s="89"/>
      <c r="AA84" s="90"/>
      <c r="AB84" s="88"/>
      <c r="AC84" s="89"/>
      <c r="AD84" s="89"/>
      <c r="AE84" s="89"/>
      <c r="AF84" s="90"/>
      <c r="AG84" s="88"/>
      <c r="AH84" s="89"/>
      <c r="AI84" s="89"/>
      <c r="AJ84" s="89"/>
      <c r="AK84" s="90"/>
      <c r="AL84" s="88"/>
      <c r="AM84" s="89"/>
      <c r="AN84" s="89"/>
      <c r="AO84" s="89"/>
      <c r="AP84" s="90"/>
      <c r="AQ84" s="88"/>
      <c r="AR84" s="89"/>
      <c r="AS84" s="89"/>
      <c r="AT84" s="89"/>
      <c r="AU84" s="90"/>
      <c r="AV84" s="88"/>
      <c r="AW84" s="89"/>
      <c r="AX84" s="89"/>
      <c r="AY84" s="89"/>
      <c r="AZ84" s="90"/>
      <c r="BA84" s="88"/>
      <c r="BB84" s="89"/>
      <c r="BC84" s="89"/>
      <c r="BD84" s="89"/>
      <c r="BE84" s="90"/>
      <c r="BF84" s="89"/>
      <c r="BG84" s="214">
        <v>0</v>
      </c>
      <c r="BH84" s="214">
        <v>0</v>
      </c>
      <c r="BI84" s="214">
        <v>0</v>
      </c>
      <c r="BJ84" s="214">
        <v>0</v>
      </c>
      <c r="BK84" s="305"/>
      <c r="BL84" s="305" t="str">
        <f>IF(ПланОО!H84&gt;0,ПланОО!I84/ПланОО!H84,"-")</f>
        <v>-</v>
      </c>
      <c r="BM84" s="298"/>
      <c r="BN84" s="226"/>
      <c r="BO84" s="226"/>
      <c r="BP84" s="226">
        <f t="shared" ca="1" si="101"/>
        <v>0</v>
      </c>
      <c r="BQ84" s="226">
        <f t="shared" ca="1" si="102"/>
        <v>0</v>
      </c>
      <c r="BR84" s="226">
        <f t="shared" ca="1" si="95"/>
        <v>0</v>
      </c>
      <c r="BS84" s="226">
        <f t="shared" ca="1" si="95"/>
        <v>0</v>
      </c>
      <c r="BT84" s="226">
        <f t="shared" ca="1" si="95"/>
        <v>0</v>
      </c>
      <c r="BU84" s="226">
        <f t="shared" ca="1" si="95"/>
        <v>0</v>
      </c>
      <c r="BV84" s="226">
        <f t="shared" ca="1" si="95"/>
        <v>0</v>
      </c>
      <c r="BW84" s="226">
        <f t="shared" ca="1" si="95"/>
        <v>0</v>
      </c>
      <c r="BX84" s="226">
        <f t="shared" ca="1" si="95"/>
        <v>0</v>
      </c>
      <c r="BY84" s="226">
        <f t="shared" ca="1" si="95"/>
        <v>0</v>
      </c>
      <c r="BZ84" s="226">
        <f t="shared" ca="1" si="95"/>
        <v>0</v>
      </c>
      <c r="CA84" s="226"/>
      <c r="CB84" s="226" t="str">
        <f t="shared" ca="1" si="103"/>
        <v/>
      </c>
      <c r="CC84" s="226" t="str">
        <f t="shared" ca="1" si="104"/>
        <v/>
      </c>
      <c r="CD84" s="226" t="str">
        <f t="shared" ca="1" si="105"/>
        <v/>
      </c>
      <c r="CE84" s="226" t="str">
        <f t="shared" ca="1" si="106"/>
        <v/>
      </c>
      <c r="CF84" s="226" t="str">
        <f t="shared" ca="1" si="107"/>
        <v/>
      </c>
      <c r="CG84" s="226" t="str">
        <f t="shared" ca="1" si="108"/>
        <v/>
      </c>
      <c r="CH84" s="226" t="str">
        <f t="shared" ca="1" si="109"/>
        <v/>
      </c>
      <c r="CI84" s="226" t="str">
        <f t="shared" ca="1" si="110"/>
        <v/>
      </c>
      <c r="CJ84" s="226" t="str">
        <f t="shared" ca="1" si="111"/>
        <v/>
      </c>
      <c r="CK84" s="226" t="str">
        <f t="shared" ca="1" si="112"/>
        <v/>
      </c>
      <c r="CL84" s="226" t="str">
        <f t="shared" ca="1" si="113"/>
        <v/>
      </c>
      <c r="CM84" s="226"/>
      <c r="CN84" s="226" t="str">
        <f t="shared" ca="1" si="114"/>
        <v xml:space="preserve">          </v>
      </c>
      <c r="CO84" s="226" t="str">
        <f t="shared" ca="1" si="115"/>
        <v/>
      </c>
      <c r="CP84" s="226" t="str">
        <f t="shared" ca="1" si="116"/>
        <v/>
      </c>
      <c r="CQ84" s="226"/>
      <c r="CR84" s="226">
        <f t="shared" ca="1" si="117"/>
        <v>0</v>
      </c>
      <c r="CS84" s="226">
        <f t="shared" ca="1" si="91"/>
        <v>0</v>
      </c>
      <c r="CT84" s="226">
        <f t="shared" ca="1" si="91"/>
        <v>0</v>
      </c>
      <c r="CU84" s="226">
        <f t="shared" ca="1" si="91"/>
        <v>0</v>
      </c>
      <c r="CV84" s="226">
        <f t="shared" ca="1" si="91"/>
        <v>0</v>
      </c>
      <c r="CW84" s="226">
        <f t="shared" ca="1" si="91"/>
        <v>0</v>
      </c>
      <c r="CX84" s="226">
        <f t="shared" ca="1" si="91"/>
        <v>0</v>
      </c>
      <c r="CY84" s="226">
        <f t="shared" ca="1" si="91"/>
        <v>0</v>
      </c>
      <c r="CZ84" s="226">
        <f t="shared" ca="1" si="91"/>
        <v>0</v>
      </c>
      <c r="DA84" s="226">
        <f t="shared" ca="1" si="91"/>
        <v>0</v>
      </c>
      <c r="DB84" s="226">
        <f t="shared" ca="1" si="91"/>
        <v>0</v>
      </c>
      <c r="DC84" s="226"/>
      <c r="DD84" s="226" t="str">
        <f t="shared" ca="1" si="118"/>
        <v/>
      </c>
      <c r="DE84" s="226" t="str">
        <f t="shared" ca="1" si="119"/>
        <v/>
      </c>
      <c r="DF84" s="226" t="str">
        <f t="shared" ca="1" si="120"/>
        <v/>
      </c>
      <c r="DG84" s="226" t="str">
        <f t="shared" ca="1" si="121"/>
        <v/>
      </c>
      <c r="DH84" s="226" t="str">
        <f t="shared" ca="1" si="122"/>
        <v/>
      </c>
      <c r="DI84" s="226" t="str">
        <f t="shared" ca="1" si="123"/>
        <v/>
      </c>
      <c r="DJ84" s="226" t="str">
        <f t="shared" ca="1" si="124"/>
        <v/>
      </c>
      <c r="DK84" s="226" t="str">
        <f t="shared" ca="1" si="125"/>
        <v/>
      </c>
      <c r="DL84" s="226" t="str">
        <f t="shared" ca="1" si="126"/>
        <v/>
      </c>
      <c r="DM84" s="226" t="str">
        <f t="shared" ca="1" si="127"/>
        <v/>
      </c>
      <c r="DN84" s="226" t="str">
        <f t="shared" ca="1" si="128"/>
        <v/>
      </c>
      <c r="DO84" s="226"/>
      <c r="DP84" s="226" t="str">
        <f t="shared" ca="1" si="129"/>
        <v xml:space="preserve">          </v>
      </c>
      <c r="DQ84" s="226" t="str">
        <f t="shared" ca="1" si="130"/>
        <v/>
      </c>
      <c r="DR84" s="226" t="str">
        <f t="shared" ca="1" si="131"/>
        <v/>
      </c>
      <c r="DS84" s="226"/>
      <c r="DT84" s="226" t="str">
        <f t="shared" ca="1" si="132"/>
        <v/>
      </c>
      <c r="DU84" s="226" t="str">
        <f t="shared" ca="1" si="96"/>
        <v/>
      </c>
      <c r="DV84" s="226" t="str">
        <f t="shared" ca="1" si="96"/>
        <v/>
      </c>
      <c r="DW84" s="226" t="str">
        <f t="shared" ca="1" si="96"/>
        <v/>
      </c>
      <c r="DX84" s="226" t="str">
        <f t="shared" ca="1" si="96"/>
        <v/>
      </c>
      <c r="DY84" s="226" t="str">
        <f t="shared" ca="1" si="96"/>
        <v/>
      </c>
      <c r="DZ84" s="226" t="str">
        <f t="shared" ca="1" si="96"/>
        <v/>
      </c>
      <c r="EA84" s="226" t="str">
        <f t="shared" ca="1" si="96"/>
        <v/>
      </c>
      <c r="EB84" s="226" t="str">
        <f t="shared" ca="1" si="96"/>
        <v/>
      </c>
      <c r="EC84" s="226" t="str">
        <f t="shared" ca="1" si="96"/>
        <v/>
      </c>
      <c r="ED84" s="226"/>
      <c r="EE84" s="226" t="str">
        <f t="shared" ca="1" si="133"/>
        <v xml:space="preserve">         </v>
      </c>
      <c r="EF84" s="226" t="str">
        <f t="shared" ca="1" si="134"/>
        <v/>
      </c>
      <c r="EG84" s="226" t="str">
        <f t="shared" ca="1" si="135"/>
        <v/>
      </c>
      <c r="EH84" s="226"/>
      <c r="EI84" s="226" t="str">
        <f t="shared" ca="1" si="136"/>
        <v/>
      </c>
      <c r="EJ84" s="226" t="str">
        <f t="shared" ca="1" si="136"/>
        <v/>
      </c>
      <c r="EK84" s="226" t="str">
        <f t="shared" ca="1" si="136"/>
        <v/>
      </c>
      <c r="EL84" s="226" t="str">
        <f t="shared" ca="1" si="136"/>
        <v/>
      </c>
      <c r="EM84" s="226" t="str">
        <f t="shared" ca="1" si="136"/>
        <v/>
      </c>
      <c r="EN84" s="226" t="str">
        <f t="shared" ca="1" si="136"/>
        <v/>
      </c>
      <c r="EO84" s="226" t="str">
        <f t="shared" ca="1" si="136"/>
        <v/>
      </c>
      <c r="EP84" s="226" t="str">
        <f t="shared" ca="1" si="136"/>
        <v/>
      </c>
      <c r="EQ84" s="226" t="str">
        <f t="shared" ca="1" si="136"/>
        <v/>
      </c>
      <c r="ER84" s="226" t="str">
        <f t="shared" ca="1" si="136"/>
        <v/>
      </c>
      <c r="ES84" s="226"/>
      <c r="ET84" s="226" t="str">
        <f t="shared" ref="ET84:ET155" ca="1" si="139">EI84&amp;" "&amp;EJ84&amp;" "&amp;EK84&amp;" "&amp;EL84&amp;" "&amp;EM84&amp;" "&amp;EN84&amp;" "&amp;EO84&amp;" "&amp;EP84&amp;" "&amp;EQ84&amp;" "&amp;ER84</f>
        <v xml:space="preserve">         </v>
      </c>
      <c r="EU84" s="226" t="str">
        <f t="shared" ref="EU84:EU155" ca="1" si="140">TRIM(ET84)</f>
        <v/>
      </c>
      <c r="EV84" s="226" t="str">
        <f t="shared" ref="EV84:EV155" ca="1" si="141">SUBSTITUTE(EU84," ",",")</f>
        <v/>
      </c>
      <c r="FM84" s="226" t="str">
        <f t="shared" si="97"/>
        <v/>
      </c>
      <c r="FN84" s="226" t="str">
        <f t="shared" si="98"/>
        <v/>
      </c>
      <c r="FO84" s="226" t="str">
        <f t="shared" si="99"/>
        <v/>
      </c>
      <c r="FP84" s="226" t="str">
        <f t="shared" si="100"/>
        <v/>
      </c>
      <c r="FQ84" s="226" t="str">
        <f t="shared" si="137"/>
        <v/>
      </c>
      <c r="FR84" s="226" t="str">
        <f t="shared" si="138"/>
        <v/>
      </c>
      <c r="FT84" s="226">
        <f>LEN(ПланОЗО!C84)-LEN(SUBSTITUTE(ПланОЗО!C84,",",""))+COUNTA(ПланОЗО!C84)</f>
        <v>0</v>
      </c>
      <c r="FU84" s="226">
        <f>LEN(ПланОЗО!D84)-LEN(SUBSTITUTE(ПланОЗО!D84,",",""))+COUNTA(ПланОЗО!D84)</f>
        <v>0</v>
      </c>
      <c r="FV84" s="226">
        <f>LEN(ПланОЗО!E84)-LEN(SUBSTITUTE(ПланОЗО!E84,",",""))+COUNTA(ПланОЗО!E84)</f>
        <v>0</v>
      </c>
      <c r="FX84" s="226">
        <f>LEN(ПланЗО!C84)-LEN(SUBSTITUTE(ПланЗО!C84,",",""))+COUNTA(ПланЗО!C84)</f>
        <v>0</v>
      </c>
      <c r="FY84" s="226">
        <f>LEN(ПланЗО!D84)-LEN(SUBSTITUTE(ПланЗО!D84,",",""))+COUNTA(ПланЗО!D84)</f>
        <v>0</v>
      </c>
      <c r="FZ84" s="226">
        <f>LEN(ПланЗО!E84)-LEN(SUBSTITUTE(ПланЗО!E84,",",""))+COUNTA(ПланЗО!E84)</f>
        <v>0</v>
      </c>
    </row>
    <row r="85" spans="1:182" x14ac:dyDescent="0.25">
      <c r="A85" s="5" t="s">
        <v>220</v>
      </c>
      <c r="B85" s="92"/>
      <c r="C85" s="88"/>
      <c r="D85" s="89"/>
      <c r="E85" s="89"/>
      <c r="F85" s="89"/>
      <c r="G85" s="90"/>
      <c r="H85" s="88"/>
      <c r="I85" s="89"/>
      <c r="J85" s="89"/>
      <c r="K85" s="89"/>
      <c r="L85" s="90"/>
      <c r="M85" s="88"/>
      <c r="N85" s="89"/>
      <c r="O85" s="89"/>
      <c r="P85" s="89"/>
      <c r="Q85" s="90"/>
      <c r="R85" s="88"/>
      <c r="S85" s="89"/>
      <c r="T85" s="89"/>
      <c r="U85" s="89"/>
      <c r="V85" s="90"/>
      <c r="W85" s="88"/>
      <c r="X85" s="89"/>
      <c r="Y85" s="89"/>
      <c r="Z85" s="89"/>
      <c r="AA85" s="90"/>
      <c r="AB85" s="88"/>
      <c r="AC85" s="89"/>
      <c r="AD85" s="89"/>
      <c r="AE85" s="89"/>
      <c r="AF85" s="90"/>
      <c r="AG85" s="88"/>
      <c r="AH85" s="89"/>
      <c r="AI85" s="89"/>
      <c r="AJ85" s="89"/>
      <c r="AK85" s="90"/>
      <c r="AL85" s="88"/>
      <c r="AM85" s="89"/>
      <c r="AN85" s="89"/>
      <c r="AO85" s="89"/>
      <c r="AP85" s="90"/>
      <c r="AQ85" s="88"/>
      <c r="AR85" s="89"/>
      <c r="AS85" s="89"/>
      <c r="AT85" s="89"/>
      <c r="AU85" s="90"/>
      <c r="AV85" s="88"/>
      <c r="AW85" s="89"/>
      <c r="AX85" s="89"/>
      <c r="AY85" s="89"/>
      <c r="AZ85" s="90"/>
      <c r="BA85" s="88"/>
      <c r="BB85" s="89"/>
      <c r="BC85" s="89"/>
      <c r="BD85" s="89"/>
      <c r="BE85" s="90"/>
      <c r="BF85" s="89"/>
      <c r="BG85" s="214">
        <v>0</v>
      </c>
      <c r="BH85" s="214">
        <v>0</v>
      </c>
      <c r="BI85" s="214">
        <v>0</v>
      </c>
      <c r="BJ85" s="214">
        <v>0</v>
      </c>
      <c r="BK85" s="305"/>
      <c r="BL85" s="305" t="str">
        <f>IF(ПланОО!H85&gt;0,ПланОО!I85/ПланОО!H85,"-")</f>
        <v>-</v>
      </c>
      <c r="BM85" s="298"/>
      <c r="BN85" s="226"/>
      <c r="BO85" s="226"/>
      <c r="BP85" s="226">
        <f t="shared" ca="1" si="101"/>
        <v>0</v>
      </c>
      <c r="BQ85" s="226">
        <f t="shared" ca="1" si="102"/>
        <v>0</v>
      </c>
      <c r="BR85" s="226">
        <f t="shared" ca="1" si="95"/>
        <v>0</v>
      </c>
      <c r="BS85" s="226">
        <f t="shared" ca="1" si="95"/>
        <v>0</v>
      </c>
      <c r="BT85" s="226">
        <f t="shared" ca="1" si="95"/>
        <v>0</v>
      </c>
      <c r="BU85" s="226">
        <f t="shared" ca="1" si="95"/>
        <v>0</v>
      </c>
      <c r="BV85" s="226">
        <f t="shared" ca="1" si="95"/>
        <v>0</v>
      </c>
      <c r="BW85" s="226">
        <f t="shared" ca="1" si="95"/>
        <v>0</v>
      </c>
      <c r="BX85" s="226">
        <f t="shared" ca="1" si="95"/>
        <v>0</v>
      </c>
      <c r="BY85" s="226">
        <f t="shared" ca="1" si="95"/>
        <v>0</v>
      </c>
      <c r="BZ85" s="226">
        <f t="shared" ca="1" si="95"/>
        <v>0</v>
      </c>
      <c r="CA85" s="226"/>
      <c r="CB85" s="226" t="str">
        <f t="shared" ca="1" si="103"/>
        <v/>
      </c>
      <c r="CC85" s="226" t="str">
        <f t="shared" ca="1" si="104"/>
        <v/>
      </c>
      <c r="CD85" s="226" t="str">
        <f t="shared" ca="1" si="105"/>
        <v/>
      </c>
      <c r="CE85" s="226" t="str">
        <f t="shared" ca="1" si="106"/>
        <v/>
      </c>
      <c r="CF85" s="226" t="str">
        <f t="shared" ca="1" si="107"/>
        <v/>
      </c>
      <c r="CG85" s="226" t="str">
        <f t="shared" ca="1" si="108"/>
        <v/>
      </c>
      <c r="CH85" s="226" t="str">
        <f t="shared" ca="1" si="109"/>
        <v/>
      </c>
      <c r="CI85" s="226" t="str">
        <f t="shared" ca="1" si="110"/>
        <v/>
      </c>
      <c r="CJ85" s="226" t="str">
        <f t="shared" ca="1" si="111"/>
        <v/>
      </c>
      <c r="CK85" s="226" t="str">
        <f t="shared" ca="1" si="112"/>
        <v/>
      </c>
      <c r="CL85" s="226" t="str">
        <f t="shared" ca="1" si="113"/>
        <v/>
      </c>
      <c r="CM85" s="226"/>
      <c r="CN85" s="226" t="str">
        <f t="shared" ca="1" si="114"/>
        <v xml:space="preserve">          </v>
      </c>
      <c r="CO85" s="226" t="str">
        <f t="shared" ca="1" si="115"/>
        <v/>
      </c>
      <c r="CP85" s="226" t="str">
        <f t="shared" ca="1" si="116"/>
        <v/>
      </c>
      <c r="CQ85" s="226"/>
      <c r="CR85" s="226">
        <f t="shared" ca="1" si="117"/>
        <v>0</v>
      </c>
      <c r="CS85" s="226">
        <f t="shared" ca="1" si="91"/>
        <v>0</v>
      </c>
      <c r="CT85" s="226">
        <f t="shared" ca="1" si="91"/>
        <v>0</v>
      </c>
      <c r="CU85" s="226">
        <f t="shared" ca="1" si="91"/>
        <v>0</v>
      </c>
      <c r="CV85" s="226">
        <f t="shared" ca="1" si="91"/>
        <v>0</v>
      </c>
      <c r="CW85" s="226">
        <f t="shared" ca="1" si="91"/>
        <v>0</v>
      </c>
      <c r="CX85" s="226">
        <f t="shared" ca="1" si="91"/>
        <v>0</v>
      </c>
      <c r="CY85" s="226">
        <f t="shared" ca="1" si="91"/>
        <v>0</v>
      </c>
      <c r="CZ85" s="226">
        <f t="shared" ca="1" si="91"/>
        <v>0</v>
      </c>
      <c r="DA85" s="226">
        <f t="shared" ca="1" si="91"/>
        <v>0</v>
      </c>
      <c r="DB85" s="226">
        <f t="shared" ca="1" si="91"/>
        <v>0</v>
      </c>
      <c r="DC85" s="226"/>
      <c r="DD85" s="226" t="str">
        <f t="shared" ca="1" si="118"/>
        <v/>
      </c>
      <c r="DE85" s="226" t="str">
        <f t="shared" ca="1" si="119"/>
        <v/>
      </c>
      <c r="DF85" s="226" t="str">
        <f t="shared" ca="1" si="120"/>
        <v/>
      </c>
      <c r="DG85" s="226" t="str">
        <f t="shared" ca="1" si="121"/>
        <v/>
      </c>
      <c r="DH85" s="226" t="str">
        <f t="shared" ca="1" si="122"/>
        <v/>
      </c>
      <c r="DI85" s="226" t="str">
        <f t="shared" ca="1" si="123"/>
        <v/>
      </c>
      <c r="DJ85" s="226" t="str">
        <f t="shared" ca="1" si="124"/>
        <v/>
      </c>
      <c r="DK85" s="226" t="str">
        <f t="shared" ca="1" si="125"/>
        <v/>
      </c>
      <c r="DL85" s="226" t="str">
        <f t="shared" ca="1" si="126"/>
        <v/>
      </c>
      <c r="DM85" s="226" t="str">
        <f t="shared" ca="1" si="127"/>
        <v/>
      </c>
      <c r="DN85" s="226" t="str">
        <f t="shared" ca="1" si="128"/>
        <v/>
      </c>
      <c r="DO85" s="226"/>
      <c r="DP85" s="226" t="str">
        <f t="shared" ca="1" si="129"/>
        <v xml:space="preserve">          </v>
      </c>
      <c r="DQ85" s="226" t="str">
        <f t="shared" ca="1" si="130"/>
        <v/>
      </c>
      <c r="DR85" s="226" t="str">
        <f t="shared" ca="1" si="131"/>
        <v/>
      </c>
      <c r="DS85" s="226"/>
      <c r="DT85" s="226" t="str">
        <f t="shared" ca="1" si="132"/>
        <v/>
      </c>
      <c r="DU85" s="226" t="str">
        <f t="shared" ca="1" si="96"/>
        <v/>
      </c>
      <c r="DV85" s="226" t="str">
        <f t="shared" ca="1" si="96"/>
        <v/>
      </c>
      <c r="DW85" s="226" t="str">
        <f t="shared" ca="1" si="96"/>
        <v/>
      </c>
      <c r="DX85" s="226" t="str">
        <f t="shared" ca="1" si="96"/>
        <v/>
      </c>
      <c r="DY85" s="226" t="str">
        <f t="shared" ca="1" si="96"/>
        <v/>
      </c>
      <c r="DZ85" s="226" t="str">
        <f t="shared" ca="1" si="96"/>
        <v/>
      </c>
      <c r="EA85" s="226" t="str">
        <f t="shared" ca="1" si="96"/>
        <v/>
      </c>
      <c r="EB85" s="226" t="str">
        <f t="shared" ca="1" si="96"/>
        <v/>
      </c>
      <c r="EC85" s="226" t="str">
        <f t="shared" ca="1" si="96"/>
        <v/>
      </c>
      <c r="ED85" s="226"/>
      <c r="EE85" s="226" t="str">
        <f t="shared" ca="1" si="133"/>
        <v xml:space="preserve">         </v>
      </c>
      <c r="EF85" s="226" t="str">
        <f t="shared" ca="1" si="134"/>
        <v/>
      </c>
      <c r="EG85" s="226" t="str">
        <f t="shared" ca="1" si="135"/>
        <v/>
      </c>
      <c r="EH85" s="226"/>
      <c r="EI85" s="226" t="str">
        <f t="shared" ca="1" si="136"/>
        <v/>
      </c>
      <c r="EJ85" s="226" t="str">
        <f t="shared" ca="1" si="136"/>
        <v/>
      </c>
      <c r="EK85" s="226" t="str">
        <f t="shared" ca="1" si="136"/>
        <v/>
      </c>
      <c r="EL85" s="226" t="str">
        <f t="shared" ca="1" si="136"/>
        <v/>
      </c>
      <c r="EM85" s="226" t="str">
        <f t="shared" ca="1" si="136"/>
        <v/>
      </c>
      <c r="EN85" s="226" t="str">
        <f t="shared" ca="1" si="136"/>
        <v/>
      </c>
      <c r="EO85" s="226" t="str">
        <f t="shared" ca="1" si="136"/>
        <v/>
      </c>
      <c r="EP85" s="226" t="str">
        <f t="shared" ca="1" si="136"/>
        <v/>
      </c>
      <c r="EQ85" s="226" t="str">
        <f t="shared" ca="1" si="136"/>
        <v/>
      </c>
      <c r="ER85" s="226" t="str">
        <f t="shared" ca="1" si="136"/>
        <v/>
      </c>
      <c r="ES85" s="226"/>
      <c r="ET85" s="226" t="str">
        <f t="shared" ca="1" si="139"/>
        <v xml:space="preserve">         </v>
      </c>
      <c r="EU85" s="226" t="str">
        <f t="shared" ca="1" si="140"/>
        <v/>
      </c>
      <c r="EV85" s="226" t="str">
        <f t="shared" ca="1" si="141"/>
        <v/>
      </c>
      <c r="FM85" s="226" t="str">
        <f t="shared" si="97"/>
        <v/>
      </c>
      <c r="FN85" s="226" t="str">
        <f t="shared" si="98"/>
        <v/>
      </c>
      <c r="FO85" s="226" t="str">
        <f t="shared" si="99"/>
        <v/>
      </c>
      <c r="FP85" s="226" t="str">
        <f t="shared" si="100"/>
        <v/>
      </c>
      <c r="FQ85" s="226" t="str">
        <f t="shared" si="137"/>
        <v/>
      </c>
      <c r="FR85" s="226" t="str">
        <f t="shared" si="138"/>
        <v/>
      </c>
      <c r="FT85" s="226">
        <f>LEN(ПланОЗО!C85)-LEN(SUBSTITUTE(ПланОЗО!C85,",",""))+COUNTA(ПланОЗО!C85)</f>
        <v>0</v>
      </c>
      <c r="FU85" s="226">
        <f>LEN(ПланОЗО!D85)-LEN(SUBSTITUTE(ПланОЗО!D85,",",""))+COUNTA(ПланОЗО!D85)</f>
        <v>0</v>
      </c>
      <c r="FV85" s="226">
        <f>LEN(ПланОЗО!E85)-LEN(SUBSTITUTE(ПланОЗО!E85,",",""))+COUNTA(ПланОЗО!E85)</f>
        <v>0</v>
      </c>
      <c r="FX85" s="226">
        <f>LEN(ПланЗО!C85)-LEN(SUBSTITUTE(ПланЗО!C85,",",""))+COUNTA(ПланЗО!C85)</f>
        <v>0</v>
      </c>
      <c r="FY85" s="226">
        <f>LEN(ПланЗО!D85)-LEN(SUBSTITUTE(ПланЗО!D85,",",""))+COUNTA(ПланЗО!D85)</f>
        <v>0</v>
      </c>
      <c r="FZ85" s="226">
        <f>LEN(ПланЗО!E85)-LEN(SUBSTITUTE(ПланЗО!E85,",",""))+COUNTA(ПланЗО!E85)</f>
        <v>0</v>
      </c>
    </row>
    <row r="86" spans="1:182" x14ac:dyDescent="0.25">
      <c r="A86" s="5" t="s">
        <v>221</v>
      </c>
      <c r="B86" s="92"/>
      <c r="C86" s="88"/>
      <c r="D86" s="89"/>
      <c r="E86" s="89"/>
      <c r="F86" s="89"/>
      <c r="G86" s="90"/>
      <c r="H86" s="88"/>
      <c r="I86" s="89"/>
      <c r="J86" s="89"/>
      <c r="K86" s="89"/>
      <c r="L86" s="90"/>
      <c r="M86" s="88"/>
      <c r="N86" s="89"/>
      <c r="O86" s="89"/>
      <c r="P86" s="89"/>
      <c r="Q86" s="90"/>
      <c r="R86" s="88"/>
      <c r="S86" s="89"/>
      <c r="T86" s="89"/>
      <c r="U86" s="89"/>
      <c r="V86" s="90"/>
      <c r="W86" s="88"/>
      <c r="X86" s="89"/>
      <c r="Y86" s="89"/>
      <c r="Z86" s="89"/>
      <c r="AA86" s="90"/>
      <c r="AB86" s="88"/>
      <c r="AC86" s="89"/>
      <c r="AD86" s="89"/>
      <c r="AE86" s="89"/>
      <c r="AF86" s="90"/>
      <c r="AG86" s="88"/>
      <c r="AH86" s="89"/>
      <c r="AI86" s="89"/>
      <c r="AJ86" s="89"/>
      <c r="AK86" s="90"/>
      <c r="AL86" s="88"/>
      <c r="AM86" s="89"/>
      <c r="AN86" s="89"/>
      <c r="AO86" s="89"/>
      <c r="AP86" s="90"/>
      <c r="AQ86" s="88"/>
      <c r="AR86" s="89"/>
      <c r="AS86" s="89"/>
      <c r="AT86" s="89"/>
      <c r="AU86" s="90"/>
      <c r="AV86" s="88"/>
      <c r="AW86" s="89"/>
      <c r="AX86" s="89"/>
      <c r="AY86" s="89"/>
      <c r="AZ86" s="90"/>
      <c r="BA86" s="88"/>
      <c r="BB86" s="89"/>
      <c r="BC86" s="89"/>
      <c r="BD86" s="89"/>
      <c r="BE86" s="90"/>
      <c r="BF86" s="89"/>
      <c r="BG86" s="214">
        <v>0</v>
      </c>
      <c r="BH86" s="214">
        <v>0</v>
      </c>
      <c r="BI86" s="214">
        <v>0</v>
      </c>
      <c r="BJ86" s="214">
        <v>0</v>
      </c>
      <c r="BK86" s="305"/>
      <c r="BL86" s="305" t="str">
        <f>IF(ПланОО!H86&gt;0,ПланОО!I86/ПланОО!H86,"-")</f>
        <v>-</v>
      </c>
      <c r="BM86" s="298"/>
      <c r="BN86" s="226"/>
      <c r="BO86" s="226"/>
      <c r="BP86" s="226">
        <f t="shared" ca="1" si="101"/>
        <v>0</v>
      </c>
      <c r="BQ86" s="226">
        <f t="shared" ca="1" si="102"/>
        <v>0</v>
      </c>
      <c r="BR86" s="226">
        <f t="shared" ca="1" si="95"/>
        <v>0</v>
      </c>
      <c r="BS86" s="226">
        <f t="shared" ca="1" si="95"/>
        <v>0</v>
      </c>
      <c r="BT86" s="226">
        <f t="shared" ca="1" si="95"/>
        <v>0</v>
      </c>
      <c r="BU86" s="226">
        <f t="shared" ca="1" si="95"/>
        <v>0</v>
      </c>
      <c r="BV86" s="226">
        <f t="shared" ca="1" si="95"/>
        <v>0</v>
      </c>
      <c r="BW86" s="226">
        <f t="shared" ca="1" si="95"/>
        <v>0</v>
      </c>
      <c r="BX86" s="226">
        <f t="shared" ca="1" si="95"/>
        <v>0</v>
      </c>
      <c r="BY86" s="226">
        <f t="shared" ca="1" si="95"/>
        <v>0</v>
      </c>
      <c r="BZ86" s="226">
        <f t="shared" ca="1" si="95"/>
        <v>0</v>
      </c>
      <c r="CA86" s="226"/>
      <c r="CB86" s="226" t="str">
        <f t="shared" ca="1" si="103"/>
        <v/>
      </c>
      <c r="CC86" s="226" t="str">
        <f t="shared" ca="1" si="104"/>
        <v/>
      </c>
      <c r="CD86" s="226" t="str">
        <f t="shared" ca="1" si="105"/>
        <v/>
      </c>
      <c r="CE86" s="226" t="str">
        <f t="shared" ca="1" si="106"/>
        <v/>
      </c>
      <c r="CF86" s="226" t="str">
        <f t="shared" ca="1" si="107"/>
        <v/>
      </c>
      <c r="CG86" s="226" t="str">
        <f t="shared" ca="1" si="108"/>
        <v/>
      </c>
      <c r="CH86" s="226" t="str">
        <f t="shared" ca="1" si="109"/>
        <v/>
      </c>
      <c r="CI86" s="226" t="str">
        <f t="shared" ca="1" si="110"/>
        <v/>
      </c>
      <c r="CJ86" s="226" t="str">
        <f t="shared" ca="1" si="111"/>
        <v/>
      </c>
      <c r="CK86" s="226" t="str">
        <f t="shared" ca="1" si="112"/>
        <v/>
      </c>
      <c r="CL86" s="226" t="str">
        <f t="shared" ca="1" si="113"/>
        <v/>
      </c>
      <c r="CM86" s="226"/>
      <c r="CN86" s="226" t="str">
        <f t="shared" ca="1" si="114"/>
        <v xml:space="preserve">          </v>
      </c>
      <c r="CO86" s="226" t="str">
        <f t="shared" ca="1" si="115"/>
        <v/>
      </c>
      <c r="CP86" s="226" t="str">
        <f t="shared" ca="1" si="116"/>
        <v/>
      </c>
      <c r="CQ86" s="226"/>
      <c r="CR86" s="226">
        <f t="shared" ca="1" si="117"/>
        <v>0</v>
      </c>
      <c r="CS86" s="226">
        <f t="shared" ca="1" si="91"/>
        <v>0</v>
      </c>
      <c r="CT86" s="226">
        <f t="shared" ca="1" si="91"/>
        <v>0</v>
      </c>
      <c r="CU86" s="226">
        <f t="shared" ca="1" si="91"/>
        <v>0</v>
      </c>
      <c r="CV86" s="226">
        <f t="shared" ca="1" si="91"/>
        <v>0</v>
      </c>
      <c r="CW86" s="226">
        <f t="shared" ca="1" si="91"/>
        <v>0</v>
      </c>
      <c r="CX86" s="226">
        <f t="shared" ca="1" si="91"/>
        <v>0</v>
      </c>
      <c r="CY86" s="226">
        <f t="shared" ca="1" si="91"/>
        <v>0</v>
      </c>
      <c r="CZ86" s="226">
        <f t="shared" ca="1" si="91"/>
        <v>0</v>
      </c>
      <c r="DA86" s="226">
        <f t="shared" ca="1" si="91"/>
        <v>0</v>
      </c>
      <c r="DB86" s="226">
        <f t="shared" ca="1" si="91"/>
        <v>0</v>
      </c>
      <c r="DC86" s="226"/>
      <c r="DD86" s="226" t="str">
        <f t="shared" ca="1" si="118"/>
        <v/>
      </c>
      <c r="DE86" s="226" t="str">
        <f t="shared" ca="1" si="119"/>
        <v/>
      </c>
      <c r="DF86" s="226" t="str">
        <f t="shared" ca="1" si="120"/>
        <v/>
      </c>
      <c r="DG86" s="226" t="str">
        <f t="shared" ca="1" si="121"/>
        <v/>
      </c>
      <c r="DH86" s="226" t="str">
        <f t="shared" ca="1" si="122"/>
        <v/>
      </c>
      <c r="DI86" s="226" t="str">
        <f t="shared" ca="1" si="123"/>
        <v/>
      </c>
      <c r="DJ86" s="226" t="str">
        <f t="shared" ca="1" si="124"/>
        <v/>
      </c>
      <c r="DK86" s="226" t="str">
        <f t="shared" ca="1" si="125"/>
        <v/>
      </c>
      <c r="DL86" s="226" t="str">
        <f t="shared" ca="1" si="126"/>
        <v/>
      </c>
      <c r="DM86" s="226" t="str">
        <f t="shared" ca="1" si="127"/>
        <v/>
      </c>
      <c r="DN86" s="226" t="str">
        <f t="shared" ca="1" si="128"/>
        <v/>
      </c>
      <c r="DO86" s="226"/>
      <c r="DP86" s="226" t="str">
        <f t="shared" ca="1" si="129"/>
        <v xml:space="preserve">          </v>
      </c>
      <c r="DQ86" s="226" t="str">
        <f t="shared" ca="1" si="130"/>
        <v/>
      </c>
      <c r="DR86" s="226" t="str">
        <f t="shared" ca="1" si="131"/>
        <v/>
      </c>
      <c r="DS86" s="226"/>
      <c r="DT86" s="226" t="str">
        <f t="shared" ca="1" si="132"/>
        <v/>
      </c>
      <c r="DU86" s="226" t="str">
        <f t="shared" ca="1" si="96"/>
        <v/>
      </c>
      <c r="DV86" s="226" t="str">
        <f t="shared" ca="1" si="96"/>
        <v/>
      </c>
      <c r="DW86" s="226" t="str">
        <f t="shared" ca="1" si="96"/>
        <v/>
      </c>
      <c r="DX86" s="226" t="str">
        <f t="shared" ca="1" si="96"/>
        <v/>
      </c>
      <c r="DY86" s="226" t="str">
        <f t="shared" ca="1" si="96"/>
        <v/>
      </c>
      <c r="DZ86" s="226" t="str">
        <f t="shared" ca="1" si="96"/>
        <v/>
      </c>
      <c r="EA86" s="226" t="str">
        <f t="shared" ca="1" si="96"/>
        <v/>
      </c>
      <c r="EB86" s="226" t="str">
        <f t="shared" ca="1" si="96"/>
        <v/>
      </c>
      <c r="EC86" s="226" t="str">
        <f t="shared" ca="1" si="96"/>
        <v/>
      </c>
      <c r="ED86" s="226"/>
      <c r="EE86" s="226" t="str">
        <f t="shared" ca="1" si="133"/>
        <v xml:space="preserve">         </v>
      </c>
      <c r="EF86" s="226" t="str">
        <f t="shared" ca="1" si="134"/>
        <v/>
      </c>
      <c r="EG86" s="226" t="str">
        <f t="shared" ca="1" si="135"/>
        <v/>
      </c>
      <c r="EH86" s="226"/>
      <c r="EI86" s="226" t="str">
        <f t="shared" ca="1" si="136"/>
        <v/>
      </c>
      <c r="EJ86" s="226" t="str">
        <f t="shared" ca="1" si="136"/>
        <v/>
      </c>
      <c r="EK86" s="226" t="str">
        <f t="shared" ca="1" si="136"/>
        <v/>
      </c>
      <c r="EL86" s="226" t="str">
        <f t="shared" ca="1" si="136"/>
        <v/>
      </c>
      <c r="EM86" s="226" t="str">
        <f t="shared" ca="1" si="136"/>
        <v/>
      </c>
      <c r="EN86" s="226" t="str">
        <f t="shared" ca="1" si="136"/>
        <v/>
      </c>
      <c r="EO86" s="226" t="str">
        <f t="shared" ca="1" si="136"/>
        <v/>
      </c>
      <c r="EP86" s="226" t="str">
        <f t="shared" ca="1" si="136"/>
        <v/>
      </c>
      <c r="EQ86" s="226" t="str">
        <f t="shared" ca="1" si="136"/>
        <v/>
      </c>
      <c r="ER86" s="226" t="str">
        <f t="shared" ca="1" si="136"/>
        <v/>
      </c>
      <c r="ES86" s="226"/>
      <c r="ET86" s="226" t="str">
        <f t="shared" ca="1" si="139"/>
        <v xml:space="preserve">         </v>
      </c>
      <c r="EU86" s="226" t="str">
        <f t="shared" ca="1" si="140"/>
        <v/>
      </c>
      <c r="EV86" s="226" t="str">
        <f t="shared" ca="1" si="141"/>
        <v/>
      </c>
      <c r="FM86" s="226" t="str">
        <f t="shared" si="97"/>
        <v/>
      </c>
      <c r="FN86" s="226" t="str">
        <f t="shared" si="98"/>
        <v/>
      </c>
      <c r="FO86" s="226" t="str">
        <f t="shared" si="99"/>
        <v/>
      </c>
      <c r="FP86" s="226" t="str">
        <f t="shared" si="100"/>
        <v/>
      </c>
      <c r="FQ86" s="226" t="str">
        <f t="shared" si="137"/>
        <v/>
      </c>
      <c r="FR86" s="226" t="str">
        <f t="shared" si="138"/>
        <v/>
      </c>
      <c r="FT86" s="226">
        <f>LEN(ПланОЗО!C86)-LEN(SUBSTITUTE(ПланОЗО!C86,",",""))+COUNTA(ПланОЗО!C86)</f>
        <v>0</v>
      </c>
      <c r="FU86" s="226">
        <f>LEN(ПланОЗО!D86)-LEN(SUBSTITUTE(ПланОЗО!D86,",",""))+COUNTA(ПланОЗО!D86)</f>
        <v>0</v>
      </c>
      <c r="FV86" s="226">
        <f>LEN(ПланОЗО!E86)-LEN(SUBSTITUTE(ПланОЗО!E86,",",""))+COUNTA(ПланОЗО!E86)</f>
        <v>0</v>
      </c>
      <c r="FX86" s="226">
        <f>LEN(ПланЗО!C86)-LEN(SUBSTITUTE(ПланЗО!C86,",",""))+COUNTA(ПланЗО!C86)</f>
        <v>0</v>
      </c>
      <c r="FY86" s="226">
        <f>LEN(ПланЗО!D86)-LEN(SUBSTITUTE(ПланЗО!D86,",",""))+COUNTA(ПланЗО!D86)</f>
        <v>0</v>
      </c>
      <c r="FZ86" s="226">
        <f>LEN(ПланЗО!E86)-LEN(SUBSTITUTE(ПланЗО!E86,",",""))+COUNTA(ПланЗО!E86)</f>
        <v>0</v>
      </c>
    </row>
    <row r="87" spans="1:182" x14ac:dyDescent="0.25">
      <c r="A87" s="5" t="s">
        <v>222</v>
      </c>
      <c r="B87" s="92"/>
      <c r="C87" s="88"/>
      <c r="D87" s="89"/>
      <c r="E87" s="89"/>
      <c r="F87" s="89"/>
      <c r="G87" s="90"/>
      <c r="H87" s="88"/>
      <c r="I87" s="89"/>
      <c r="J87" s="89"/>
      <c r="K87" s="89"/>
      <c r="L87" s="90"/>
      <c r="M87" s="88"/>
      <c r="N87" s="89"/>
      <c r="O87" s="89"/>
      <c r="P87" s="89"/>
      <c r="Q87" s="90"/>
      <c r="R87" s="88"/>
      <c r="S87" s="89"/>
      <c r="T87" s="89"/>
      <c r="U87" s="89"/>
      <c r="V87" s="90"/>
      <c r="W87" s="88"/>
      <c r="X87" s="89"/>
      <c r="Y87" s="89"/>
      <c r="Z87" s="89"/>
      <c r="AA87" s="90"/>
      <c r="AB87" s="88"/>
      <c r="AC87" s="89"/>
      <c r="AD87" s="89"/>
      <c r="AE87" s="89"/>
      <c r="AF87" s="90"/>
      <c r="AG87" s="88"/>
      <c r="AH87" s="89"/>
      <c r="AI87" s="89"/>
      <c r="AJ87" s="89"/>
      <c r="AK87" s="90"/>
      <c r="AL87" s="88"/>
      <c r="AM87" s="89"/>
      <c r="AN87" s="89"/>
      <c r="AO87" s="89"/>
      <c r="AP87" s="90"/>
      <c r="AQ87" s="88"/>
      <c r="AR87" s="89"/>
      <c r="AS87" s="89"/>
      <c r="AT87" s="89"/>
      <c r="AU87" s="90"/>
      <c r="AV87" s="88"/>
      <c r="AW87" s="89"/>
      <c r="AX87" s="89"/>
      <c r="AY87" s="89"/>
      <c r="AZ87" s="90"/>
      <c r="BA87" s="88"/>
      <c r="BB87" s="89"/>
      <c r="BC87" s="89"/>
      <c r="BD87" s="89"/>
      <c r="BE87" s="90"/>
      <c r="BF87" s="89"/>
      <c r="BG87" s="214">
        <v>0</v>
      </c>
      <c r="BH87" s="214">
        <v>0</v>
      </c>
      <c r="BI87" s="214">
        <v>0</v>
      </c>
      <c r="BJ87" s="214">
        <v>0</v>
      </c>
      <c r="BK87" s="305"/>
      <c r="BL87" s="305" t="str">
        <f>IF(ПланОО!H87&gt;0,ПланОО!I87/ПланОО!H87,"-")</f>
        <v>-</v>
      </c>
      <c r="BM87" s="298"/>
      <c r="BN87" s="226"/>
      <c r="BO87" s="226"/>
      <c r="BP87" s="226">
        <f t="shared" ca="1" si="101"/>
        <v>0</v>
      </c>
      <c r="BQ87" s="226">
        <f t="shared" ca="1" si="102"/>
        <v>0</v>
      </c>
      <c r="BR87" s="226">
        <f t="shared" ca="1" si="95"/>
        <v>0</v>
      </c>
      <c r="BS87" s="226">
        <f t="shared" ca="1" si="95"/>
        <v>0</v>
      </c>
      <c r="BT87" s="226">
        <f t="shared" ca="1" si="95"/>
        <v>0</v>
      </c>
      <c r="BU87" s="226">
        <f t="shared" ca="1" si="95"/>
        <v>0</v>
      </c>
      <c r="BV87" s="226">
        <f t="shared" ca="1" si="95"/>
        <v>0</v>
      </c>
      <c r="BW87" s="226">
        <f t="shared" ca="1" si="95"/>
        <v>0</v>
      </c>
      <c r="BX87" s="226">
        <f t="shared" ca="1" si="95"/>
        <v>0</v>
      </c>
      <c r="BY87" s="226">
        <f t="shared" ca="1" si="95"/>
        <v>0</v>
      </c>
      <c r="BZ87" s="226">
        <f t="shared" ca="1" si="95"/>
        <v>0</v>
      </c>
      <c r="CA87" s="226"/>
      <c r="CB87" s="226" t="str">
        <f t="shared" ca="1" si="103"/>
        <v/>
      </c>
      <c r="CC87" s="226" t="str">
        <f t="shared" ca="1" si="104"/>
        <v/>
      </c>
      <c r="CD87" s="226" t="str">
        <f t="shared" ca="1" si="105"/>
        <v/>
      </c>
      <c r="CE87" s="226" t="str">
        <f t="shared" ca="1" si="106"/>
        <v/>
      </c>
      <c r="CF87" s="226" t="str">
        <f t="shared" ca="1" si="107"/>
        <v/>
      </c>
      <c r="CG87" s="226" t="str">
        <f t="shared" ca="1" si="108"/>
        <v/>
      </c>
      <c r="CH87" s="226" t="str">
        <f t="shared" ca="1" si="109"/>
        <v/>
      </c>
      <c r="CI87" s="226" t="str">
        <f t="shared" ca="1" si="110"/>
        <v/>
      </c>
      <c r="CJ87" s="226" t="str">
        <f t="shared" ca="1" si="111"/>
        <v/>
      </c>
      <c r="CK87" s="226" t="str">
        <f t="shared" ca="1" si="112"/>
        <v/>
      </c>
      <c r="CL87" s="226" t="str">
        <f t="shared" ca="1" si="113"/>
        <v/>
      </c>
      <c r="CM87" s="226"/>
      <c r="CN87" s="226" t="str">
        <f t="shared" ca="1" si="114"/>
        <v xml:space="preserve">          </v>
      </c>
      <c r="CO87" s="226" t="str">
        <f t="shared" ca="1" si="115"/>
        <v/>
      </c>
      <c r="CP87" s="226" t="str">
        <f t="shared" ca="1" si="116"/>
        <v/>
      </c>
      <c r="CQ87" s="226"/>
      <c r="CR87" s="226">
        <f t="shared" ca="1" si="117"/>
        <v>0</v>
      </c>
      <c r="CS87" s="226">
        <f t="shared" ca="1" si="91"/>
        <v>0</v>
      </c>
      <c r="CT87" s="226">
        <f t="shared" ca="1" si="91"/>
        <v>0</v>
      </c>
      <c r="CU87" s="226">
        <f t="shared" ca="1" si="91"/>
        <v>0</v>
      </c>
      <c r="CV87" s="226">
        <f t="shared" ca="1" si="91"/>
        <v>0</v>
      </c>
      <c r="CW87" s="226">
        <f t="shared" ca="1" si="91"/>
        <v>0</v>
      </c>
      <c r="CX87" s="226">
        <f t="shared" ca="1" si="91"/>
        <v>0</v>
      </c>
      <c r="CY87" s="226">
        <f t="shared" ca="1" si="91"/>
        <v>0</v>
      </c>
      <c r="CZ87" s="226">
        <f t="shared" ca="1" si="91"/>
        <v>0</v>
      </c>
      <c r="DA87" s="226">
        <f t="shared" ca="1" si="91"/>
        <v>0</v>
      </c>
      <c r="DB87" s="226">
        <f t="shared" ca="1" si="91"/>
        <v>0</v>
      </c>
      <c r="DC87" s="226"/>
      <c r="DD87" s="226" t="str">
        <f t="shared" ca="1" si="118"/>
        <v/>
      </c>
      <c r="DE87" s="226" t="str">
        <f t="shared" ca="1" si="119"/>
        <v/>
      </c>
      <c r="DF87" s="226" t="str">
        <f t="shared" ca="1" si="120"/>
        <v/>
      </c>
      <c r="DG87" s="226" t="str">
        <f t="shared" ca="1" si="121"/>
        <v/>
      </c>
      <c r="DH87" s="226" t="str">
        <f t="shared" ca="1" si="122"/>
        <v/>
      </c>
      <c r="DI87" s="226" t="str">
        <f t="shared" ca="1" si="123"/>
        <v/>
      </c>
      <c r="DJ87" s="226" t="str">
        <f t="shared" ca="1" si="124"/>
        <v/>
      </c>
      <c r="DK87" s="226" t="str">
        <f t="shared" ca="1" si="125"/>
        <v/>
      </c>
      <c r="DL87" s="226" t="str">
        <f t="shared" ca="1" si="126"/>
        <v/>
      </c>
      <c r="DM87" s="226" t="str">
        <f t="shared" ca="1" si="127"/>
        <v/>
      </c>
      <c r="DN87" s="226" t="str">
        <f t="shared" ca="1" si="128"/>
        <v/>
      </c>
      <c r="DO87" s="226"/>
      <c r="DP87" s="226" t="str">
        <f t="shared" ca="1" si="129"/>
        <v xml:space="preserve">          </v>
      </c>
      <c r="DQ87" s="226" t="str">
        <f t="shared" ca="1" si="130"/>
        <v/>
      </c>
      <c r="DR87" s="226" t="str">
        <f t="shared" ca="1" si="131"/>
        <v/>
      </c>
      <c r="DS87" s="226"/>
      <c r="DT87" s="226" t="str">
        <f t="shared" ca="1" si="132"/>
        <v/>
      </c>
      <c r="DU87" s="226" t="str">
        <f t="shared" ca="1" si="96"/>
        <v/>
      </c>
      <c r="DV87" s="226" t="str">
        <f t="shared" ca="1" si="96"/>
        <v/>
      </c>
      <c r="DW87" s="226" t="str">
        <f t="shared" ca="1" si="96"/>
        <v/>
      </c>
      <c r="DX87" s="226" t="str">
        <f t="shared" ca="1" si="96"/>
        <v/>
      </c>
      <c r="DY87" s="226" t="str">
        <f t="shared" ca="1" si="96"/>
        <v/>
      </c>
      <c r="DZ87" s="226" t="str">
        <f t="shared" ca="1" si="96"/>
        <v/>
      </c>
      <c r="EA87" s="226" t="str">
        <f t="shared" ca="1" si="96"/>
        <v/>
      </c>
      <c r="EB87" s="226" t="str">
        <f t="shared" ca="1" si="96"/>
        <v/>
      </c>
      <c r="EC87" s="226" t="str">
        <f t="shared" ca="1" si="96"/>
        <v/>
      </c>
      <c r="ED87" s="226"/>
      <c r="EE87" s="226" t="str">
        <f t="shared" ca="1" si="133"/>
        <v xml:space="preserve">         </v>
      </c>
      <c r="EF87" s="226" t="str">
        <f t="shared" ca="1" si="134"/>
        <v/>
      </c>
      <c r="EG87" s="226" t="str">
        <f t="shared" ca="1" si="135"/>
        <v/>
      </c>
      <c r="EH87" s="226"/>
      <c r="EI87" s="226" t="str">
        <f t="shared" ca="1" si="136"/>
        <v/>
      </c>
      <c r="EJ87" s="226" t="str">
        <f t="shared" ca="1" si="136"/>
        <v/>
      </c>
      <c r="EK87" s="226" t="str">
        <f t="shared" ca="1" si="136"/>
        <v/>
      </c>
      <c r="EL87" s="226" t="str">
        <f t="shared" ca="1" si="136"/>
        <v/>
      </c>
      <c r="EM87" s="226" t="str">
        <f t="shared" ca="1" si="136"/>
        <v/>
      </c>
      <c r="EN87" s="226" t="str">
        <f t="shared" ca="1" si="136"/>
        <v/>
      </c>
      <c r="EO87" s="226" t="str">
        <f t="shared" ca="1" si="136"/>
        <v/>
      </c>
      <c r="EP87" s="226" t="str">
        <f t="shared" ca="1" si="136"/>
        <v/>
      </c>
      <c r="EQ87" s="226" t="str">
        <f t="shared" ca="1" si="136"/>
        <v/>
      </c>
      <c r="ER87" s="226" t="str">
        <f t="shared" ca="1" si="136"/>
        <v/>
      </c>
      <c r="ES87" s="226"/>
      <c r="ET87" s="226" t="str">
        <f t="shared" ca="1" si="139"/>
        <v xml:space="preserve">         </v>
      </c>
      <c r="EU87" s="226" t="str">
        <f t="shared" ca="1" si="140"/>
        <v/>
      </c>
      <c r="EV87" s="226" t="str">
        <f t="shared" ca="1" si="141"/>
        <v/>
      </c>
      <c r="FM87" s="226" t="str">
        <f t="shared" si="97"/>
        <v/>
      </c>
      <c r="FN87" s="226" t="str">
        <f t="shared" si="98"/>
        <v/>
      </c>
      <c r="FO87" s="226" t="str">
        <f t="shared" si="99"/>
        <v/>
      </c>
      <c r="FP87" s="226" t="str">
        <f t="shared" si="100"/>
        <v/>
      </c>
      <c r="FQ87" s="226" t="str">
        <f t="shared" si="137"/>
        <v/>
      </c>
      <c r="FR87" s="226" t="str">
        <f t="shared" si="138"/>
        <v/>
      </c>
      <c r="FT87" s="226">
        <f>LEN(ПланОЗО!C87)-LEN(SUBSTITUTE(ПланОЗО!C87,",",""))+COUNTA(ПланОЗО!C87)</f>
        <v>0</v>
      </c>
      <c r="FU87" s="226">
        <f>LEN(ПланОЗО!D87)-LEN(SUBSTITUTE(ПланОЗО!D87,",",""))+COUNTA(ПланОЗО!D87)</f>
        <v>0</v>
      </c>
      <c r="FV87" s="226">
        <f>LEN(ПланОЗО!E87)-LEN(SUBSTITUTE(ПланОЗО!E87,",",""))+COUNTA(ПланОЗО!E87)</f>
        <v>0</v>
      </c>
      <c r="FX87" s="226">
        <f>LEN(ПланЗО!C87)-LEN(SUBSTITUTE(ПланЗО!C87,",",""))+COUNTA(ПланЗО!C87)</f>
        <v>0</v>
      </c>
      <c r="FY87" s="226">
        <f>LEN(ПланЗО!D87)-LEN(SUBSTITUTE(ПланЗО!D87,",",""))+COUNTA(ПланЗО!D87)</f>
        <v>0</v>
      </c>
      <c r="FZ87" s="226">
        <f>LEN(ПланЗО!E87)-LEN(SUBSTITUTE(ПланЗО!E87,",",""))+COUNTA(ПланЗО!E87)</f>
        <v>0</v>
      </c>
    </row>
    <row r="88" spans="1:182" x14ac:dyDescent="0.25">
      <c r="A88" s="5" t="s">
        <v>223</v>
      </c>
      <c r="B88" s="92"/>
      <c r="C88" s="88"/>
      <c r="D88" s="89"/>
      <c r="E88" s="89"/>
      <c r="F88" s="89"/>
      <c r="G88" s="90"/>
      <c r="H88" s="88"/>
      <c r="I88" s="89"/>
      <c r="J88" s="89"/>
      <c r="K88" s="89"/>
      <c r="L88" s="90"/>
      <c r="M88" s="88"/>
      <c r="N88" s="89"/>
      <c r="O88" s="89"/>
      <c r="P88" s="89"/>
      <c r="Q88" s="90"/>
      <c r="R88" s="88"/>
      <c r="S88" s="89"/>
      <c r="T88" s="89"/>
      <c r="U88" s="89"/>
      <c r="V88" s="90"/>
      <c r="W88" s="88"/>
      <c r="X88" s="89"/>
      <c r="Y88" s="89"/>
      <c r="Z88" s="89"/>
      <c r="AA88" s="90"/>
      <c r="AB88" s="88"/>
      <c r="AC88" s="89"/>
      <c r="AD88" s="89"/>
      <c r="AE88" s="89"/>
      <c r="AF88" s="90"/>
      <c r="AG88" s="88"/>
      <c r="AH88" s="89"/>
      <c r="AI88" s="89"/>
      <c r="AJ88" s="89"/>
      <c r="AK88" s="90"/>
      <c r="AL88" s="88"/>
      <c r="AM88" s="89"/>
      <c r="AN88" s="89"/>
      <c r="AO88" s="89"/>
      <c r="AP88" s="90"/>
      <c r="AQ88" s="88"/>
      <c r="AR88" s="89"/>
      <c r="AS88" s="89"/>
      <c r="AT88" s="89"/>
      <c r="AU88" s="90"/>
      <c r="AV88" s="88"/>
      <c r="AW88" s="89"/>
      <c r="AX88" s="89"/>
      <c r="AY88" s="89"/>
      <c r="AZ88" s="90"/>
      <c r="BA88" s="88"/>
      <c r="BB88" s="89"/>
      <c r="BC88" s="89"/>
      <c r="BD88" s="89"/>
      <c r="BE88" s="90"/>
      <c r="BF88" s="89"/>
      <c r="BG88" s="214">
        <v>0</v>
      </c>
      <c r="BH88" s="214">
        <v>0</v>
      </c>
      <c r="BI88" s="214">
        <v>0</v>
      </c>
      <c r="BJ88" s="214">
        <v>0</v>
      </c>
      <c r="BK88" s="305"/>
      <c r="BL88" s="305" t="str">
        <f>IF(ПланОО!H88&gt;0,ПланОО!I88/ПланОО!H88,"-")</f>
        <v>-</v>
      </c>
      <c r="BM88" s="298"/>
      <c r="BN88" s="226"/>
      <c r="BO88" s="226"/>
      <c r="BP88" s="226">
        <f t="shared" ca="1" si="101"/>
        <v>0</v>
      </c>
      <c r="BQ88" s="226">
        <f t="shared" ca="1" si="102"/>
        <v>0</v>
      </c>
      <c r="BR88" s="226">
        <f t="shared" ca="1" si="95"/>
        <v>0</v>
      </c>
      <c r="BS88" s="226">
        <f t="shared" ca="1" si="95"/>
        <v>0</v>
      </c>
      <c r="BT88" s="226">
        <f t="shared" ca="1" si="95"/>
        <v>0</v>
      </c>
      <c r="BU88" s="226">
        <f t="shared" ca="1" si="95"/>
        <v>0</v>
      </c>
      <c r="BV88" s="226">
        <f t="shared" ca="1" si="95"/>
        <v>0</v>
      </c>
      <c r="BW88" s="226">
        <f t="shared" ca="1" si="95"/>
        <v>0</v>
      </c>
      <c r="BX88" s="226">
        <f t="shared" ca="1" si="95"/>
        <v>0</v>
      </c>
      <c r="BY88" s="226">
        <f t="shared" ca="1" si="95"/>
        <v>0</v>
      </c>
      <c r="BZ88" s="226">
        <f t="shared" ca="1" si="95"/>
        <v>0</v>
      </c>
      <c r="CA88" s="226"/>
      <c r="CB88" s="226" t="str">
        <f t="shared" ca="1" si="103"/>
        <v/>
      </c>
      <c r="CC88" s="226" t="str">
        <f t="shared" ca="1" si="104"/>
        <v/>
      </c>
      <c r="CD88" s="226" t="str">
        <f t="shared" ca="1" si="105"/>
        <v/>
      </c>
      <c r="CE88" s="226" t="str">
        <f t="shared" ca="1" si="106"/>
        <v/>
      </c>
      <c r="CF88" s="226" t="str">
        <f t="shared" ca="1" si="107"/>
        <v/>
      </c>
      <c r="CG88" s="226" t="str">
        <f t="shared" ca="1" si="108"/>
        <v/>
      </c>
      <c r="CH88" s="226" t="str">
        <f t="shared" ca="1" si="109"/>
        <v/>
      </c>
      <c r="CI88" s="226" t="str">
        <f t="shared" ca="1" si="110"/>
        <v/>
      </c>
      <c r="CJ88" s="226" t="str">
        <f t="shared" ca="1" si="111"/>
        <v/>
      </c>
      <c r="CK88" s="226" t="str">
        <f t="shared" ca="1" si="112"/>
        <v/>
      </c>
      <c r="CL88" s="226" t="str">
        <f t="shared" ca="1" si="113"/>
        <v/>
      </c>
      <c r="CM88" s="226"/>
      <c r="CN88" s="226" t="str">
        <f t="shared" ca="1" si="114"/>
        <v xml:space="preserve">          </v>
      </c>
      <c r="CO88" s="226" t="str">
        <f t="shared" ca="1" si="115"/>
        <v/>
      </c>
      <c r="CP88" s="226" t="str">
        <f t="shared" ca="1" si="116"/>
        <v/>
      </c>
      <c r="CQ88" s="226"/>
      <c r="CR88" s="226">
        <f t="shared" ca="1" si="117"/>
        <v>0</v>
      </c>
      <c r="CS88" s="226">
        <f t="shared" ca="1" si="91"/>
        <v>0</v>
      </c>
      <c r="CT88" s="226">
        <f t="shared" ca="1" si="91"/>
        <v>0</v>
      </c>
      <c r="CU88" s="226">
        <f t="shared" ca="1" si="91"/>
        <v>0</v>
      </c>
      <c r="CV88" s="226">
        <f t="shared" ca="1" si="91"/>
        <v>0</v>
      </c>
      <c r="CW88" s="226">
        <f t="shared" ca="1" si="91"/>
        <v>0</v>
      </c>
      <c r="CX88" s="226">
        <f t="shared" ca="1" si="91"/>
        <v>0</v>
      </c>
      <c r="CY88" s="226">
        <f t="shared" ca="1" si="91"/>
        <v>0</v>
      </c>
      <c r="CZ88" s="226">
        <f t="shared" ca="1" si="91"/>
        <v>0</v>
      </c>
      <c r="DA88" s="226">
        <f t="shared" ca="1" si="91"/>
        <v>0</v>
      </c>
      <c r="DB88" s="226">
        <f t="shared" ca="1" si="91"/>
        <v>0</v>
      </c>
      <c r="DC88" s="226"/>
      <c r="DD88" s="226" t="str">
        <f t="shared" ca="1" si="118"/>
        <v/>
      </c>
      <c r="DE88" s="226" t="str">
        <f t="shared" ca="1" si="119"/>
        <v/>
      </c>
      <c r="DF88" s="226" t="str">
        <f t="shared" ca="1" si="120"/>
        <v/>
      </c>
      <c r="DG88" s="226" t="str">
        <f t="shared" ca="1" si="121"/>
        <v/>
      </c>
      <c r="DH88" s="226" t="str">
        <f t="shared" ca="1" si="122"/>
        <v/>
      </c>
      <c r="DI88" s="226" t="str">
        <f t="shared" ca="1" si="123"/>
        <v/>
      </c>
      <c r="DJ88" s="226" t="str">
        <f t="shared" ca="1" si="124"/>
        <v/>
      </c>
      <c r="DK88" s="226" t="str">
        <f t="shared" ca="1" si="125"/>
        <v/>
      </c>
      <c r="DL88" s="226" t="str">
        <f t="shared" ca="1" si="126"/>
        <v/>
      </c>
      <c r="DM88" s="226" t="str">
        <f t="shared" ca="1" si="127"/>
        <v/>
      </c>
      <c r="DN88" s="226" t="str">
        <f t="shared" ca="1" si="128"/>
        <v/>
      </c>
      <c r="DO88" s="226"/>
      <c r="DP88" s="226" t="str">
        <f t="shared" ca="1" si="129"/>
        <v xml:space="preserve">          </v>
      </c>
      <c r="DQ88" s="226" t="str">
        <f t="shared" ca="1" si="130"/>
        <v/>
      </c>
      <c r="DR88" s="226" t="str">
        <f t="shared" ca="1" si="131"/>
        <v/>
      </c>
      <c r="DS88" s="226"/>
      <c r="DT88" s="226" t="str">
        <f t="shared" ca="1" si="132"/>
        <v/>
      </c>
      <c r="DU88" s="226" t="str">
        <f t="shared" ca="1" si="96"/>
        <v/>
      </c>
      <c r="DV88" s="226" t="str">
        <f t="shared" ca="1" si="96"/>
        <v/>
      </c>
      <c r="DW88" s="226" t="str">
        <f t="shared" ca="1" si="96"/>
        <v/>
      </c>
      <c r="DX88" s="226" t="str">
        <f t="shared" ca="1" si="96"/>
        <v/>
      </c>
      <c r="DY88" s="226" t="str">
        <f t="shared" ca="1" si="96"/>
        <v/>
      </c>
      <c r="DZ88" s="226" t="str">
        <f t="shared" ca="1" si="96"/>
        <v/>
      </c>
      <c r="EA88" s="226" t="str">
        <f t="shared" ca="1" si="96"/>
        <v/>
      </c>
      <c r="EB88" s="226" t="str">
        <f t="shared" ca="1" si="96"/>
        <v/>
      </c>
      <c r="EC88" s="226" t="str">
        <f t="shared" ca="1" si="96"/>
        <v/>
      </c>
      <c r="ED88" s="226"/>
      <c r="EE88" s="226" t="str">
        <f t="shared" ca="1" si="133"/>
        <v xml:space="preserve">         </v>
      </c>
      <c r="EF88" s="226" t="str">
        <f t="shared" ca="1" si="134"/>
        <v/>
      </c>
      <c r="EG88" s="226" t="str">
        <f t="shared" ca="1" si="135"/>
        <v/>
      </c>
      <c r="EH88" s="226"/>
      <c r="EI88" s="226" t="str">
        <f t="shared" ref="EI88:ER97" ca="1" si="142">IF(OFFSET($L88,0,(EI$2-1)*5,1,1)=$ES$1,EI$2,"")</f>
        <v/>
      </c>
      <c r="EJ88" s="226" t="str">
        <f t="shared" ca="1" si="142"/>
        <v/>
      </c>
      <c r="EK88" s="226" t="str">
        <f t="shared" ca="1" si="142"/>
        <v/>
      </c>
      <c r="EL88" s="226" t="str">
        <f t="shared" ca="1" si="142"/>
        <v/>
      </c>
      <c r="EM88" s="226" t="str">
        <f t="shared" ca="1" si="142"/>
        <v/>
      </c>
      <c r="EN88" s="226" t="str">
        <f t="shared" ca="1" si="142"/>
        <v/>
      </c>
      <c r="EO88" s="226" t="str">
        <f t="shared" ca="1" si="142"/>
        <v/>
      </c>
      <c r="EP88" s="226" t="str">
        <f t="shared" ca="1" si="142"/>
        <v/>
      </c>
      <c r="EQ88" s="226" t="str">
        <f t="shared" ca="1" si="142"/>
        <v/>
      </c>
      <c r="ER88" s="226" t="str">
        <f t="shared" ca="1" si="142"/>
        <v/>
      </c>
      <c r="ES88" s="226"/>
      <c r="ET88" s="226" t="str">
        <f t="shared" ref="ET88:ET98" ca="1" si="143">EI88&amp;" "&amp;EJ88&amp;" "&amp;EK88&amp;" "&amp;EL88&amp;" "&amp;EM88&amp;" "&amp;EN88&amp;" "&amp;EO88&amp;" "&amp;EP88&amp;" "&amp;EQ88&amp;" "&amp;ER88</f>
        <v xml:space="preserve">         </v>
      </c>
      <c r="EU88" s="226" t="str">
        <f t="shared" ref="EU88:EU98" ca="1" si="144">TRIM(ET88)</f>
        <v/>
      </c>
      <c r="EV88" s="226" t="str">
        <f t="shared" ref="EV88:EV98" ca="1" si="145">SUBSTITUTE(EU88," ",",")</f>
        <v/>
      </c>
      <c r="FM88" s="226" t="str">
        <f t="shared" si="97"/>
        <v/>
      </c>
      <c r="FN88" s="226" t="str">
        <f t="shared" si="98"/>
        <v/>
      </c>
      <c r="FO88" s="226" t="str">
        <f t="shared" si="99"/>
        <v/>
      </c>
      <c r="FP88" s="226" t="str">
        <f t="shared" si="100"/>
        <v/>
      </c>
      <c r="FQ88" s="226" t="str">
        <f t="shared" si="137"/>
        <v/>
      </c>
      <c r="FR88" s="226" t="str">
        <f t="shared" si="138"/>
        <v/>
      </c>
      <c r="FT88" s="226">
        <f>LEN(ПланОЗО!C88)-LEN(SUBSTITUTE(ПланОЗО!C88,",",""))+COUNTA(ПланОЗО!C88)</f>
        <v>0</v>
      </c>
      <c r="FU88" s="226">
        <f>LEN(ПланОЗО!D88)-LEN(SUBSTITUTE(ПланОЗО!D88,",",""))+COUNTA(ПланОЗО!D88)</f>
        <v>0</v>
      </c>
      <c r="FV88" s="226">
        <f>LEN(ПланОЗО!E88)-LEN(SUBSTITUTE(ПланОЗО!E88,",",""))+COUNTA(ПланОЗО!E88)</f>
        <v>0</v>
      </c>
      <c r="FX88" s="226">
        <f>LEN(ПланЗО!C88)-LEN(SUBSTITUTE(ПланЗО!C88,",",""))+COUNTA(ПланЗО!C88)</f>
        <v>0</v>
      </c>
      <c r="FY88" s="226">
        <f>LEN(ПланЗО!D88)-LEN(SUBSTITUTE(ПланЗО!D88,",",""))+COUNTA(ПланЗО!D88)</f>
        <v>0</v>
      </c>
      <c r="FZ88" s="226">
        <f>LEN(ПланЗО!E88)-LEN(SUBSTITUTE(ПланЗО!E88,",",""))+COUNTA(ПланЗО!E88)</f>
        <v>0</v>
      </c>
    </row>
    <row r="89" spans="1:182" x14ac:dyDescent="0.25">
      <c r="A89" s="5" t="s">
        <v>224</v>
      </c>
      <c r="B89" s="92"/>
      <c r="C89" s="88"/>
      <c r="D89" s="89"/>
      <c r="E89" s="89"/>
      <c r="F89" s="89"/>
      <c r="G89" s="90"/>
      <c r="H89" s="88"/>
      <c r="I89" s="89"/>
      <c r="J89" s="89"/>
      <c r="K89" s="89"/>
      <c r="L89" s="90"/>
      <c r="M89" s="88"/>
      <c r="N89" s="89"/>
      <c r="O89" s="89"/>
      <c r="P89" s="89"/>
      <c r="Q89" s="90"/>
      <c r="R89" s="88"/>
      <c r="S89" s="89"/>
      <c r="T89" s="89"/>
      <c r="U89" s="89"/>
      <c r="V89" s="90"/>
      <c r="W89" s="88"/>
      <c r="X89" s="89"/>
      <c r="Y89" s="89"/>
      <c r="Z89" s="89"/>
      <c r="AA89" s="90"/>
      <c r="AB89" s="88"/>
      <c r="AC89" s="89"/>
      <c r="AD89" s="89"/>
      <c r="AE89" s="89"/>
      <c r="AF89" s="90"/>
      <c r="AG89" s="88"/>
      <c r="AH89" s="89"/>
      <c r="AI89" s="89"/>
      <c r="AJ89" s="89"/>
      <c r="AK89" s="90"/>
      <c r="AL89" s="88"/>
      <c r="AM89" s="89"/>
      <c r="AN89" s="89"/>
      <c r="AO89" s="89"/>
      <c r="AP89" s="90"/>
      <c r="AQ89" s="88"/>
      <c r="AR89" s="89"/>
      <c r="AS89" s="89"/>
      <c r="AT89" s="89"/>
      <c r="AU89" s="90"/>
      <c r="AV89" s="88"/>
      <c r="AW89" s="89"/>
      <c r="AX89" s="89"/>
      <c r="AY89" s="89"/>
      <c r="AZ89" s="90"/>
      <c r="BA89" s="88"/>
      <c r="BB89" s="89"/>
      <c r="BC89" s="89"/>
      <c r="BD89" s="89"/>
      <c r="BE89" s="90"/>
      <c r="BF89" s="89"/>
      <c r="BG89" s="214">
        <v>0</v>
      </c>
      <c r="BH89" s="214">
        <v>0</v>
      </c>
      <c r="BI89" s="214">
        <v>0</v>
      </c>
      <c r="BJ89" s="214">
        <v>0</v>
      </c>
      <c r="BK89" s="305"/>
      <c r="BL89" s="305" t="str">
        <f>IF(ПланОО!H89&gt;0,ПланОО!I89/ПланОО!H89,"-")</f>
        <v>-</v>
      </c>
      <c r="BM89" s="298"/>
      <c r="BN89" s="226"/>
      <c r="BO89" s="226"/>
      <c r="BP89" s="226">
        <f t="shared" ca="1" si="101"/>
        <v>0</v>
      </c>
      <c r="BQ89" s="226">
        <f t="shared" ca="1" si="102"/>
        <v>0</v>
      </c>
      <c r="BR89" s="226">
        <f t="shared" ca="1" si="95"/>
        <v>0</v>
      </c>
      <c r="BS89" s="226">
        <f t="shared" ca="1" si="95"/>
        <v>0</v>
      </c>
      <c r="BT89" s="226">
        <f t="shared" ca="1" si="95"/>
        <v>0</v>
      </c>
      <c r="BU89" s="226">
        <f t="shared" ca="1" si="95"/>
        <v>0</v>
      </c>
      <c r="BV89" s="226">
        <f t="shared" ca="1" si="95"/>
        <v>0</v>
      </c>
      <c r="BW89" s="226">
        <f t="shared" ca="1" si="95"/>
        <v>0</v>
      </c>
      <c r="BX89" s="226">
        <f t="shared" ca="1" si="95"/>
        <v>0</v>
      </c>
      <c r="BY89" s="226">
        <f t="shared" ca="1" si="95"/>
        <v>0</v>
      </c>
      <c r="BZ89" s="226">
        <f t="shared" ca="1" si="95"/>
        <v>0</v>
      </c>
      <c r="CA89" s="226"/>
      <c r="CB89" s="226" t="str">
        <f t="shared" ca="1" si="103"/>
        <v/>
      </c>
      <c r="CC89" s="226" t="str">
        <f t="shared" ca="1" si="104"/>
        <v/>
      </c>
      <c r="CD89" s="226" t="str">
        <f t="shared" ca="1" si="105"/>
        <v/>
      </c>
      <c r="CE89" s="226" t="str">
        <f t="shared" ca="1" si="106"/>
        <v/>
      </c>
      <c r="CF89" s="226" t="str">
        <f t="shared" ca="1" si="107"/>
        <v/>
      </c>
      <c r="CG89" s="226" t="str">
        <f t="shared" ca="1" si="108"/>
        <v/>
      </c>
      <c r="CH89" s="226" t="str">
        <f t="shared" ca="1" si="109"/>
        <v/>
      </c>
      <c r="CI89" s="226" t="str">
        <f t="shared" ca="1" si="110"/>
        <v/>
      </c>
      <c r="CJ89" s="226" t="str">
        <f t="shared" ca="1" si="111"/>
        <v/>
      </c>
      <c r="CK89" s="226" t="str">
        <f t="shared" ca="1" si="112"/>
        <v/>
      </c>
      <c r="CL89" s="226" t="str">
        <f t="shared" ca="1" si="113"/>
        <v/>
      </c>
      <c r="CM89" s="226"/>
      <c r="CN89" s="226" t="str">
        <f t="shared" ca="1" si="114"/>
        <v xml:space="preserve">          </v>
      </c>
      <c r="CO89" s="226" t="str">
        <f t="shared" ca="1" si="115"/>
        <v/>
      </c>
      <c r="CP89" s="226" t="str">
        <f t="shared" ca="1" si="116"/>
        <v/>
      </c>
      <c r="CQ89" s="226"/>
      <c r="CR89" s="226">
        <f t="shared" ca="1" si="117"/>
        <v>0</v>
      </c>
      <c r="CS89" s="226">
        <f t="shared" ca="1" si="91"/>
        <v>0</v>
      </c>
      <c r="CT89" s="226">
        <f t="shared" ca="1" si="91"/>
        <v>0</v>
      </c>
      <c r="CU89" s="226">
        <f t="shared" ca="1" si="91"/>
        <v>0</v>
      </c>
      <c r="CV89" s="226">
        <f t="shared" ca="1" si="91"/>
        <v>0</v>
      </c>
      <c r="CW89" s="226">
        <f t="shared" ca="1" si="91"/>
        <v>0</v>
      </c>
      <c r="CX89" s="226">
        <f t="shared" ca="1" si="91"/>
        <v>0</v>
      </c>
      <c r="CY89" s="226">
        <f t="shared" ca="1" si="91"/>
        <v>0</v>
      </c>
      <c r="CZ89" s="226">
        <f t="shared" ca="1" si="91"/>
        <v>0</v>
      </c>
      <c r="DA89" s="226">
        <f t="shared" ca="1" si="91"/>
        <v>0</v>
      </c>
      <c r="DB89" s="226">
        <f t="shared" ca="1" si="91"/>
        <v>0</v>
      </c>
      <c r="DC89" s="226"/>
      <c r="DD89" s="226" t="str">
        <f t="shared" ca="1" si="118"/>
        <v/>
      </c>
      <c r="DE89" s="226" t="str">
        <f t="shared" ca="1" si="119"/>
        <v/>
      </c>
      <c r="DF89" s="226" t="str">
        <f t="shared" ca="1" si="120"/>
        <v/>
      </c>
      <c r="DG89" s="226" t="str">
        <f t="shared" ca="1" si="121"/>
        <v/>
      </c>
      <c r="DH89" s="226" t="str">
        <f t="shared" ca="1" si="122"/>
        <v/>
      </c>
      <c r="DI89" s="226" t="str">
        <f t="shared" ca="1" si="123"/>
        <v/>
      </c>
      <c r="DJ89" s="226" t="str">
        <f t="shared" ca="1" si="124"/>
        <v/>
      </c>
      <c r="DK89" s="226" t="str">
        <f t="shared" ca="1" si="125"/>
        <v/>
      </c>
      <c r="DL89" s="226" t="str">
        <f t="shared" ca="1" si="126"/>
        <v/>
      </c>
      <c r="DM89" s="226" t="str">
        <f t="shared" ca="1" si="127"/>
        <v/>
      </c>
      <c r="DN89" s="226" t="str">
        <f t="shared" ca="1" si="128"/>
        <v/>
      </c>
      <c r="DO89" s="226"/>
      <c r="DP89" s="226" t="str">
        <f t="shared" ca="1" si="129"/>
        <v xml:space="preserve">          </v>
      </c>
      <c r="DQ89" s="226" t="str">
        <f t="shared" ca="1" si="130"/>
        <v/>
      </c>
      <c r="DR89" s="226" t="str">
        <f t="shared" ca="1" si="131"/>
        <v/>
      </c>
      <c r="DS89" s="226"/>
      <c r="DT89" s="226" t="str">
        <f t="shared" ca="1" si="132"/>
        <v/>
      </c>
      <c r="DU89" s="226" t="str">
        <f t="shared" ca="1" si="96"/>
        <v/>
      </c>
      <c r="DV89" s="226" t="str">
        <f t="shared" ca="1" si="96"/>
        <v/>
      </c>
      <c r="DW89" s="226" t="str">
        <f t="shared" ca="1" si="96"/>
        <v/>
      </c>
      <c r="DX89" s="226" t="str">
        <f t="shared" ca="1" si="96"/>
        <v/>
      </c>
      <c r="DY89" s="226" t="str">
        <f t="shared" ca="1" si="96"/>
        <v/>
      </c>
      <c r="DZ89" s="226" t="str">
        <f t="shared" ca="1" si="96"/>
        <v/>
      </c>
      <c r="EA89" s="226" t="str">
        <f t="shared" ca="1" si="96"/>
        <v/>
      </c>
      <c r="EB89" s="226" t="str">
        <f t="shared" ca="1" si="96"/>
        <v/>
      </c>
      <c r="EC89" s="226" t="str">
        <f t="shared" ca="1" si="96"/>
        <v/>
      </c>
      <c r="ED89" s="226"/>
      <c r="EE89" s="226" t="str">
        <f t="shared" ca="1" si="133"/>
        <v xml:space="preserve">         </v>
      </c>
      <c r="EF89" s="226" t="str">
        <f t="shared" ca="1" si="134"/>
        <v/>
      </c>
      <c r="EG89" s="226" t="str">
        <f t="shared" ca="1" si="135"/>
        <v/>
      </c>
      <c r="EH89" s="226"/>
      <c r="EI89" s="226" t="str">
        <f t="shared" ca="1" si="142"/>
        <v/>
      </c>
      <c r="EJ89" s="226" t="str">
        <f t="shared" ca="1" si="142"/>
        <v/>
      </c>
      <c r="EK89" s="226" t="str">
        <f t="shared" ca="1" si="142"/>
        <v/>
      </c>
      <c r="EL89" s="226" t="str">
        <f t="shared" ca="1" si="142"/>
        <v/>
      </c>
      <c r="EM89" s="226" t="str">
        <f t="shared" ca="1" si="142"/>
        <v/>
      </c>
      <c r="EN89" s="226" t="str">
        <f t="shared" ca="1" si="142"/>
        <v/>
      </c>
      <c r="EO89" s="226" t="str">
        <f t="shared" ca="1" si="142"/>
        <v/>
      </c>
      <c r="EP89" s="226" t="str">
        <f t="shared" ca="1" si="142"/>
        <v/>
      </c>
      <c r="EQ89" s="226" t="str">
        <f t="shared" ca="1" si="142"/>
        <v/>
      </c>
      <c r="ER89" s="226" t="str">
        <f t="shared" ca="1" si="142"/>
        <v/>
      </c>
      <c r="ES89" s="226"/>
      <c r="ET89" s="226" t="str">
        <f t="shared" ca="1" si="143"/>
        <v xml:space="preserve">         </v>
      </c>
      <c r="EU89" s="226" t="str">
        <f t="shared" ca="1" si="144"/>
        <v/>
      </c>
      <c r="EV89" s="226" t="str">
        <f t="shared" ca="1" si="145"/>
        <v/>
      </c>
      <c r="FM89" s="226" t="str">
        <f t="shared" si="97"/>
        <v/>
      </c>
      <c r="FN89" s="226" t="str">
        <f t="shared" si="98"/>
        <v/>
      </c>
      <c r="FO89" s="226" t="str">
        <f t="shared" si="99"/>
        <v/>
      </c>
      <c r="FP89" s="226" t="str">
        <f t="shared" si="100"/>
        <v/>
      </c>
      <c r="FQ89" s="226" t="str">
        <f t="shared" si="137"/>
        <v/>
      </c>
      <c r="FR89" s="226" t="str">
        <f t="shared" si="138"/>
        <v/>
      </c>
      <c r="FT89" s="226">
        <f>LEN(ПланОЗО!C89)-LEN(SUBSTITUTE(ПланОЗО!C89,",",""))+COUNTA(ПланОЗО!C89)</f>
        <v>0</v>
      </c>
      <c r="FU89" s="226">
        <f>LEN(ПланОЗО!D89)-LEN(SUBSTITUTE(ПланОЗО!D89,",",""))+COUNTA(ПланОЗО!D89)</f>
        <v>0</v>
      </c>
      <c r="FV89" s="226">
        <f>LEN(ПланОЗО!E89)-LEN(SUBSTITUTE(ПланОЗО!E89,",",""))+COUNTA(ПланОЗО!E89)</f>
        <v>0</v>
      </c>
      <c r="FX89" s="226">
        <f>LEN(ПланЗО!C89)-LEN(SUBSTITUTE(ПланЗО!C89,",",""))+COUNTA(ПланЗО!C89)</f>
        <v>0</v>
      </c>
      <c r="FY89" s="226">
        <f>LEN(ПланЗО!D89)-LEN(SUBSTITUTE(ПланЗО!D89,",",""))+COUNTA(ПланЗО!D89)</f>
        <v>0</v>
      </c>
      <c r="FZ89" s="226">
        <f>LEN(ПланЗО!E89)-LEN(SUBSTITUTE(ПланЗО!E89,",",""))+COUNTA(ПланЗО!E89)</f>
        <v>0</v>
      </c>
    </row>
    <row r="90" spans="1:182" x14ac:dyDescent="0.25">
      <c r="A90" s="5" t="s">
        <v>225</v>
      </c>
      <c r="B90" s="92"/>
      <c r="C90" s="88"/>
      <c r="D90" s="89"/>
      <c r="E90" s="89"/>
      <c r="F90" s="89"/>
      <c r="G90" s="90"/>
      <c r="H90" s="88"/>
      <c r="I90" s="89"/>
      <c r="J90" s="89"/>
      <c r="K90" s="89"/>
      <c r="L90" s="90"/>
      <c r="M90" s="88"/>
      <c r="N90" s="89"/>
      <c r="O90" s="89"/>
      <c r="P90" s="89"/>
      <c r="Q90" s="90"/>
      <c r="R90" s="88"/>
      <c r="S90" s="89"/>
      <c r="T90" s="89"/>
      <c r="U90" s="89"/>
      <c r="V90" s="90"/>
      <c r="W90" s="88"/>
      <c r="X90" s="89"/>
      <c r="Y90" s="89"/>
      <c r="Z90" s="89"/>
      <c r="AA90" s="90"/>
      <c r="AB90" s="88"/>
      <c r="AC90" s="89"/>
      <c r="AD90" s="89"/>
      <c r="AE90" s="89"/>
      <c r="AF90" s="90"/>
      <c r="AG90" s="88"/>
      <c r="AH90" s="89"/>
      <c r="AI90" s="89"/>
      <c r="AJ90" s="89"/>
      <c r="AK90" s="90"/>
      <c r="AL90" s="88"/>
      <c r="AM90" s="89"/>
      <c r="AN90" s="89"/>
      <c r="AO90" s="89"/>
      <c r="AP90" s="90"/>
      <c r="AQ90" s="88"/>
      <c r="AR90" s="89"/>
      <c r="AS90" s="89"/>
      <c r="AT90" s="89"/>
      <c r="AU90" s="90"/>
      <c r="AV90" s="88"/>
      <c r="AW90" s="89"/>
      <c r="AX90" s="89"/>
      <c r="AY90" s="89"/>
      <c r="AZ90" s="90"/>
      <c r="BA90" s="88"/>
      <c r="BB90" s="89"/>
      <c r="BC90" s="89"/>
      <c r="BD90" s="89"/>
      <c r="BE90" s="90"/>
      <c r="BF90" s="89"/>
      <c r="BG90" s="214">
        <v>0</v>
      </c>
      <c r="BH90" s="214">
        <v>0</v>
      </c>
      <c r="BI90" s="214">
        <v>0</v>
      </c>
      <c r="BJ90" s="214">
        <v>0</v>
      </c>
      <c r="BK90" s="305"/>
      <c r="BL90" s="305" t="str">
        <f>IF(ПланОО!H90&gt;0,ПланОО!I90/ПланОО!H90,"-")</f>
        <v>-</v>
      </c>
      <c r="BM90" s="298"/>
      <c r="BN90" s="226"/>
      <c r="BO90" s="226"/>
      <c r="BP90" s="226">
        <f t="shared" ca="1" si="101"/>
        <v>0</v>
      </c>
      <c r="BQ90" s="226">
        <f t="shared" ca="1" si="102"/>
        <v>0</v>
      </c>
      <c r="BR90" s="226">
        <f t="shared" ca="1" si="95"/>
        <v>0</v>
      </c>
      <c r="BS90" s="226">
        <f t="shared" ca="1" si="95"/>
        <v>0</v>
      </c>
      <c r="BT90" s="226">
        <f t="shared" ca="1" si="95"/>
        <v>0</v>
      </c>
      <c r="BU90" s="226">
        <f t="shared" ca="1" si="95"/>
        <v>0</v>
      </c>
      <c r="BV90" s="226">
        <f t="shared" ca="1" si="95"/>
        <v>0</v>
      </c>
      <c r="BW90" s="226">
        <f t="shared" ca="1" si="95"/>
        <v>0</v>
      </c>
      <c r="BX90" s="226">
        <f t="shared" ca="1" si="95"/>
        <v>0</v>
      </c>
      <c r="BY90" s="226">
        <f t="shared" ca="1" si="95"/>
        <v>0</v>
      </c>
      <c r="BZ90" s="226">
        <f t="shared" ca="1" si="95"/>
        <v>0</v>
      </c>
      <c r="CA90" s="226"/>
      <c r="CB90" s="226" t="str">
        <f t="shared" ca="1" si="103"/>
        <v/>
      </c>
      <c r="CC90" s="226" t="str">
        <f t="shared" ca="1" si="104"/>
        <v/>
      </c>
      <c r="CD90" s="226" t="str">
        <f t="shared" ca="1" si="105"/>
        <v/>
      </c>
      <c r="CE90" s="226" t="str">
        <f t="shared" ca="1" si="106"/>
        <v/>
      </c>
      <c r="CF90" s="226" t="str">
        <f t="shared" ca="1" si="107"/>
        <v/>
      </c>
      <c r="CG90" s="226" t="str">
        <f t="shared" ca="1" si="108"/>
        <v/>
      </c>
      <c r="CH90" s="226" t="str">
        <f t="shared" ca="1" si="109"/>
        <v/>
      </c>
      <c r="CI90" s="226" t="str">
        <f t="shared" ca="1" si="110"/>
        <v/>
      </c>
      <c r="CJ90" s="226" t="str">
        <f t="shared" ca="1" si="111"/>
        <v/>
      </c>
      <c r="CK90" s="226" t="str">
        <f t="shared" ca="1" si="112"/>
        <v/>
      </c>
      <c r="CL90" s="226" t="str">
        <f t="shared" ca="1" si="113"/>
        <v/>
      </c>
      <c r="CM90" s="226"/>
      <c r="CN90" s="226" t="str">
        <f t="shared" ca="1" si="114"/>
        <v xml:space="preserve">          </v>
      </c>
      <c r="CO90" s="226" t="str">
        <f t="shared" ca="1" si="115"/>
        <v/>
      </c>
      <c r="CP90" s="226" t="str">
        <f t="shared" ca="1" si="116"/>
        <v/>
      </c>
      <c r="CQ90" s="226"/>
      <c r="CR90" s="226">
        <f t="shared" ca="1" si="117"/>
        <v>0</v>
      </c>
      <c r="CS90" s="226">
        <f t="shared" ca="1" si="91"/>
        <v>0</v>
      </c>
      <c r="CT90" s="226">
        <f t="shared" ca="1" si="91"/>
        <v>0</v>
      </c>
      <c r="CU90" s="226">
        <f t="shared" ca="1" si="91"/>
        <v>0</v>
      </c>
      <c r="CV90" s="226">
        <f t="shared" ca="1" si="91"/>
        <v>0</v>
      </c>
      <c r="CW90" s="226">
        <f t="shared" ca="1" si="91"/>
        <v>0</v>
      </c>
      <c r="CX90" s="226">
        <f t="shared" ca="1" si="91"/>
        <v>0</v>
      </c>
      <c r="CY90" s="226">
        <f t="shared" ca="1" si="91"/>
        <v>0</v>
      </c>
      <c r="CZ90" s="226">
        <f t="shared" ca="1" si="91"/>
        <v>0</v>
      </c>
      <c r="DA90" s="226">
        <f t="shared" ca="1" si="91"/>
        <v>0</v>
      </c>
      <c r="DB90" s="226">
        <f t="shared" ca="1" si="91"/>
        <v>0</v>
      </c>
      <c r="DC90" s="226"/>
      <c r="DD90" s="226" t="str">
        <f t="shared" ca="1" si="118"/>
        <v/>
      </c>
      <c r="DE90" s="226" t="str">
        <f t="shared" ca="1" si="119"/>
        <v/>
      </c>
      <c r="DF90" s="226" t="str">
        <f t="shared" ca="1" si="120"/>
        <v/>
      </c>
      <c r="DG90" s="226" t="str">
        <f t="shared" ca="1" si="121"/>
        <v/>
      </c>
      <c r="DH90" s="226" t="str">
        <f t="shared" ca="1" si="122"/>
        <v/>
      </c>
      <c r="DI90" s="226" t="str">
        <f t="shared" ca="1" si="123"/>
        <v/>
      </c>
      <c r="DJ90" s="226" t="str">
        <f t="shared" ca="1" si="124"/>
        <v/>
      </c>
      <c r="DK90" s="226" t="str">
        <f t="shared" ca="1" si="125"/>
        <v/>
      </c>
      <c r="DL90" s="226" t="str">
        <f t="shared" ca="1" si="126"/>
        <v/>
      </c>
      <c r="DM90" s="226" t="str">
        <f t="shared" ca="1" si="127"/>
        <v/>
      </c>
      <c r="DN90" s="226" t="str">
        <f t="shared" ca="1" si="128"/>
        <v/>
      </c>
      <c r="DO90" s="226"/>
      <c r="DP90" s="226" t="str">
        <f t="shared" ca="1" si="129"/>
        <v xml:space="preserve">          </v>
      </c>
      <c r="DQ90" s="226" t="str">
        <f t="shared" ca="1" si="130"/>
        <v/>
      </c>
      <c r="DR90" s="226" t="str">
        <f t="shared" ca="1" si="131"/>
        <v/>
      </c>
      <c r="DS90" s="226"/>
      <c r="DT90" s="226" t="str">
        <f t="shared" ca="1" si="132"/>
        <v/>
      </c>
      <c r="DU90" s="226" t="str">
        <f t="shared" ca="1" si="96"/>
        <v/>
      </c>
      <c r="DV90" s="226" t="str">
        <f t="shared" ca="1" si="96"/>
        <v/>
      </c>
      <c r="DW90" s="226" t="str">
        <f t="shared" ca="1" si="96"/>
        <v/>
      </c>
      <c r="DX90" s="226" t="str">
        <f t="shared" ca="1" si="96"/>
        <v/>
      </c>
      <c r="DY90" s="226" t="str">
        <f t="shared" ca="1" si="96"/>
        <v/>
      </c>
      <c r="DZ90" s="226" t="str">
        <f t="shared" ca="1" si="96"/>
        <v/>
      </c>
      <c r="EA90" s="226" t="str">
        <f t="shared" ca="1" si="96"/>
        <v/>
      </c>
      <c r="EB90" s="226" t="str">
        <f t="shared" ca="1" si="96"/>
        <v/>
      </c>
      <c r="EC90" s="226" t="str">
        <f t="shared" ca="1" si="96"/>
        <v/>
      </c>
      <c r="ED90" s="226"/>
      <c r="EE90" s="226" t="str">
        <f t="shared" ca="1" si="133"/>
        <v xml:space="preserve">         </v>
      </c>
      <c r="EF90" s="226" t="str">
        <f t="shared" ca="1" si="134"/>
        <v/>
      </c>
      <c r="EG90" s="226" t="str">
        <f t="shared" ca="1" si="135"/>
        <v/>
      </c>
      <c r="EH90" s="226"/>
      <c r="EI90" s="226" t="str">
        <f t="shared" ca="1" si="142"/>
        <v/>
      </c>
      <c r="EJ90" s="226" t="str">
        <f t="shared" ca="1" si="142"/>
        <v/>
      </c>
      <c r="EK90" s="226" t="str">
        <f t="shared" ca="1" si="142"/>
        <v/>
      </c>
      <c r="EL90" s="226" t="str">
        <f t="shared" ca="1" si="142"/>
        <v/>
      </c>
      <c r="EM90" s="226" t="str">
        <f t="shared" ca="1" si="142"/>
        <v/>
      </c>
      <c r="EN90" s="226" t="str">
        <f t="shared" ca="1" si="142"/>
        <v/>
      </c>
      <c r="EO90" s="226" t="str">
        <f t="shared" ca="1" si="142"/>
        <v/>
      </c>
      <c r="EP90" s="226" t="str">
        <f t="shared" ca="1" si="142"/>
        <v/>
      </c>
      <c r="EQ90" s="226" t="str">
        <f t="shared" ca="1" si="142"/>
        <v/>
      </c>
      <c r="ER90" s="226" t="str">
        <f t="shared" ca="1" si="142"/>
        <v/>
      </c>
      <c r="ES90" s="226"/>
      <c r="ET90" s="226" t="str">
        <f t="shared" ca="1" si="143"/>
        <v xml:space="preserve">         </v>
      </c>
      <c r="EU90" s="226" t="str">
        <f t="shared" ca="1" si="144"/>
        <v/>
      </c>
      <c r="EV90" s="226" t="str">
        <f t="shared" ca="1" si="145"/>
        <v/>
      </c>
      <c r="FM90" s="226" t="str">
        <f t="shared" si="97"/>
        <v/>
      </c>
      <c r="FN90" s="226" t="str">
        <f t="shared" si="98"/>
        <v/>
      </c>
      <c r="FO90" s="226" t="str">
        <f t="shared" si="99"/>
        <v/>
      </c>
      <c r="FP90" s="226" t="str">
        <f t="shared" si="100"/>
        <v/>
      </c>
      <c r="FQ90" s="226" t="str">
        <f t="shared" si="137"/>
        <v/>
      </c>
      <c r="FR90" s="226" t="str">
        <f t="shared" si="138"/>
        <v/>
      </c>
      <c r="FT90" s="226">
        <f>LEN(ПланОЗО!C90)-LEN(SUBSTITUTE(ПланОЗО!C90,",",""))+COUNTA(ПланОЗО!C90)</f>
        <v>0</v>
      </c>
      <c r="FU90" s="226">
        <f>LEN(ПланОЗО!D90)-LEN(SUBSTITUTE(ПланОЗО!D90,",",""))+COUNTA(ПланОЗО!D90)</f>
        <v>0</v>
      </c>
      <c r="FV90" s="226">
        <f>LEN(ПланОЗО!E90)-LEN(SUBSTITUTE(ПланОЗО!E90,",",""))+COUNTA(ПланОЗО!E90)</f>
        <v>0</v>
      </c>
      <c r="FX90" s="226">
        <f>LEN(ПланЗО!C90)-LEN(SUBSTITUTE(ПланЗО!C90,",",""))+COUNTA(ПланЗО!C90)</f>
        <v>0</v>
      </c>
      <c r="FY90" s="226">
        <f>LEN(ПланЗО!D90)-LEN(SUBSTITUTE(ПланЗО!D90,",",""))+COUNTA(ПланЗО!D90)</f>
        <v>0</v>
      </c>
      <c r="FZ90" s="226">
        <f>LEN(ПланЗО!E90)-LEN(SUBSTITUTE(ПланЗО!E90,",",""))+COUNTA(ПланЗО!E90)</f>
        <v>0</v>
      </c>
    </row>
    <row r="91" spans="1:182" x14ac:dyDescent="0.25">
      <c r="A91" s="5" t="s">
        <v>330</v>
      </c>
      <c r="B91" s="92"/>
      <c r="C91" s="88"/>
      <c r="D91" s="89"/>
      <c r="E91" s="89"/>
      <c r="F91" s="89"/>
      <c r="G91" s="90"/>
      <c r="H91" s="88"/>
      <c r="I91" s="89"/>
      <c r="J91" s="89"/>
      <c r="K91" s="89"/>
      <c r="L91" s="90"/>
      <c r="M91" s="88"/>
      <c r="N91" s="89"/>
      <c r="O91" s="89"/>
      <c r="P91" s="89"/>
      <c r="Q91" s="90"/>
      <c r="R91" s="88"/>
      <c r="S91" s="89"/>
      <c r="T91" s="89"/>
      <c r="U91" s="89"/>
      <c r="V91" s="90"/>
      <c r="W91" s="88"/>
      <c r="X91" s="89"/>
      <c r="Y91" s="89"/>
      <c r="Z91" s="89"/>
      <c r="AA91" s="90"/>
      <c r="AB91" s="88"/>
      <c r="AC91" s="89"/>
      <c r="AD91" s="89"/>
      <c r="AE91" s="89"/>
      <c r="AF91" s="90"/>
      <c r="AG91" s="88"/>
      <c r="AH91" s="89"/>
      <c r="AI91" s="89"/>
      <c r="AJ91" s="89"/>
      <c r="AK91" s="90"/>
      <c r="AL91" s="88"/>
      <c r="AM91" s="89"/>
      <c r="AN91" s="89"/>
      <c r="AO91" s="89"/>
      <c r="AP91" s="90"/>
      <c r="AQ91" s="88"/>
      <c r="AR91" s="89"/>
      <c r="AS91" s="89"/>
      <c r="AT91" s="89"/>
      <c r="AU91" s="90"/>
      <c r="AV91" s="88"/>
      <c r="AW91" s="89"/>
      <c r="AX91" s="89"/>
      <c r="AY91" s="89"/>
      <c r="AZ91" s="90"/>
      <c r="BA91" s="88"/>
      <c r="BB91" s="89"/>
      <c r="BC91" s="89"/>
      <c r="BD91" s="89"/>
      <c r="BE91" s="90"/>
      <c r="BF91" s="89"/>
      <c r="BG91" s="214">
        <v>0</v>
      </c>
      <c r="BH91" s="214">
        <v>0</v>
      </c>
      <c r="BI91" s="214">
        <v>0</v>
      </c>
      <c r="BJ91" s="214">
        <v>0</v>
      </c>
      <c r="BK91" s="305"/>
      <c r="BL91" s="305" t="str">
        <f>IF(ПланОО!H91&gt;0,ПланОО!I91/ПланОО!H91,"-")</f>
        <v>-</v>
      </c>
      <c r="BM91" s="298"/>
      <c r="BN91" s="226"/>
      <c r="BO91" s="226"/>
      <c r="BP91" s="226">
        <f t="shared" ca="1" si="101"/>
        <v>0</v>
      </c>
      <c r="BQ91" s="226">
        <f t="shared" ca="1" si="102"/>
        <v>0</v>
      </c>
      <c r="BR91" s="226">
        <f t="shared" ca="1" si="95"/>
        <v>0</v>
      </c>
      <c r="BS91" s="226">
        <f t="shared" ca="1" si="95"/>
        <v>0</v>
      </c>
      <c r="BT91" s="226">
        <f t="shared" ca="1" si="95"/>
        <v>0</v>
      </c>
      <c r="BU91" s="226">
        <f t="shared" ca="1" si="95"/>
        <v>0</v>
      </c>
      <c r="BV91" s="226">
        <f t="shared" ca="1" si="95"/>
        <v>0</v>
      </c>
      <c r="BW91" s="226">
        <f t="shared" ca="1" si="95"/>
        <v>0</v>
      </c>
      <c r="BX91" s="226">
        <f t="shared" ca="1" si="95"/>
        <v>0</v>
      </c>
      <c r="BY91" s="226">
        <f t="shared" ca="1" si="95"/>
        <v>0</v>
      </c>
      <c r="BZ91" s="226">
        <f t="shared" ca="1" si="95"/>
        <v>0</v>
      </c>
      <c r="CA91" s="226"/>
      <c r="CB91" s="226" t="str">
        <f t="shared" ca="1" si="103"/>
        <v/>
      </c>
      <c r="CC91" s="226" t="str">
        <f t="shared" ca="1" si="104"/>
        <v/>
      </c>
      <c r="CD91" s="226" t="str">
        <f t="shared" ca="1" si="105"/>
        <v/>
      </c>
      <c r="CE91" s="226" t="str">
        <f t="shared" ca="1" si="106"/>
        <v/>
      </c>
      <c r="CF91" s="226" t="str">
        <f t="shared" ca="1" si="107"/>
        <v/>
      </c>
      <c r="CG91" s="226" t="str">
        <f t="shared" ca="1" si="108"/>
        <v/>
      </c>
      <c r="CH91" s="226" t="str">
        <f t="shared" ca="1" si="109"/>
        <v/>
      </c>
      <c r="CI91" s="226" t="str">
        <f t="shared" ca="1" si="110"/>
        <v/>
      </c>
      <c r="CJ91" s="226" t="str">
        <f t="shared" ca="1" si="111"/>
        <v/>
      </c>
      <c r="CK91" s="226" t="str">
        <f t="shared" ca="1" si="112"/>
        <v/>
      </c>
      <c r="CL91" s="226" t="str">
        <f t="shared" ca="1" si="113"/>
        <v/>
      </c>
      <c r="CM91" s="226"/>
      <c r="CN91" s="226" t="str">
        <f t="shared" ca="1" si="114"/>
        <v xml:space="preserve">          </v>
      </c>
      <c r="CO91" s="226" t="str">
        <f t="shared" ca="1" si="115"/>
        <v/>
      </c>
      <c r="CP91" s="226" t="str">
        <f t="shared" ca="1" si="116"/>
        <v/>
      </c>
      <c r="CQ91" s="226"/>
      <c r="CR91" s="226">
        <f t="shared" ca="1" si="117"/>
        <v>0</v>
      </c>
      <c r="CS91" s="226">
        <f t="shared" ca="1" si="91"/>
        <v>0</v>
      </c>
      <c r="CT91" s="226">
        <f t="shared" ca="1" si="91"/>
        <v>0</v>
      </c>
      <c r="CU91" s="226">
        <f t="shared" ca="1" si="91"/>
        <v>0</v>
      </c>
      <c r="CV91" s="226">
        <f t="shared" ca="1" si="91"/>
        <v>0</v>
      </c>
      <c r="CW91" s="226">
        <f t="shared" ca="1" si="91"/>
        <v>0</v>
      </c>
      <c r="CX91" s="226">
        <f t="shared" ca="1" si="91"/>
        <v>0</v>
      </c>
      <c r="CY91" s="226">
        <f t="shared" ca="1" si="91"/>
        <v>0</v>
      </c>
      <c r="CZ91" s="226">
        <f t="shared" ca="1" si="91"/>
        <v>0</v>
      </c>
      <c r="DA91" s="226">
        <f t="shared" ca="1" si="91"/>
        <v>0</v>
      </c>
      <c r="DB91" s="226">
        <f t="shared" ca="1" si="91"/>
        <v>0</v>
      </c>
      <c r="DC91" s="226"/>
      <c r="DD91" s="226" t="str">
        <f t="shared" ca="1" si="118"/>
        <v/>
      </c>
      <c r="DE91" s="226" t="str">
        <f t="shared" ca="1" si="119"/>
        <v/>
      </c>
      <c r="DF91" s="226" t="str">
        <f t="shared" ca="1" si="120"/>
        <v/>
      </c>
      <c r="DG91" s="226" t="str">
        <f t="shared" ca="1" si="121"/>
        <v/>
      </c>
      <c r="DH91" s="226" t="str">
        <f t="shared" ca="1" si="122"/>
        <v/>
      </c>
      <c r="DI91" s="226" t="str">
        <f t="shared" ca="1" si="123"/>
        <v/>
      </c>
      <c r="DJ91" s="226" t="str">
        <f t="shared" ca="1" si="124"/>
        <v/>
      </c>
      <c r="DK91" s="226" t="str">
        <f t="shared" ca="1" si="125"/>
        <v/>
      </c>
      <c r="DL91" s="226" t="str">
        <f t="shared" ca="1" si="126"/>
        <v/>
      </c>
      <c r="DM91" s="226" t="str">
        <f t="shared" ca="1" si="127"/>
        <v/>
      </c>
      <c r="DN91" s="226" t="str">
        <f t="shared" ca="1" si="128"/>
        <v/>
      </c>
      <c r="DO91" s="226"/>
      <c r="DP91" s="226" t="str">
        <f t="shared" ca="1" si="129"/>
        <v xml:space="preserve">          </v>
      </c>
      <c r="DQ91" s="226" t="str">
        <f t="shared" ca="1" si="130"/>
        <v/>
      </c>
      <c r="DR91" s="226" t="str">
        <f t="shared" ca="1" si="131"/>
        <v/>
      </c>
      <c r="DS91" s="226"/>
      <c r="DT91" s="226" t="str">
        <f t="shared" ca="1" si="132"/>
        <v/>
      </c>
      <c r="DU91" s="226" t="str">
        <f t="shared" ca="1" si="96"/>
        <v/>
      </c>
      <c r="DV91" s="226" t="str">
        <f t="shared" ca="1" si="96"/>
        <v/>
      </c>
      <c r="DW91" s="226" t="str">
        <f t="shared" ca="1" si="96"/>
        <v/>
      </c>
      <c r="DX91" s="226" t="str">
        <f t="shared" ca="1" si="96"/>
        <v/>
      </c>
      <c r="DY91" s="226" t="str">
        <f t="shared" ca="1" si="96"/>
        <v/>
      </c>
      <c r="DZ91" s="226" t="str">
        <f t="shared" ca="1" si="96"/>
        <v/>
      </c>
      <c r="EA91" s="226" t="str">
        <f t="shared" ca="1" si="96"/>
        <v/>
      </c>
      <c r="EB91" s="226" t="str">
        <f t="shared" ca="1" si="96"/>
        <v/>
      </c>
      <c r="EC91" s="226" t="str">
        <f t="shared" ca="1" si="96"/>
        <v/>
      </c>
      <c r="ED91" s="226"/>
      <c r="EE91" s="226" t="str">
        <f t="shared" ca="1" si="133"/>
        <v xml:space="preserve">         </v>
      </c>
      <c r="EF91" s="226" t="str">
        <f t="shared" ca="1" si="134"/>
        <v/>
      </c>
      <c r="EG91" s="226" t="str">
        <f t="shared" ca="1" si="135"/>
        <v/>
      </c>
      <c r="EH91" s="226"/>
      <c r="EI91" s="226" t="str">
        <f t="shared" ca="1" si="142"/>
        <v/>
      </c>
      <c r="EJ91" s="226" t="str">
        <f t="shared" ca="1" si="142"/>
        <v/>
      </c>
      <c r="EK91" s="226" t="str">
        <f t="shared" ca="1" si="142"/>
        <v/>
      </c>
      <c r="EL91" s="226" t="str">
        <f t="shared" ca="1" si="142"/>
        <v/>
      </c>
      <c r="EM91" s="226" t="str">
        <f t="shared" ca="1" si="142"/>
        <v/>
      </c>
      <c r="EN91" s="226" t="str">
        <f t="shared" ca="1" si="142"/>
        <v/>
      </c>
      <c r="EO91" s="226" t="str">
        <f t="shared" ca="1" si="142"/>
        <v/>
      </c>
      <c r="EP91" s="226" t="str">
        <f t="shared" ca="1" si="142"/>
        <v/>
      </c>
      <c r="EQ91" s="226" t="str">
        <f t="shared" ca="1" si="142"/>
        <v/>
      </c>
      <c r="ER91" s="226" t="str">
        <f t="shared" ca="1" si="142"/>
        <v/>
      </c>
      <c r="ES91" s="226"/>
      <c r="ET91" s="226" t="str">
        <f t="shared" ca="1" si="143"/>
        <v xml:space="preserve">         </v>
      </c>
      <c r="EU91" s="226" t="str">
        <f t="shared" ca="1" si="144"/>
        <v/>
      </c>
      <c r="EV91" s="226" t="str">
        <f t="shared" ca="1" si="145"/>
        <v/>
      </c>
      <c r="FM91" s="226" t="str">
        <f t="shared" si="97"/>
        <v/>
      </c>
      <c r="FN91" s="226" t="str">
        <f t="shared" si="98"/>
        <v/>
      </c>
      <c r="FO91" s="226" t="str">
        <f t="shared" si="99"/>
        <v/>
      </c>
      <c r="FP91" s="226" t="str">
        <f t="shared" si="100"/>
        <v/>
      </c>
      <c r="FQ91" s="226" t="str">
        <f t="shared" si="137"/>
        <v/>
      </c>
      <c r="FR91" s="226" t="str">
        <f t="shared" si="138"/>
        <v/>
      </c>
      <c r="FT91" s="226">
        <f>LEN(ПланОЗО!C91)-LEN(SUBSTITUTE(ПланОЗО!C91,",",""))+COUNTA(ПланОЗО!C91)</f>
        <v>0</v>
      </c>
      <c r="FU91" s="226">
        <f>LEN(ПланОЗО!D91)-LEN(SUBSTITUTE(ПланОЗО!D91,",",""))+COUNTA(ПланОЗО!D91)</f>
        <v>0</v>
      </c>
      <c r="FV91" s="226">
        <f>LEN(ПланОЗО!E91)-LEN(SUBSTITUTE(ПланОЗО!E91,",",""))+COUNTA(ПланОЗО!E91)</f>
        <v>0</v>
      </c>
      <c r="FX91" s="226">
        <f>LEN(ПланЗО!C91)-LEN(SUBSTITUTE(ПланЗО!C91,",",""))+COUNTA(ПланЗО!C91)</f>
        <v>0</v>
      </c>
      <c r="FY91" s="226">
        <f>LEN(ПланЗО!D91)-LEN(SUBSTITUTE(ПланЗО!D91,",",""))+COUNTA(ПланЗО!D91)</f>
        <v>0</v>
      </c>
      <c r="FZ91" s="226">
        <f>LEN(ПланЗО!E91)-LEN(SUBSTITUTE(ПланЗО!E91,",",""))+COUNTA(ПланЗО!E91)</f>
        <v>0</v>
      </c>
    </row>
    <row r="92" spans="1:182" x14ac:dyDescent="0.25">
      <c r="A92" s="5" t="s">
        <v>331</v>
      </c>
      <c r="B92" s="92"/>
      <c r="C92" s="88"/>
      <c r="D92" s="89"/>
      <c r="E92" s="89"/>
      <c r="F92" s="89"/>
      <c r="G92" s="90"/>
      <c r="H92" s="88"/>
      <c r="I92" s="89"/>
      <c r="J92" s="89"/>
      <c r="K92" s="89"/>
      <c r="L92" s="90"/>
      <c r="M92" s="88"/>
      <c r="N92" s="89"/>
      <c r="O92" s="89"/>
      <c r="P92" s="89"/>
      <c r="Q92" s="90"/>
      <c r="R92" s="88"/>
      <c r="S92" s="89"/>
      <c r="T92" s="89"/>
      <c r="U92" s="89"/>
      <c r="V92" s="90"/>
      <c r="W92" s="88"/>
      <c r="X92" s="89"/>
      <c r="Y92" s="89"/>
      <c r="Z92" s="89"/>
      <c r="AA92" s="90"/>
      <c r="AB92" s="88"/>
      <c r="AC92" s="89"/>
      <c r="AD92" s="89"/>
      <c r="AE92" s="89"/>
      <c r="AF92" s="90"/>
      <c r="AG92" s="88"/>
      <c r="AH92" s="89"/>
      <c r="AI92" s="89"/>
      <c r="AJ92" s="89"/>
      <c r="AK92" s="90"/>
      <c r="AL92" s="88"/>
      <c r="AM92" s="89"/>
      <c r="AN92" s="89"/>
      <c r="AO92" s="89"/>
      <c r="AP92" s="90"/>
      <c r="AQ92" s="88"/>
      <c r="AR92" s="89"/>
      <c r="AS92" s="89"/>
      <c r="AT92" s="89"/>
      <c r="AU92" s="90"/>
      <c r="AV92" s="88"/>
      <c r="AW92" s="89"/>
      <c r="AX92" s="89"/>
      <c r="AY92" s="89"/>
      <c r="AZ92" s="90"/>
      <c r="BA92" s="88"/>
      <c r="BB92" s="89"/>
      <c r="BC92" s="89"/>
      <c r="BD92" s="89"/>
      <c r="BE92" s="90"/>
      <c r="BF92" s="89"/>
      <c r="BG92" s="214">
        <v>0</v>
      </c>
      <c r="BH92" s="214">
        <v>0</v>
      </c>
      <c r="BI92" s="214">
        <v>0</v>
      </c>
      <c r="BJ92" s="214">
        <v>0</v>
      </c>
      <c r="BK92" s="305"/>
      <c r="BL92" s="305" t="str">
        <f>IF(ПланОО!H92&gt;0,ПланОО!I92/ПланОО!H92,"-")</f>
        <v>-</v>
      </c>
      <c r="BM92" s="298"/>
      <c r="BN92" s="226"/>
      <c r="BO92" s="226"/>
      <c r="BP92" s="226">
        <f t="shared" ca="1" si="101"/>
        <v>0</v>
      </c>
      <c r="BQ92" s="226">
        <f t="shared" ca="1" si="102"/>
        <v>0</v>
      </c>
      <c r="BR92" s="226">
        <f t="shared" ca="1" si="95"/>
        <v>0</v>
      </c>
      <c r="BS92" s="226">
        <f t="shared" ca="1" si="95"/>
        <v>0</v>
      </c>
      <c r="BT92" s="226">
        <f t="shared" ca="1" si="95"/>
        <v>0</v>
      </c>
      <c r="BU92" s="226">
        <f t="shared" ca="1" si="95"/>
        <v>0</v>
      </c>
      <c r="BV92" s="226">
        <f t="shared" ca="1" si="95"/>
        <v>0</v>
      </c>
      <c r="BW92" s="226">
        <f t="shared" ca="1" si="95"/>
        <v>0</v>
      </c>
      <c r="BX92" s="226">
        <f t="shared" ca="1" si="95"/>
        <v>0</v>
      </c>
      <c r="BY92" s="226">
        <f t="shared" ca="1" si="95"/>
        <v>0</v>
      </c>
      <c r="BZ92" s="226">
        <f t="shared" ca="1" si="95"/>
        <v>0</v>
      </c>
      <c r="CA92" s="226"/>
      <c r="CB92" s="226" t="str">
        <f t="shared" ca="1" si="103"/>
        <v/>
      </c>
      <c r="CC92" s="226" t="str">
        <f t="shared" ca="1" si="104"/>
        <v/>
      </c>
      <c r="CD92" s="226" t="str">
        <f t="shared" ca="1" si="105"/>
        <v/>
      </c>
      <c r="CE92" s="226" t="str">
        <f t="shared" ca="1" si="106"/>
        <v/>
      </c>
      <c r="CF92" s="226" t="str">
        <f t="shared" ca="1" si="107"/>
        <v/>
      </c>
      <c r="CG92" s="226" t="str">
        <f t="shared" ca="1" si="108"/>
        <v/>
      </c>
      <c r="CH92" s="226" t="str">
        <f t="shared" ca="1" si="109"/>
        <v/>
      </c>
      <c r="CI92" s="226" t="str">
        <f t="shared" ca="1" si="110"/>
        <v/>
      </c>
      <c r="CJ92" s="226" t="str">
        <f t="shared" ca="1" si="111"/>
        <v/>
      </c>
      <c r="CK92" s="226" t="str">
        <f t="shared" ca="1" si="112"/>
        <v/>
      </c>
      <c r="CL92" s="226" t="str">
        <f t="shared" ca="1" si="113"/>
        <v/>
      </c>
      <c r="CM92" s="226"/>
      <c r="CN92" s="226" t="str">
        <f t="shared" ca="1" si="114"/>
        <v xml:space="preserve">          </v>
      </c>
      <c r="CO92" s="226" t="str">
        <f t="shared" ca="1" si="115"/>
        <v/>
      </c>
      <c r="CP92" s="226" t="str">
        <f t="shared" ca="1" si="116"/>
        <v/>
      </c>
      <c r="CQ92" s="226"/>
      <c r="CR92" s="226">
        <f t="shared" ca="1" si="117"/>
        <v>0</v>
      </c>
      <c r="CS92" s="226">
        <f t="shared" ca="1" si="91"/>
        <v>0</v>
      </c>
      <c r="CT92" s="226">
        <f t="shared" ca="1" si="91"/>
        <v>0</v>
      </c>
      <c r="CU92" s="226">
        <f t="shared" ca="1" si="91"/>
        <v>0</v>
      </c>
      <c r="CV92" s="226">
        <f t="shared" ca="1" si="91"/>
        <v>0</v>
      </c>
      <c r="CW92" s="226">
        <f t="shared" ca="1" si="91"/>
        <v>0</v>
      </c>
      <c r="CX92" s="226">
        <f t="shared" ref="CX92:DB123" ca="1" si="146">IF(OFFSET($L92,0,(CX$2-1)*5,1,1)=$DC$1,-1*CX$2,IF(OFFSET($L92,0,(CX$2-1)*5,1,1)=$DC$3,CX$2,0))</f>
        <v>0</v>
      </c>
      <c r="CY92" s="226">
        <f t="shared" ca="1" si="146"/>
        <v>0</v>
      </c>
      <c r="CZ92" s="226">
        <f t="shared" ca="1" si="146"/>
        <v>0</v>
      </c>
      <c r="DA92" s="226">
        <f t="shared" ca="1" si="146"/>
        <v>0</v>
      </c>
      <c r="DB92" s="226">
        <f t="shared" ca="1" si="146"/>
        <v>0</v>
      </c>
      <c r="DC92" s="226"/>
      <c r="DD92" s="226" t="str">
        <f t="shared" ca="1" si="118"/>
        <v/>
      </c>
      <c r="DE92" s="226" t="str">
        <f t="shared" ca="1" si="119"/>
        <v/>
      </c>
      <c r="DF92" s="226" t="str">
        <f t="shared" ca="1" si="120"/>
        <v/>
      </c>
      <c r="DG92" s="226" t="str">
        <f t="shared" ca="1" si="121"/>
        <v/>
      </c>
      <c r="DH92" s="226" t="str">
        <f t="shared" ca="1" si="122"/>
        <v/>
      </c>
      <c r="DI92" s="226" t="str">
        <f t="shared" ca="1" si="123"/>
        <v/>
      </c>
      <c r="DJ92" s="226" t="str">
        <f t="shared" ca="1" si="124"/>
        <v/>
      </c>
      <c r="DK92" s="226" t="str">
        <f t="shared" ca="1" si="125"/>
        <v/>
      </c>
      <c r="DL92" s="226" t="str">
        <f t="shared" ca="1" si="126"/>
        <v/>
      </c>
      <c r="DM92" s="226" t="str">
        <f t="shared" ca="1" si="127"/>
        <v/>
      </c>
      <c r="DN92" s="226" t="str">
        <f t="shared" ca="1" si="128"/>
        <v/>
      </c>
      <c r="DO92" s="226"/>
      <c r="DP92" s="226" t="str">
        <f t="shared" ca="1" si="129"/>
        <v xml:space="preserve">          </v>
      </c>
      <c r="DQ92" s="226" t="str">
        <f t="shared" ca="1" si="130"/>
        <v/>
      </c>
      <c r="DR92" s="226" t="str">
        <f t="shared" ca="1" si="131"/>
        <v/>
      </c>
      <c r="DS92" s="226"/>
      <c r="DT92" s="226" t="str">
        <f t="shared" ca="1" si="132"/>
        <v/>
      </c>
      <c r="DU92" s="226" t="str">
        <f t="shared" ca="1" si="96"/>
        <v/>
      </c>
      <c r="DV92" s="226" t="str">
        <f t="shared" ca="1" si="96"/>
        <v/>
      </c>
      <c r="DW92" s="226" t="str">
        <f t="shared" ca="1" si="96"/>
        <v/>
      </c>
      <c r="DX92" s="226" t="str">
        <f t="shared" ca="1" si="96"/>
        <v/>
      </c>
      <c r="DY92" s="226" t="str">
        <f t="shared" ca="1" si="96"/>
        <v/>
      </c>
      <c r="DZ92" s="226" t="str">
        <f t="shared" ca="1" si="96"/>
        <v/>
      </c>
      <c r="EA92" s="226" t="str">
        <f t="shared" ca="1" si="96"/>
        <v/>
      </c>
      <c r="EB92" s="226" t="str">
        <f t="shared" ca="1" si="96"/>
        <v/>
      </c>
      <c r="EC92" s="226" t="str">
        <f t="shared" ca="1" si="96"/>
        <v/>
      </c>
      <c r="ED92" s="226"/>
      <c r="EE92" s="226" t="str">
        <f t="shared" ca="1" si="133"/>
        <v xml:space="preserve">         </v>
      </c>
      <c r="EF92" s="226" t="str">
        <f t="shared" ca="1" si="134"/>
        <v/>
      </c>
      <c r="EG92" s="226" t="str">
        <f t="shared" ca="1" si="135"/>
        <v/>
      </c>
      <c r="EH92" s="226"/>
      <c r="EI92" s="226" t="str">
        <f t="shared" ca="1" si="142"/>
        <v/>
      </c>
      <c r="EJ92" s="226" t="str">
        <f t="shared" ca="1" si="142"/>
        <v/>
      </c>
      <c r="EK92" s="226" t="str">
        <f t="shared" ca="1" si="142"/>
        <v/>
      </c>
      <c r="EL92" s="226" t="str">
        <f t="shared" ca="1" si="142"/>
        <v/>
      </c>
      <c r="EM92" s="226" t="str">
        <f t="shared" ca="1" si="142"/>
        <v/>
      </c>
      <c r="EN92" s="226" t="str">
        <f t="shared" ca="1" si="142"/>
        <v/>
      </c>
      <c r="EO92" s="226" t="str">
        <f t="shared" ca="1" si="142"/>
        <v/>
      </c>
      <c r="EP92" s="226" t="str">
        <f t="shared" ca="1" si="142"/>
        <v/>
      </c>
      <c r="EQ92" s="226" t="str">
        <f t="shared" ca="1" si="142"/>
        <v/>
      </c>
      <c r="ER92" s="226" t="str">
        <f t="shared" ca="1" si="142"/>
        <v/>
      </c>
      <c r="ES92" s="226"/>
      <c r="ET92" s="226" t="str">
        <f t="shared" ca="1" si="143"/>
        <v xml:space="preserve">         </v>
      </c>
      <c r="EU92" s="226" t="str">
        <f t="shared" ca="1" si="144"/>
        <v/>
      </c>
      <c r="EV92" s="226" t="str">
        <f t="shared" ca="1" si="145"/>
        <v/>
      </c>
      <c r="FM92" s="226" t="str">
        <f t="shared" si="97"/>
        <v/>
      </c>
      <c r="FN92" s="226" t="str">
        <f t="shared" si="98"/>
        <v/>
      </c>
      <c r="FO92" s="226" t="str">
        <f t="shared" si="99"/>
        <v/>
      </c>
      <c r="FP92" s="226" t="str">
        <f t="shared" si="100"/>
        <v/>
      </c>
      <c r="FQ92" s="226" t="str">
        <f t="shared" si="137"/>
        <v/>
      </c>
      <c r="FR92" s="226" t="str">
        <f t="shared" si="138"/>
        <v/>
      </c>
      <c r="FT92" s="226">
        <f>LEN(ПланОЗО!C92)-LEN(SUBSTITUTE(ПланОЗО!C92,",",""))+COUNTA(ПланОЗО!C92)</f>
        <v>0</v>
      </c>
      <c r="FU92" s="226">
        <f>LEN(ПланОЗО!D92)-LEN(SUBSTITUTE(ПланОЗО!D92,",",""))+COUNTA(ПланОЗО!D92)</f>
        <v>0</v>
      </c>
      <c r="FV92" s="226">
        <f>LEN(ПланОЗО!E92)-LEN(SUBSTITUTE(ПланОЗО!E92,",",""))+COUNTA(ПланОЗО!E92)</f>
        <v>0</v>
      </c>
      <c r="FX92" s="226">
        <f>LEN(ПланЗО!C92)-LEN(SUBSTITUTE(ПланЗО!C92,",",""))+COUNTA(ПланЗО!C92)</f>
        <v>0</v>
      </c>
      <c r="FY92" s="226">
        <f>LEN(ПланЗО!D92)-LEN(SUBSTITUTE(ПланЗО!D92,",",""))+COUNTA(ПланЗО!D92)</f>
        <v>0</v>
      </c>
      <c r="FZ92" s="226">
        <f>LEN(ПланЗО!E92)-LEN(SUBSTITUTE(ПланЗО!E92,",",""))+COUNTA(ПланЗО!E92)</f>
        <v>0</v>
      </c>
    </row>
    <row r="93" spans="1:182" x14ac:dyDescent="0.25">
      <c r="A93" s="5" t="s">
        <v>332</v>
      </c>
      <c r="B93" s="92"/>
      <c r="C93" s="88"/>
      <c r="D93" s="89"/>
      <c r="E93" s="89"/>
      <c r="F93" s="89"/>
      <c r="G93" s="90"/>
      <c r="H93" s="88"/>
      <c r="I93" s="89"/>
      <c r="J93" s="89"/>
      <c r="K93" s="89"/>
      <c r="L93" s="90"/>
      <c r="M93" s="88"/>
      <c r="N93" s="89"/>
      <c r="O93" s="89"/>
      <c r="P93" s="89"/>
      <c r="Q93" s="90"/>
      <c r="R93" s="88"/>
      <c r="S93" s="89"/>
      <c r="T93" s="89"/>
      <c r="U93" s="89"/>
      <c r="V93" s="90"/>
      <c r="W93" s="88"/>
      <c r="X93" s="89"/>
      <c r="Y93" s="89"/>
      <c r="Z93" s="89"/>
      <c r="AA93" s="90"/>
      <c r="AB93" s="88"/>
      <c r="AC93" s="89"/>
      <c r="AD93" s="89"/>
      <c r="AE93" s="89"/>
      <c r="AF93" s="90"/>
      <c r="AG93" s="88"/>
      <c r="AH93" s="89"/>
      <c r="AI93" s="89"/>
      <c r="AJ93" s="89"/>
      <c r="AK93" s="90"/>
      <c r="AL93" s="88"/>
      <c r="AM93" s="89"/>
      <c r="AN93" s="89"/>
      <c r="AO93" s="89"/>
      <c r="AP93" s="90"/>
      <c r="AQ93" s="88"/>
      <c r="AR93" s="89"/>
      <c r="AS93" s="89"/>
      <c r="AT93" s="89"/>
      <c r="AU93" s="90"/>
      <c r="AV93" s="88"/>
      <c r="AW93" s="89"/>
      <c r="AX93" s="89"/>
      <c r="AY93" s="89"/>
      <c r="AZ93" s="90"/>
      <c r="BA93" s="88"/>
      <c r="BB93" s="89"/>
      <c r="BC93" s="89"/>
      <c r="BD93" s="89"/>
      <c r="BE93" s="90"/>
      <c r="BF93" s="89"/>
      <c r="BG93" s="214">
        <v>0</v>
      </c>
      <c r="BH93" s="214">
        <v>0</v>
      </c>
      <c r="BI93" s="214">
        <v>0</v>
      </c>
      <c r="BJ93" s="214">
        <v>0</v>
      </c>
      <c r="BK93" s="305"/>
      <c r="BL93" s="305" t="str">
        <f>IF(ПланОО!H93&gt;0,ПланОО!I93/ПланОО!H93,"-")</f>
        <v>-</v>
      </c>
      <c r="BM93" s="298"/>
      <c r="BN93" s="226"/>
      <c r="BO93" s="226"/>
      <c r="BP93" s="226">
        <f t="shared" ca="1" si="101"/>
        <v>0</v>
      </c>
      <c r="BQ93" s="226">
        <f t="shared" ca="1" si="102"/>
        <v>0</v>
      </c>
      <c r="BR93" s="226">
        <f t="shared" ca="1" si="95"/>
        <v>0</v>
      </c>
      <c r="BS93" s="226">
        <f t="shared" ca="1" si="95"/>
        <v>0</v>
      </c>
      <c r="BT93" s="226">
        <f t="shared" ca="1" si="95"/>
        <v>0</v>
      </c>
      <c r="BU93" s="226">
        <f t="shared" ca="1" si="95"/>
        <v>0</v>
      </c>
      <c r="BV93" s="226">
        <f t="shared" ca="1" si="95"/>
        <v>0</v>
      </c>
      <c r="BW93" s="226">
        <f t="shared" ca="1" si="95"/>
        <v>0</v>
      </c>
      <c r="BX93" s="226">
        <f t="shared" ca="1" si="95"/>
        <v>0</v>
      </c>
      <c r="BY93" s="226">
        <f t="shared" ca="1" si="95"/>
        <v>0</v>
      </c>
      <c r="BZ93" s="226">
        <f t="shared" ca="1" si="95"/>
        <v>0</v>
      </c>
      <c r="CA93" s="226"/>
      <c r="CB93" s="226" t="str">
        <f t="shared" ca="1" si="103"/>
        <v/>
      </c>
      <c r="CC93" s="226" t="str">
        <f t="shared" ca="1" si="104"/>
        <v/>
      </c>
      <c r="CD93" s="226" t="str">
        <f t="shared" ca="1" si="105"/>
        <v/>
      </c>
      <c r="CE93" s="226" t="str">
        <f t="shared" ca="1" si="106"/>
        <v/>
      </c>
      <c r="CF93" s="226" t="str">
        <f t="shared" ca="1" si="107"/>
        <v/>
      </c>
      <c r="CG93" s="226" t="str">
        <f t="shared" ca="1" si="108"/>
        <v/>
      </c>
      <c r="CH93" s="226" t="str">
        <f t="shared" ca="1" si="109"/>
        <v/>
      </c>
      <c r="CI93" s="226" t="str">
        <f t="shared" ca="1" si="110"/>
        <v/>
      </c>
      <c r="CJ93" s="226" t="str">
        <f t="shared" ca="1" si="111"/>
        <v/>
      </c>
      <c r="CK93" s="226" t="str">
        <f t="shared" ca="1" si="112"/>
        <v/>
      </c>
      <c r="CL93" s="226" t="str">
        <f t="shared" ca="1" si="113"/>
        <v/>
      </c>
      <c r="CM93" s="226"/>
      <c r="CN93" s="226" t="str">
        <f t="shared" ca="1" si="114"/>
        <v xml:space="preserve">          </v>
      </c>
      <c r="CO93" s="226" t="str">
        <f t="shared" ca="1" si="115"/>
        <v/>
      </c>
      <c r="CP93" s="226" t="str">
        <f t="shared" ca="1" si="116"/>
        <v/>
      </c>
      <c r="CQ93" s="226"/>
      <c r="CR93" s="226">
        <f t="shared" ca="1" si="117"/>
        <v>0</v>
      </c>
      <c r="CS93" s="226">
        <f t="shared" ref="CS93:DB124" ca="1" si="147">IF(OFFSET($L93,0,(CS$2-1)*5,1,1)=$DC$1,-1*CS$2,IF(OFFSET($L93,0,(CS$2-1)*5,1,1)=$DC$3,CS$2,0))</f>
        <v>0</v>
      </c>
      <c r="CT93" s="226">
        <f t="shared" ca="1" si="147"/>
        <v>0</v>
      </c>
      <c r="CU93" s="226">
        <f t="shared" ca="1" si="147"/>
        <v>0</v>
      </c>
      <c r="CV93" s="226">
        <f t="shared" ca="1" si="147"/>
        <v>0</v>
      </c>
      <c r="CW93" s="226">
        <f t="shared" ca="1" si="147"/>
        <v>0</v>
      </c>
      <c r="CX93" s="226">
        <f t="shared" ca="1" si="146"/>
        <v>0</v>
      </c>
      <c r="CY93" s="226">
        <f t="shared" ca="1" si="146"/>
        <v>0</v>
      </c>
      <c r="CZ93" s="226">
        <f t="shared" ca="1" si="146"/>
        <v>0</v>
      </c>
      <c r="DA93" s="226">
        <f t="shared" ca="1" si="146"/>
        <v>0</v>
      </c>
      <c r="DB93" s="226">
        <f t="shared" ca="1" si="146"/>
        <v>0</v>
      </c>
      <c r="DC93" s="226"/>
      <c r="DD93" s="226" t="str">
        <f t="shared" ca="1" si="118"/>
        <v/>
      </c>
      <c r="DE93" s="226" t="str">
        <f t="shared" ca="1" si="119"/>
        <v/>
      </c>
      <c r="DF93" s="226" t="str">
        <f t="shared" ca="1" si="120"/>
        <v/>
      </c>
      <c r="DG93" s="226" t="str">
        <f t="shared" ca="1" si="121"/>
        <v/>
      </c>
      <c r="DH93" s="226" t="str">
        <f t="shared" ca="1" si="122"/>
        <v/>
      </c>
      <c r="DI93" s="226" t="str">
        <f t="shared" ca="1" si="123"/>
        <v/>
      </c>
      <c r="DJ93" s="226" t="str">
        <f t="shared" ca="1" si="124"/>
        <v/>
      </c>
      <c r="DK93" s="226" t="str">
        <f t="shared" ca="1" si="125"/>
        <v/>
      </c>
      <c r="DL93" s="226" t="str">
        <f t="shared" ca="1" si="126"/>
        <v/>
      </c>
      <c r="DM93" s="226" t="str">
        <f t="shared" ca="1" si="127"/>
        <v/>
      </c>
      <c r="DN93" s="226" t="str">
        <f t="shared" ca="1" si="128"/>
        <v/>
      </c>
      <c r="DO93" s="226"/>
      <c r="DP93" s="226" t="str">
        <f t="shared" ca="1" si="129"/>
        <v xml:space="preserve">          </v>
      </c>
      <c r="DQ93" s="226" t="str">
        <f t="shared" ca="1" si="130"/>
        <v/>
      </c>
      <c r="DR93" s="226" t="str">
        <f t="shared" ca="1" si="131"/>
        <v/>
      </c>
      <c r="DS93" s="226"/>
      <c r="DT93" s="226" t="str">
        <f t="shared" ca="1" si="132"/>
        <v/>
      </c>
      <c r="DU93" s="226" t="str">
        <f t="shared" ca="1" si="96"/>
        <v/>
      </c>
      <c r="DV93" s="226" t="str">
        <f t="shared" ca="1" si="96"/>
        <v/>
      </c>
      <c r="DW93" s="226" t="str">
        <f t="shared" ca="1" si="96"/>
        <v/>
      </c>
      <c r="DX93" s="226" t="str">
        <f t="shared" ca="1" si="96"/>
        <v/>
      </c>
      <c r="DY93" s="226" t="str">
        <f t="shared" ca="1" si="96"/>
        <v/>
      </c>
      <c r="DZ93" s="226" t="str">
        <f t="shared" ca="1" si="96"/>
        <v/>
      </c>
      <c r="EA93" s="226" t="str">
        <f t="shared" ca="1" si="96"/>
        <v/>
      </c>
      <c r="EB93" s="226" t="str">
        <f t="shared" ca="1" si="96"/>
        <v/>
      </c>
      <c r="EC93" s="226" t="str">
        <f t="shared" ca="1" si="96"/>
        <v/>
      </c>
      <c r="ED93" s="226"/>
      <c r="EE93" s="226" t="str">
        <f t="shared" ca="1" si="133"/>
        <v xml:space="preserve">         </v>
      </c>
      <c r="EF93" s="226" t="str">
        <f t="shared" ca="1" si="134"/>
        <v/>
      </c>
      <c r="EG93" s="226" t="str">
        <f t="shared" ca="1" si="135"/>
        <v/>
      </c>
      <c r="EH93" s="226"/>
      <c r="EI93" s="226" t="str">
        <f t="shared" ca="1" si="142"/>
        <v/>
      </c>
      <c r="EJ93" s="226" t="str">
        <f t="shared" ca="1" si="142"/>
        <v/>
      </c>
      <c r="EK93" s="226" t="str">
        <f t="shared" ca="1" si="142"/>
        <v/>
      </c>
      <c r="EL93" s="226" t="str">
        <f t="shared" ca="1" si="142"/>
        <v/>
      </c>
      <c r="EM93" s="226" t="str">
        <f t="shared" ca="1" si="142"/>
        <v/>
      </c>
      <c r="EN93" s="226" t="str">
        <f t="shared" ca="1" si="142"/>
        <v/>
      </c>
      <c r="EO93" s="226" t="str">
        <f t="shared" ca="1" si="142"/>
        <v/>
      </c>
      <c r="EP93" s="226" t="str">
        <f t="shared" ca="1" si="142"/>
        <v/>
      </c>
      <c r="EQ93" s="226" t="str">
        <f t="shared" ca="1" si="142"/>
        <v/>
      </c>
      <c r="ER93" s="226" t="str">
        <f t="shared" ca="1" si="142"/>
        <v/>
      </c>
      <c r="ES93" s="226"/>
      <c r="ET93" s="226" t="str">
        <f t="shared" ca="1" si="143"/>
        <v xml:space="preserve">         </v>
      </c>
      <c r="EU93" s="226" t="str">
        <f t="shared" ca="1" si="144"/>
        <v/>
      </c>
      <c r="EV93" s="226" t="str">
        <f t="shared" ca="1" si="145"/>
        <v/>
      </c>
      <c r="FM93" s="226" t="str">
        <f t="shared" si="97"/>
        <v/>
      </c>
      <c r="FN93" s="226" t="str">
        <f t="shared" si="98"/>
        <v/>
      </c>
      <c r="FO93" s="226" t="str">
        <f t="shared" si="99"/>
        <v/>
      </c>
      <c r="FP93" s="226" t="str">
        <f t="shared" si="100"/>
        <v/>
      </c>
      <c r="FQ93" s="226" t="str">
        <f t="shared" si="137"/>
        <v/>
      </c>
      <c r="FR93" s="226" t="str">
        <f t="shared" si="138"/>
        <v/>
      </c>
      <c r="FT93" s="226">
        <f>LEN(ПланОЗО!C93)-LEN(SUBSTITUTE(ПланОЗО!C93,",",""))+COUNTA(ПланОЗО!C93)</f>
        <v>0</v>
      </c>
      <c r="FU93" s="226">
        <f>LEN(ПланОЗО!D93)-LEN(SUBSTITUTE(ПланОЗО!D93,",",""))+COUNTA(ПланОЗО!D93)</f>
        <v>0</v>
      </c>
      <c r="FV93" s="226">
        <f>LEN(ПланОЗО!E93)-LEN(SUBSTITUTE(ПланОЗО!E93,",",""))+COUNTA(ПланОЗО!E93)</f>
        <v>0</v>
      </c>
      <c r="FX93" s="226">
        <f>LEN(ПланЗО!C93)-LEN(SUBSTITUTE(ПланЗО!C93,",",""))+COUNTA(ПланЗО!C93)</f>
        <v>0</v>
      </c>
      <c r="FY93" s="226">
        <f>LEN(ПланЗО!D93)-LEN(SUBSTITUTE(ПланЗО!D93,",",""))+COUNTA(ПланЗО!D93)</f>
        <v>0</v>
      </c>
      <c r="FZ93" s="226">
        <f>LEN(ПланЗО!E93)-LEN(SUBSTITUTE(ПланЗО!E93,",",""))+COUNTA(ПланЗО!E93)</f>
        <v>0</v>
      </c>
    </row>
    <row r="94" spans="1:182" x14ac:dyDescent="0.25">
      <c r="A94" s="5" t="s">
        <v>333</v>
      </c>
      <c r="B94" s="92"/>
      <c r="C94" s="88"/>
      <c r="D94" s="89"/>
      <c r="E94" s="89"/>
      <c r="F94" s="89"/>
      <c r="G94" s="90"/>
      <c r="H94" s="88"/>
      <c r="I94" s="89"/>
      <c r="J94" s="89"/>
      <c r="K94" s="89"/>
      <c r="L94" s="90"/>
      <c r="M94" s="88"/>
      <c r="N94" s="89"/>
      <c r="O94" s="89"/>
      <c r="P94" s="89"/>
      <c r="Q94" s="90"/>
      <c r="R94" s="88"/>
      <c r="S94" s="89"/>
      <c r="T94" s="89"/>
      <c r="U94" s="89"/>
      <c r="V94" s="90"/>
      <c r="W94" s="88"/>
      <c r="X94" s="89"/>
      <c r="Y94" s="89"/>
      <c r="Z94" s="89"/>
      <c r="AA94" s="90"/>
      <c r="AB94" s="88"/>
      <c r="AC94" s="89"/>
      <c r="AD94" s="89"/>
      <c r="AE94" s="89"/>
      <c r="AF94" s="90"/>
      <c r="AG94" s="88"/>
      <c r="AH94" s="89"/>
      <c r="AI94" s="89"/>
      <c r="AJ94" s="89"/>
      <c r="AK94" s="90"/>
      <c r="AL94" s="88"/>
      <c r="AM94" s="89"/>
      <c r="AN94" s="89"/>
      <c r="AO94" s="89"/>
      <c r="AP94" s="90"/>
      <c r="AQ94" s="88"/>
      <c r="AR94" s="89"/>
      <c r="AS94" s="89"/>
      <c r="AT94" s="89"/>
      <c r="AU94" s="90"/>
      <c r="AV94" s="88"/>
      <c r="AW94" s="89"/>
      <c r="AX94" s="89"/>
      <c r="AY94" s="89"/>
      <c r="AZ94" s="90"/>
      <c r="BA94" s="88"/>
      <c r="BB94" s="89"/>
      <c r="BC94" s="89"/>
      <c r="BD94" s="89"/>
      <c r="BE94" s="90"/>
      <c r="BF94" s="89"/>
      <c r="BG94" s="214">
        <v>0</v>
      </c>
      <c r="BH94" s="214">
        <v>0</v>
      </c>
      <c r="BI94" s="214">
        <v>0</v>
      </c>
      <c r="BJ94" s="214">
        <v>0</v>
      </c>
      <c r="BK94" s="305"/>
      <c r="BL94" s="305" t="str">
        <f>IF(ПланОО!H94&gt;0,ПланОО!I94/ПланОО!H94,"-")</f>
        <v>-</v>
      </c>
      <c r="BM94" s="298"/>
      <c r="BN94" s="226"/>
      <c r="BO94" s="226"/>
      <c r="BP94" s="226">
        <f t="shared" ca="1" si="101"/>
        <v>0</v>
      </c>
      <c r="BQ94" s="226">
        <f t="shared" ca="1" si="102"/>
        <v>0</v>
      </c>
      <c r="BR94" s="226">
        <f t="shared" ca="1" si="95"/>
        <v>0</v>
      </c>
      <c r="BS94" s="226">
        <f t="shared" ca="1" si="95"/>
        <v>0</v>
      </c>
      <c r="BT94" s="226">
        <f t="shared" ca="1" si="95"/>
        <v>0</v>
      </c>
      <c r="BU94" s="226">
        <f t="shared" ca="1" si="95"/>
        <v>0</v>
      </c>
      <c r="BV94" s="226">
        <f t="shared" ca="1" si="95"/>
        <v>0</v>
      </c>
      <c r="BW94" s="226">
        <f t="shared" ca="1" si="95"/>
        <v>0</v>
      </c>
      <c r="BX94" s="226">
        <f t="shared" ca="1" si="95"/>
        <v>0</v>
      </c>
      <c r="BY94" s="226">
        <f t="shared" ca="1" si="95"/>
        <v>0</v>
      </c>
      <c r="BZ94" s="226">
        <f t="shared" ca="1" si="95"/>
        <v>0</v>
      </c>
      <c r="CA94" s="226"/>
      <c r="CB94" s="226" t="str">
        <f t="shared" ca="1" si="103"/>
        <v/>
      </c>
      <c r="CC94" s="226" t="str">
        <f t="shared" ca="1" si="104"/>
        <v/>
      </c>
      <c r="CD94" s="226" t="str">
        <f t="shared" ca="1" si="105"/>
        <v/>
      </c>
      <c r="CE94" s="226" t="str">
        <f t="shared" ca="1" si="106"/>
        <v/>
      </c>
      <c r="CF94" s="226" t="str">
        <f t="shared" ca="1" si="107"/>
        <v/>
      </c>
      <c r="CG94" s="226" t="str">
        <f t="shared" ca="1" si="108"/>
        <v/>
      </c>
      <c r="CH94" s="226" t="str">
        <f t="shared" ca="1" si="109"/>
        <v/>
      </c>
      <c r="CI94" s="226" t="str">
        <f t="shared" ca="1" si="110"/>
        <v/>
      </c>
      <c r="CJ94" s="226" t="str">
        <f t="shared" ca="1" si="111"/>
        <v/>
      </c>
      <c r="CK94" s="226" t="str">
        <f t="shared" ca="1" si="112"/>
        <v/>
      </c>
      <c r="CL94" s="226" t="str">
        <f t="shared" ca="1" si="113"/>
        <v/>
      </c>
      <c r="CM94" s="226"/>
      <c r="CN94" s="226" t="str">
        <f t="shared" ca="1" si="114"/>
        <v xml:space="preserve">          </v>
      </c>
      <c r="CO94" s="226" t="str">
        <f t="shared" ca="1" si="115"/>
        <v/>
      </c>
      <c r="CP94" s="226" t="str">
        <f t="shared" ca="1" si="116"/>
        <v/>
      </c>
      <c r="CQ94" s="226"/>
      <c r="CR94" s="226">
        <f t="shared" ca="1" si="117"/>
        <v>0</v>
      </c>
      <c r="CS94" s="226">
        <f t="shared" ca="1" si="147"/>
        <v>0</v>
      </c>
      <c r="CT94" s="226">
        <f t="shared" ca="1" si="147"/>
        <v>0</v>
      </c>
      <c r="CU94" s="226">
        <f t="shared" ca="1" si="147"/>
        <v>0</v>
      </c>
      <c r="CV94" s="226">
        <f t="shared" ca="1" si="147"/>
        <v>0</v>
      </c>
      <c r="CW94" s="226">
        <f t="shared" ca="1" si="147"/>
        <v>0</v>
      </c>
      <c r="CX94" s="226">
        <f t="shared" ca="1" si="146"/>
        <v>0</v>
      </c>
      <c r="CY94" s="226">
        <f t="shared" ca="1" si="146"/>
        <v>0</v>
      </c>
      <c r="CZ94" s="226">
        <f t="shared" ca="1" si="146"/>
        <v>0</v>
      </c>
      <c r="DA94" s="226">
        <f t="shared" ca="1" si="146"/>
        <v>0</v>
      </c>
      <c r="DB94" s="226">
        <f t="shared" ca="1" si="146"/>
        <v>0</v>
      </c>
      <c r="DC94" s="226"/>
      <c r="DD94" s="226" t="str">
        <f t="shared" ca="1" si="118"/>
        <v/>
      </c>
      <c r="DE94" s="226" t="str">
        <f t="shared" ca="1" si="119"/>
        <v/>
      </c>
      <c r="DF94" s="226" t="str">
        <f t="shared" ca="1" si="120"/>
        <v/>
      </c>
      <c r="DG94" s="226" t="str">
        <f t="shared" ca="1" si="121"/>
        <v/>
      </c>
      <c r="DH94" s="226" t="str">
        <f t="shared" ca="1" si="122"/>
        <v/>
      </c>
      <c r="DI94" s="226" t="str">
        <f t="shared" ca="1" si="123"/>
        <v/>
      </c>
      <c r="DJ94" s="226" t="str">
        <f t="shared" ca="1" si="124"/>
        <v/>
      </c>
      <c r="DK94" s="226" t="str">
        <f t="shared" ca="1" si="125"/>
        <v/>
      </c>
      <c r="DL94" s="226" t="str">
        <f t="shared" ca="1" si="126"/>
        <v/>
      </c>
      <c r="DM94" s="226" t="str">
        <f t="shared" ca="1" si="127"/>
        <v/>
      </c>
      <c r="DN94" s="226" t="str">
        <f t="shared" ca="1" si="128"/>
        <v/>
      </c>
      <c r="DO94" s="226"/>
      <c r="DP94" s="226" t="str">
        <f t="shared" ca="1" si="129"/>
        <v xml:space="preserve">          </v>
      </c>
      <c r="DQ94" s="226" t="str">
        <f t="shared" ca="1" si="130"/>
        <v/>
      </c>
      <c r="DR94" s="226" t="str">
        <f t="shared" ca="1" si="131"/>
        <v/>
      </c>
      <c r="DS94" s="226"/>
      <c r="DT94" s="226" t="str">
        <f t="shared" ca="1" si="132"/>
        <v/>
      </c>
      <c r="DU94" s="226" t="str">
        <f t="shared" ca="1" si="96"/>
        <v/>
      </c>
      <c r="DV94" s="226" t="str">
        <f t="shared" ca="1" si="96"/>
        <v/>
      </c>
      <c r="DW94" s="226" t="str">
        <f t="shared" ca="1" si="96"/>
        <v/>
      </c>
      <c r="DX94" s="226" t="str">
        <f t="shared" ca="1" si="96"/>
        <v/>
      </c>
      <c r="DY94" s="226" t="str">
        <f t="shared" ca="1" si="96"/>
        <v/>
      </c>
      <c r="DZ94" s="226" t="str">
        <f t="shared" ca="1" si="96"/>
        <v/>
      </c>
      <c r="EA94" s="226" t="str">
        <f t="shared" ca="1" si="96"/>
        <v/>
      </c>
      <c r="EB94" s="226" t="str">
        <f t="shared" ca="1" si="96"/>
        <v/>
      </c>
      <c r="EC94" s="226" t="str">
        <f t="shared" ca="1" si="96"/>
        <v/>
      </c>
      <c r="ED94" s="226"/>
      <c r="EE94" s="226" t="str">
        <f t="shared" ca="1" si="133"/>
        <v xml:space="preserve">         </v>
      </c>
      <c r="EF94" s="226" t="str">
        <f t="shared" ca="1" si="134"/>
        <v/>
      </c>
      <c r="EG94" s="226" t="str">
        <f t="shared" ca="1" si="135"/>
        <v/>
      </c>
      <c r="EH94" s="226"/>
      <c r="EI94" s="226" t="str">
        <f t="shared" ca="1" si="142"/>
        <v/>
      </c>
      <c r="EJ94" s="226" t="str">
        <f t="shared" ca="1" si="142"/>
        <v/>
      </c>
      <c r="EK94" s="226" t="str">
        <f t="shared" ca="1" si="142"/>
        <v/>
      </c>
      <c r="EL94" s="226" t="str">
        <f t="shared" ca="1" si="142"/>
        <v/>
      </c>
      <c r="EM94" s="226" t="str">
        <f t="shared" ca="1" si="142"/>
        <v/>
      </c>
      <c r="EN94" s="226" t="str">
        <f t="shared" ca="1" si="142"/>
        <v/>
      </c>
      <c r="EO94" s="226" t="str">
        <f t="shared" ca="1" si="142"/>
        <v/>
      </c>
      <c r="EP94" s="226" t="str">
        <f t="shared" ca="1" si="142"/>
        <v/>
      </c>
      <c r="EQ94" s="226" t="str">
        <f t="shared" ca="1" si="142"/>
        <v/>
      </c>
      <c r="ER94" s="226" t="str">
        <f t="shared" ca="1" si="142"/>
        <v/>
      </c>
      <c r="ES94" s="226"/>
      <c r="ET94" s="226" t="str">
        <f t="shared" ca="1" si="143"/>
        <v xml:space="preserve">         </v>
      </c>
      <c r="EU94" s="226" t="str">
        <f t="shared" ca="1" si="144"/>
        <v/>
      </c>
      <c r="EV94" s="226" t="str">
        <f t="shared" ca="1" si="145"/>
        <v/>
      </c>
      <c r="FM94" s="226" t="str">
        <f t="shared" si="97"/>
        <v/>
      </c>
      <c r="FN94" s="226" t="str">
        <f t="shared" si="98"/>
        <v/>
      </c>
      <c r="FO94" s="226" t="str">
        <f t="shared" si="99"/>
        <v/>
      </c>
      <c r="FP94" s="226" t="str">
        <f t="shared" si="100"/>
        <v/>
      </c>
      <c r="FQ94" s="226" t="str">
        <f t="shared" si="137"/>
        <v/>
      </c>
      <c r="FR94" s="226" t="str">
        <f t="shared" si="138"/>
        <v/>
      </c>
      <c r="FT94" s="226">
        <f>LEN(ПланОЗО!C94)-LEN(SUBSTITUTE(ПланОЗО!C94,",",""))+COUNTA(ПланОЗО!C94)</f>
        <v>0</v>
      </c>
      <c r="FU94" s="226">
        <f>LEN(ПланОЗО!D94)-LEN(SUBSTITUTE(ПланОЗО!D94,",",""))+COUNTA(ПланОЗО!D94)</f>
        <v>0</v>
      </c>
      <c r="FV94" s="226">
        <f>LEN(ПланОЗО!E94)-LEN(SUBSTITUTE(ПланОЗО!E94,",",""))+COUNTA(ПланОЗО!E94)</f>
        <v>0</v>
      </c>
      <c r="FX94" s="226">
        <f>LEN(ПланЗО!C94)-LEN(SUBSTITUTE(ПланЗО!C94,",",""))+COUNTA(ПланЗО!C94)</f>
        <v>0</v>
      </c>
      <c r="FY94" s="226">
        <f>LEN(ПланЗО!D94)-LEN(SUBSTITUTE(ПланЗО!D94,",",""))+COUNTA(ПланЗО!D94)</f>
        <v>0</v>
      </c>
      <c r="FZ94" s="226">
        <f>LEN(ПланЗО!E94)-LEN(SUBSTITUTE(ПланЗО!E94,",",""))+COUNTA(ПланЗО!E94)</f>
        <v>0</v>
      </c>
    </row>
    <row r="95" spans="1:182" x14ac:dyDescent="0.25">
      <c r="A95" s="5" t="s">
        <v>334</v>
      </c>
      <c r="B95" s="92"/>
      <c r="C95" s="88"/>
      <c r="D95" s="89"/>
      <c r="E95" s="89"/>
      <c r="F95" s="89"/>
      <c r="G95" s="90"/>
      <c r="H95" s="88"/>
      <c r="I95" s="89"/>
      <c r="J95" s="89"/>
      <c r="K95" s="89"/>
      <c r="L95" s="90"/>
      <c r="M95" s="88"/>
      <c r="N95" s="89"/>
      <c r="O95" s="89"/>
      <c r="P95" s="89"/>
      <c r="Q95" s="90"/>
      <c r="R95" s="88"/>
      <c r="S95" s="89"/>
      <c r="T95" s="89"/>
      <c r="U95" s="89"/>
      <c r="V95" s="90"/>
      <c r="W95" s="88"/>
      <c r="X95" s="89"/>
      <c r="Y95" s="89"/>
      <c r="Z95" s="89"/>
      <c r="AA95" s="90"/>
      <c r="AB95" s="88"/>
      <c r="AC95" s="89"/>
      <c r="AD95" s="89"/>
      <c r="AE95" s="89"/>
      <c r="AF95" s="90"/>
      <c r="AG95" s="88"/>
      <c r="AH95" s="89"/>
      <c r="AI95" s="89"/>
      <c r="AJ95" s="89"/>
      <c r="AK95" s="90"/>
      <c r="AL95" s="88"/>
      <c r="AM95" s="89"/>
      <c r="AN95" s="89"/>
      <c r="AO95" s="89"/>
      <c r="AP95" s="90"/>
      <c r="AQ95" s="88"/>
      <c r="AR95" s="89"/>
      <c r="AS95" s="89"/>
      <c r="AT95" s="89"/>
      <c r="AU95" s="90"/>
      <c r="AV95" s="88"/>
      <c r="AW95" s="89"/>
      <c r="AX95" s="89"/>
      <c r="AY95" s="89"/>
      <c r="AZ95" s="90"/>
      <c r="BA95" s="88"/>
      <c r="BB95" s="89"/>
      <c r="BC95" s="89"/>
      <c r="BD95" s="89"/>
      <c r="BE95" s="90"/>
      <c r="BF95" s="89"/>
      <c r="BG95" s="214">
        <v>0</v>
      </c>
      <c r="BH95" s="214">
        <v>0</v>
      </c>
      <c r="BI95" s="214">
        <v>0</v>
      </c>
      <c r="BJ95" s="214">
        <v>0</v>
      </c>
      <c r="BK95" s="305"/>
      <c r="BL95" s="305" t="str">
        <f>IF(ПланОО!H95&gt;0,ПланОО!I95/ПланОО!H95,"-")</f>
        <v>-</v>
      </c>
      <c r="BM95" s="298"/>
      <c r="BN95" s="226"/>
      <c r="BO95" s="226"/>
      <c r="BP95" s="226">
        <f t="shared" ca="1" si="101"/>
        <v>0</v>
      </c>
      <c r="BQ95" s="226">
        <f t="shared" ca="1" si="102"/>
        <v>0</v>
      </c>
      <c r="BR95" s="226">
        <f t="shared" ca="1" si="95"/>
        <v>0</v>
      </c>
      <c r="BS95" s="226">
        <f t="shared" ca="1" si="95"/>
        <v>0</v>
      </c>
      <c r="BT95" s="226">
        <f t="shared" ca="1" si="95"/>
        <v>0</v>
      </c>
      <c r="BU95" s="226">
        <f t="shared" ca="1" si="95"/>
        <v>0</v>
      </c>
      <c r="BV95" s="226">
        <f t="shared" ca="1" si="95"/>
        <v>0</v>
      </c>
      <c r="BW95" s="226">
        <f t="shared" ca="1" si="95"/>
        <v>0</v>
      </c>
      <c r="BX95" s="226">
        <f t="shared" ca="1" si="95"/>
        <v>0</v>
      </c>
      <c r="BY95" s="226">
        <f t="shared" ca="1" si="95"/>
        <v>0</v>
      </c>
      <c r="BZ95" s="226">
        <f t="shared" ca="1" si="95"/>
        <v>0</v>
      </c>
      <c r="CA95" s="226"/>
      <c r="CB95" s="226" t="str">
        <f t="shared" ca="1" si="103"/>
        <v/>
      </c>
      <c r="CC95" s="226" t="str">
        <f t="shared" ca="1" si="104"/>
        <v/>
      </c>
      <c r="CD95" s="226" t="str">
        <f t="shared" ca="1" si="105"/>
        <v/>
      </c>
      <c r="CE95" s="226" t="str">
        <f t="shared" ca="1" si="106"/>
        <v/>
      </c>
      <c r="CF95" s="226" t="str">
        <f t="shared" ca="1" si="107"/>
        <v/>
      </c>
      <c r="CG95" s="226" t="str">
        <f t="shared" ca="1" si="108"/>
        <v/>
      </c>
      <c r="CH95" s="226" t="str">
        <f t="shared" ca="1" si="109"/>
        <v/>
      </c>
      <c r="CI95" s="226" t="str">
        <f t="shared" ca="1" si="110"/>
        <v/>
      </c>
      <c r="CJ95" s="226" t="str">
        <f t="shared" ca="1" si="111"/>
        <v/>
      </c>
      <c r="CK95" s="226" t="str">
        <f t="shared" ca="1" si="112"/>
        <v/>
      </c>
      <c r="CL95" s="226" t="str">
        <f t="shared" ca="1" si="113"/>
        <v/>
      </c>
      <c r="CM95" s="226"/>
      <c r="CN95" s="226" t="str">
        <f t="shared" ca="1" si="114"/>
        <v xml:space="preserve">          </v>
      </c>
      <c r="CO95" s="226" t="str">
        <f t="shared" ca="1" si="115"/>
        <v/>
      </c>
      <c r="CP95" s="226" t="str">
        <f t="shared" ca="1" si="116"/>
        <v/>
      </c>
      <c r="CQ95" s="226"/>
      <c r="CR95" s="226">
        <f t="shared" ca="1" si="117"/>
        <v>0</v>
      </c>
      <c r="CS95" s="226">
        <f t="shared" ca="1" si="147"/>
        <v>0</v>
      </c>
      <c r="CT95" s="226">
        <f t="shared" ca="1" si="147"/>
        <v>0</v>
      </c>
      <c r="CU95" s="226">
        <f t="shared" ca="1" si="147"/>
        <v>0</v>
      </c>
      <c r="CV95" s="226">
        <f t="shared" ca="1" si="147"/>
        <v>0</v>
      </c>
      <c r="CW95" s="226">
        <f t="shared" ca="1" si="147"/>
        <v>0</v>
      </c>
      <c r="CX95" s="226">
        <f t="shared" ca="1" si="146"/>
        <v>0</v>
      </c>
      <c r="CY95" s="226">
        <f t="shared" ca="1" si="146"/>
        <v>0</v>
      </c>
      <c r="CZ95" s="226">
        <f t="shared" ca="1" si="146"/>
        <v>0</v>
      </c>
      <c r="DA95" s="226">
        <f t="shared" ca="1" si="146"/>
        <v>0</v>
      </c>
      <c r="DB95" s="226">
        <f t="shared" ca="1" si="146"/>
        <v>0</v>
      </c>
      <c r="DC95" s="226"/>
      <c r="DD95" s="226" t="str">
        <f t="shared" ca="1" si="118"/>
        <v/>
      </c>
      <c r="DE95" s="226" t="str">
        <f t="shared" ca="1" si="119"/>
        <v/>
      </c>
      <c r="DF95" s="226" t="str">
        <f t="shared" ca="1" si="120"/>
        <v/>
      </c>
      <c r="DG95" s="226" t="str">
        <f t="shared" ca="1" si="121"/>
        <v/>
      </c>
      <c r="DH95" s="226" t="str">
        <f t="shared" ca="1" si="122"/>
        <v/>
      </c>
      <c r="DI95" s="226" t="str">
        <f t="shared" ca="1" si="123"/>
        <v/>
      </c>
      <c r="DJ95" s="226" t="str">
        <f t="shared" ca="1" si="124"/>
        <v/>
      </c>
      <c r="DK95" s="226" t="str">
        <f t="shared" ca="1" si="125"/>
        <v/>
      </c>
      <c r="DL95" s="226" t="str">
        <f t="shared" ca="1" si="126"/>
        <v/>
      </c>
      <c r="DM95" s="226" t="str">
        <f t="shared" ca="1" si="127"/>
        <v/>
      </c>
      <c r="DN95" s="226" t="str">
        <f t="shared" ca="1" si="128"/>
        <v/>
      </c>
      <c r="DO95" s="226"/>
      <c r="DP95" s="226" t="str">
        <f t="shared" ca="1" si="129"/>
        <v xml:space="preserve">          </v>
      </c>
      <c r="DQ95" s="226" t="str">
        <f t="shared" ca="1" si="130"/>
        <v/>
      </c>
      <c r="DR95" s="226" t="str">
        <f t="shared" ca="1" si="131"/>
        <v/>
      </c>
      <c r="DS95" s="226"/>
      <c r="DT95" s="226" t="str">
        <f t="shared" ca="1" si="132"/>
        <v/>
      </c>
      <c r="DU95" s="226" t="str">
        <f t="shared" ca="1" si="96"/>
        <v/>
      </c>
      <c r="DV95" s="226" t="str">
        <f t="shared" ca="1" si="96"/>
        <v/>
      </c>
      <c r="DW95" s="226" t="str">
        <f t="shared" ca="1" si="96"/>
        <v/>
      </c>
      <c r="DX95" s="226" t="str">
        <f t="shared" ca="1" si="96"/>
        <v/>
      </c>
      <c r="DY95" s="226" t="str">
        <f t="shared" ca="1" si="96"/>
        <v/>
      </c>
      <c r="DZ95" s="226" t="str">
        <f t="shared" ca="1" si="96"/>
        <v/>
      </c>
      <c r="EA95" s="226" t="str">
        <f t="shared" ca="1" si="96"/>
        <v/>
      </c>
      <c r="EB95" s="226" t="str">
        <f t="shared" ca="1" si="96"/>
        <v/>
      </c>
      <c r="EC95" s="226" t="str">
        <f t="shared" ca="1" si="96"/>
        <v/>
      </c>
      <c r="ED95" s="226"/>
      <c r="EE95" s="226" t="str">
        <f t="shared" ca="1" si="133"/>
        <v xml:space="preserve">         </v>
      </c>
      <c r="EF95" s="226" t="str">
        <f t="shared" ca="1" si="134"/>
        <v/>
      </c>
      <c r="EG95" s="226" t="str">
        <f t="shared" ca="1" si="135"/>
        <v/>
      </c>
      <c r="EH95" s="226"/>
      <c r="EI95" s="226" t="str">
        <f t="shared" ca="1" si="142"/>
        <v/>
      </c>
      <c r="EJ95" s="226" t="str">
        <f t="shared" ca="1" si="142"/>
        <v/>
      </c>
      <c r="EK95" s="226" t="str">
        <f t="shared" ca="1" si="142"/>
        <v/>
      </c>
      <c r="EL95" s="226" t="str">
        <f t="shared" ca="1" si="142"/>
        <v/>
      </c>
      <c r="EM95" s="226" t="str">
        <f t="shared" ca="1" si="142"/>
        <v/>
      </c>
      <c r="EN95" s="226" t="str">
        <f t="shared" ca="1" si="142"/>
        <v/>
      </c>
      <c r="EO95" s="226" t="str">
        <f t="shared" ca="1" si="142"/>
        <v/>
      </c>
      <c r="EP95" s="226" t="str">
        <f t="shared" ca="1" si="142"/>
        <v/>
      </c>
      <c r="EQ95" s="226" t="str">
        <f t="shared" ca="1" si="142"/>
        <v/>
      </c>
      <c r="ER95" s="226" t="str">
        <f t="shared" ca="1" si="142"/>
        <v/>
      </c>
      <c r="ES95" s="226"/>
      <c r="ET95" s="226" t="str">
        <f t="shared" ca="1" si="143"/>
        <v xml:space="preserve">         </v>
      </c>
      <c r="EU95" s="226" t="str">
        <f t="shared" ca="1" si="144"/>
        <v/>
      </c>
      <c r="EV95" s="226" t="str">
        <f t="shared" ca="1" si="145"/>
        <v/>
      </c>
      <c r="FM95" s="226" t="str">
        <f t="shared" si="97"/>
        <v/>
      </c>
      <c r="FN95" s="226" t="str">
        <f t="shared" si="98"/>
        <v/>
      </c>
      <c r="FO95" s="226" t="str">
        <f t="shared" si="99"/>
        <v/>
      </c>
      <c r="FP95" s="226" t="str">
        <f t="shared" si="100"/>
        <v/>
      </c>
      <c r="FQ95" s="226" t="str">
        <f t="shared" si="137"/>
        <v/>
      </c>
      <c r="FR95" s="226" t="str">
        <f t="shared" si="138"/>
        <v/>
      </c>
      <c r="FT95" s="226">
        <f>LEN(ПланОЗО!C95)-LEN(SUBSTITUTE(ПланОЗО!C95,",",""))+COUNTA(ПланОЗО!C95)</f>
        <v>0</v>
      </c>
      <c r="FU95" s="226">
        <f>LEN(ПланОЗО!D95)-LEN(SUBSTITUTE(ПланОЗО!D95,",",""))+COUNTA(ПланОЗО!D95)</f>
        <v>0</v>
      </c>
      <c r="FV95" s="226">
        <f>LEN(ПланОЗО!E95)-LEN(SUBSTITUTE(ПланОЗО!E95,",",""))+COUNTA(ПланОЗО!E95)</f>
        <v>0</v>
      </c>
      <c r="FX95" s="226">
        <f>LEN(ПланЗО!C95)-LEN(SUBSTITUTE(ПланЗО!C95,",",""))+COUNTA(ПланЗО!C95)</f>
        <v>0</v>
      </c>
      <c r="FY95" s="226">
        <f>LEN(ПланЗО!D95)-LEN(SUBSTITUTE(ПланЗО!D95,",",""))+COUNTA(ПланЗО!D95)</f>
        <v>0</v>
      </c>
      <c r="FZ95" s="226">
        <f>LEN(ПланЗО!E95)-LEN(SUBSTITUTE(ПланЗО!E95,",",""))+COUNTA(ПланЗО!E95)</f>
        <v>0</v>
      </c>
    </row>
    <row r="96" spans="1:182" x14ac:dyDescent="0.25">
      <c r="A96" s="5" t="s">
        <v>335</v>
      </c>
      <c r="B96" s="92"/>
      <c r="C96" s="88"/>
      <c r="D96" s="89"/>
      <c r="E96" s="89"/>
      <c r="F96" s="89"/>
      <c r="G96" s="90"/>
      <c r="H96" s="88"/>
      <c r="I96" s="89"/>
      <c r="J96" s="89"/>
      <c r="K96" s="89"/>
      <c r="L96" s="90"/>
      <c r="M96" s="88"/>
      <c r="N96" s="89"/>
      <c r="O96" s="89"/>
      <c r="P96" s="89"/>
      <c r="Q96" s="90"/>
      <c r="R96" s="88"/>
      <c r="S96" s="89"/>
      <c r="T96" s="89"/>
      <c r="U96" s="89"/>
      <c r="V96" s="90"/>
      <c r="W96" s="88"/>
      <c r="X96" s="89"/>
      <c r="Y96" s="89"/>
      <c r="Z96" s="89"/>
      <c r="AA96" s="90"/>
      <c r="AB96" s="88"/>
      <c r="AC96" s="89"/>
      <c r="AD96" s="89"/>
      <c r="AE96" s="89"/>
      <c r="AF96" s="90"/>
      <c r="AG96" s="88"/>
      <c r="AH96" s="89"/>
      <c r="AI96" s="89"/>
      <c r="AJ96" s="89"/>
      <c r="AK96" s="90"/>
      <c r="AL96" s="88"/>
      <c r="AM96" s="89"/>
      <c r="AN96" s="89"/>
      <c r="AO96" s="89"/>
      <c r="AP96" s="90"/>
      <c r="AQ96" s="88"/>
      <c r="AR96" s="89"/>
      <c r="AS96" s="89"/>
      <c r="AT96" s="89"/>
      <c r="AU96" s="90"/>
      <c r="AV96" s="88"/>
      <c r="AW96" s="89"/>
      <c r="AX96" s="89"/>
      <c r="AY96" s="89"/>
      <c r="AZ96" s="90"/>
      <c r="BA96" s="88"/>
      <c r="BB96" s="89"/>
      <c r="BC96" s="89"/>
      <c r="BD96" s="89"/>
      <c r="BE96" s="90"/>
      <c r="BF96" s="89"/>
      <c r="BG96" s="214">
        <v>0</v>
      </c>
      <c r="BH96" s="214">
        <v>0</v>
      </c>
      <c r="BI96" s="214">
        <v>0</v>
      </c>
      <c r="BJ96" s="214">
        <v>0</v>
      </c>
      <c r="BK96" s="305"/>
      <c r="BL96" s="305" t="str">
        <f>IF(ПланОО!H96&gt;0,ПланОО!I96/ПланОО!H96,"-")</f>
        <v>-</v>
      </c>
      <c r="BM96" s="298"/>
      <c r="BN96" s="226"/>
      <c r="BO96" s="226"/>
      <c r="BP96" s="226">
        <f t="shared" ca="1" si="101"/>
        <v>0</v>
      </c>
      <c r="BQ96" s="226">
        <f t="shared" ca="1" si="102"/>
        <v>0</v>
      </c>
      <c r="BR96" s="226">
        <f t="shared" ca="1" si="95"/>
        <v>0</v>
      </c>
      <c r="BS96" s="226">
        <f t="shared" ca="1" si="95"/>
        <v>0</v>
      </c>
      <c r="BT96" s="226">
        <f t="shared" ca="1" si="95"/>
        <v>0</v>
      </c>
      <c r="BU96" s="226">
        <f t="shared" ca="1" si="95"/>
        <v>0</v>
      </c>
      <c r="BV96" s="226">
        <f t="shared" ca="1" si="95"/>
        <v>0</v>
      </c>
      <c r="BW96" s="226">
        <f t="shared" ca="1" si="95"/>
        <v>0</v>
      </c>
      <c r="BX96" s="226">
        <f t="shared" ca="1" si="95"/>
        <v>0</v>
      </c>
      <c r="BY96" s="226">
        <f t="shared" ca="1" si="95"/>
        <v>0</v>
      </c>
      <c r="BZ96" s="226">
        <f t="shared" ca="1" si="95"/>
        <v>0</v>
      </c>
      <c r="CA96" s="226"/>
      <c r="CB96" s="226" t="str">
        <f t="shared" ca="1" si="103"/>
        <v/>
      </c>
      <c r="CC96" s="226" t="str">
        <f t="shared" ca="1" si="104"/>
        <v/>
      </c>
      <c r="CD96" s="226" t="str">
        <f t="shared" ca="1" si="105"/>
        <v/>
      </c>
      <c r="CE96" s="226" t="str">
        <f t="shared" ca="1" si="106"/>
        <v/>
      </c>
      <c r="CF96" s="226" t="str">
        <f t="shared" ca="1" si="107"/>
        <v/>
      </c>
      <c r="CG96" s="226" t="str">
        <f t="shared" ca="1" si="108"/>
        <v/>
      </c>
      <c r="CH96" s="226" t="str">
        <f t="shared" ca="1" si="109"/>
        <v/>
      </c>
      <c r="CI96" s="226" t="str">
        <f t="shared" ca="1" si="110"/>
        <v/>
      </c>
      <c r="CJ96" s="226" t="str">
        <f t="shared" ca="1" si="111"/>
        <v/>
      </c>
      <c r="CK96" s="226" t="str">
        <f t="shared" ca="1" si="112"/>
        <v/>
      </c>
      <c r="CL96" s="226" t="str">
        <f t="shared" ca="1" si="113"/>
        <v/>
      </c>
      <c r="CM96" s="226"/>
      <c r="CN96" s="226" t="str">
        <f t="shared" ca="1" si="114"/>
        <v xml:space="preserve">          </v>
      </c>
      <c r="CO96" s="226" t="str">
        <f t="shared" ca="1" si="115"/>
        <v/>
      </c>
      <c r="CP96" s="226" t="str">
        <f t="shared" ca="1" si="116"/>
        <v/>
      </c>
      <c r="CQ96" s="226"/>
      <c r="CR96" s="226">
        <f t="shared" ca="1" si="117"/>
        <v>0</v>
      </c>
      <c r="CS96" s="226">
        <f t="shared" ca="1" si="147"/>
        <v>0</v>
      </c>
      <c r="CT96" s="226">
        <f t="shared" ca="1" si="147"/>
        <v>0</v>
      </c>
      <c r="CU96" s="226">
        <f t="shared" ca="1" si="147"/>
        <v>0</v>
      </c>
      <c r="CV96" s="226">
        <f t="shared" ca="1" si="147"/>
        <v>0</v>
      </c>
      <c r="CW96" s="226">
        <f t="shared" ca="1" si="147"/>
        <v>0</v>
      </c>
      <c r="CX96" s="226">
        <f t="shared" ca="1" si="146"/>
        <v>0</v>
      </c>
      <c r="CY96" s="226">
        <f t="shared" ca="1" si="146"/>
        <v>0</v>
      </c>
      <c r="CZ96" s="226">
        <f t="shared" ca="1" si="146"/>
        <v>0</v>
      </c>
      <c r="DA96" s="226">
        <f t="shared" ca="1" si="146"/>
        <v>0</v>
      </c>
      <c r="DB96" s="226">
        <f t="shared" ca="1" si="146"/>
        <v>0</v>
      </c>
      <c r="DC96" s="226"/>
      <c r="DD96" s="226" t="str">
        <f t="shared" ca="1" si="118"/>
        <v/>
      </c>
      <c r="DE96" s="226" t="str">
        <f t="shared" ca="1" si="119"/>
        <v/>
      </c>
      <c r="DF96" s="226" t="str">
        <f t="shared" ca="1" si="120"/>
        <v/>
      </c>
      <c r="DG96" s="226" t="str">
        <f t="shared" ca="1" si="121"/>
        <v/>
      </c>
      <c r="DH96" s="226" t="str">
        <f t="shared" ca="1" si="122"/>
        <v/>
      </c>
      <c r="DI96" s="226" t="str">
        <f t="shared" ca="1" si="123"/>
        <v/>
      </c>
      <c r="DJ96" s="226" t="str">
        <f t="shared" ca="1" si="124"/>
        <v/>
      </c>
      <c r="DK96" s="226" t="str">
        <f t="shared" ca="1" si="125"/>
        <v/>
      </c>
      <c r="DL96" s="226" t="str">
        <f t="shared" ca="1" si="126"/>
        <v/>
      </c>
      <c r="DM96" s="226" t="str">
        <f t="shared" ca="1" si="127"/>
        <v/>
      </c>
      <c r="DN96" s="226" t="str">
        <f t="shared" ca="1" si="128"/>
        <v/>
      </c>
      <c r="DO96" s="226"/>
      <c r="DP96" s="226" t="str">
        <f t="shared" ca="1" si="129"/>
        <v xml:space="preserve">          </v>
      </c>
      <c r="DQ96" s="226" t="str">
        <f t="shared" ca="1" si="130"/>
        <v/>
      </c>
      <c r="DR96" s="226" t="str">
        <f t="shared" ca="1" si="131"/>
        <v/>
      </c>
      <c r="DS96" s="226"/>
      <c r="DT96" s="226" t="str">
        <f t="shared" ca="1" si="132"/>
        <v/>
      </c>
      <c r="DU96" s="226" t="str">
        <f t="shared" ca="1" si="96"/>
        <v/>
      </c>
      <c r="DV96" s="226" t="str">
        <f t="shared" ca="1" si="96"/>
        <v/>
      </c>
      <c r="DW96" s="226" t="str">
        <f t="shared" ca="1" si="96"/>
        <v/>
      </c>
      <c r="DX96" s="226" t="str">
        <f t="shared" ca="1" si="96"/>
        <v/>
      </c>
      <c r="DY96" s="226" t="str">
        <f t="shared" ca="1" si="96"/>
        <v/>
      </c>
      <c r="DZ96" s="226" t="str">
        <f t="shared" ca="1" si="96"/>
        <v/>
      </c>
      <c r="EA96" s="226" t="str">
        <f t="shared" ca="1" si="96"/>
        <v/>
      </c>
      <c r="EB96" s="226" t="str">
        <f t="shared" ca="1" si="96"/>
        <v/>
      </c>
      <c r="EC96" s="226" t="str">
        <f t="shared" ca="1" si="96"/>
        <v/>
      </c>
      <c r="ED96" s="226"/>
      <c r="EE96" s="226" t="str">
        <f t="shared" ca="1" si="133"/>
        <v xml:space="preserve">         </v>
      </c>
      <c r="EF96" s="226" t="str">
        <f t="shared" ca="1" si="134"/>
        <v/>
      </c>
      <c r="EG96" s="226" t="str">
        <f t="shared" ca="1" si="135"/>
        <v/>
      </c>
      <c r="EH96" s="226"/>
      <c r="EI96" s="226" t="str">
        <f t="shared" ca="1" si="142"/>
        <v/>
      </c>
      <c r="EJ96" s="226" t="str">
        <f t="shared" ca="1" si="142"/>
        <v/>
      </c>
      <c r="EK96" s="226" t="str">
        <f t="shared" ca="1" si="142"/>
        <v/>
      </c>
      <c r="EL96" s="226" t="str">
        <f t="shared" ca="1" si="142"/>
        <v/>
      </c>
      <c r="EM96" s="226" t="str">
        <f t="shared" ca="1" si="142"/>
        <v/>
      </c>
      <c r="EN96" s="226" t="str">
        <f t="shared" ca="1" si="142"/>
        <v/>
      </c>
      <c r="EO96" s="226" t="str">
        <f t="shared" ca="1" si="142"/>
        <v/>
      </c>
      <c r="EP96" s="226" t="str">
        <f t="shared" ca="1" si="142"/>
        <v/>
      </c>
      <c r="EQ96" s="226" t="str">
        <f t="shared" ca="1" si="142"/>
        <v/>
      </c>
      <c r="ER96" s="226" t="str">
        <f t="shared" ca="1" si="142"/>
        <v/>
      </c>
      <c r="ES96" s="226"/>
      <c r="ET96" s="226" t="str">
        <f t="shared" ca="1" si="143"/>
        <v xml:space="preserve">         </v>
      </c>
      <c r="EU96" s="226" t="str">
        <f t="shared" ca="1" si="144"/>
        <v/>
      </c>
      <c r="EV96" s="226" t="str">
        <f t="shared" ca="1" si="145"/>
        <v/>
      </c>
      <c r="FM96" s="226" t="str">
        <f t="shared" si="97"/>
        <v/>
      </c>
      <c r="FN96" s="226" t="str">
        <f t="shared" si="98"/>
        <v/>
      </c>
      <c r="FO96" s="226" t="str">
        <f t="shared" si="99"/>
        <v/>
      </c>
      <c r="FP96" s="226" t="str">
        <f t="shared" si="100"/>
        <v/>
      </c>
      <c r="FQ96" s="226" t="str">
        <f t="shared" si="137"/>
        <v/>
      </c>
      <c r="FR96" s="226" t="str">
        <f t="shared" si="138"/>
        <v/>
      </c>
      <c r="FT96" s="226">
        <f>LEN(ПланОЗО!C96)-LEN(SUBSTITUTE(ПланОЗО!C96,",",""))+COUNTA(ПланОЗО!C96)</f>
        <v>0</v>
      </c>
      <c r="FU96" s="226">
        <f>LEN(ПланОЗО!D96)-LEN(SUBSTITUTE(ПланОЗО!D96,",",""))+COUNTA(ПланОЗО!D96)</f>
        <v>0</v>
      </c>
      <c r="FV96" s="226">
        <f>LEN(ПланОЗО!E96)-LEN(SUBSTITUTE(ПланОЗО!E96,",",""))+COUNTA(ПланОЗО!E96)</f>
        <v>0</v>
      </c>
      <c r="FX96" s="226">
        <f>LEN(ПланЗО!C96)-LEN(SUBSTITUTE(ПланЗО!C96,",",""))+COUNTA(ПланЗО!C96)</f>
        <v>0</v>
      </c>
      <c r="FY96" s="226">
        <f>LEN(ПланЗО!D96)-LEN(SUBSTITUTE(ПланЗО!D96,",",""))+COUNTA(ПланЗО!D96)</f>
        <v>0</v>
      </c>
      <c r="FZ96" s="226">
        <f>LEN(ПланЗО!E96)-LEN(SUBSTITUTE(ПланЗО!E96,",",""))+COUNTA(ПланЗО!E96)</f>
        <v>0</v>
      </c>
    </row>
    <row r="97" spans="1:182" x14ac:dyDescent="0.25">
      <c r="A97" s="5" t="s">
        <v>336</v>
      </c>
      <c r="B97" s="92"/>
      <c r="C97" s="88"/>
      <c r="D97" s="89"/>
      <c r="E97" s="89"/>
      <c r="F97" s="89"/>
      <c r="G97" s="90"/>
      <c r="H97" s="88"/>
      <c r="I97" s="89"/>
      <c r="J97" s="89"/>
      <c r="K97" s="89"/>
      <c r="L97" s="90"/>
      <c r="M97" s="88"/>
      <c r="N97" s="89"/>
      <c r="O97" s="89"/>
      <c r="P97" s="89"/>
      <c r="Q97" s="90"/>
      <c r="R97" s="88"/>
      <c r="S97" s="89"/>
      <c r="T97" s="89"/>
      <c r="U97" s="89"/>
      <c r="V97" s="90"/>
      <c r="W97" s="88"/>
      <c r="X97" s="89"/>
      <c r="Y97" s="89"/>
      <c r="Z97" s="89"/>
      <c r="AA97" s="90"/>
      <c r="AB97" s="88"/>
      <c r="AC97" s="89"/>
      <c r="AD97" s="89"/>
      <c r="AE97" s="89"/>
      <c r="AF97" s="90"/>
      <c r="AG97" s="88"/>
      <c r="AH97" s="89"/>
      <c r="AI97" s="89"/>
      <c r="AJ97" s="89"/>
      <c r="AK97" s="90"/>
      <c r="AL97" s="88"/>
      <c r="AM97" s="89"/>
      <c r="AN97" s="89"/>
      <c r="AO97" s="89"/>
      <c r="AP97" s="90"/>
      <c r="AQ97" s="88"/>
      <c r="AR97" s="89"/>
      <c r="AS97" s="89"/>
      <c r="AT97" s="89"/>
      <c r="AU97" s="90"/>
      <c r="AV97" s="88"/>
      <c r="AW97" s="89"/>
      <c r="AX97" s="89"/>
      <c r="AY97" s="89"/>
      <c r="AZ97" s="90"/>
      <c r="BA97" s="88"/>
      <c r="BB97" s="89"/>
      <c r="BC97" s="89"/>
      <c r="BD97" s="89"/>
      <c r="BE97" s="90"/>
      <c r="BF97" s="89"/>
      <c r="BG97" s="214">
        <v>0</v>
      </c>
      <c r="BH97" s="214">
        <v>0</v>
      </c>
      <c r="BI97" s="214">
        <v>0</v>
      </c>
      <c r="BJ97" s="214">
        <v>0</v>
      </c>
      <c r="BK97" s="305"/>
      <c r="BL97" s="305" t="str">
        <f>IF(ПланОО!H97&gt;0,ПланОО!I97/ПланОО!H97,"-")</f>
        <v>-</v>
      </c>
      <c r="BM97" s="298"/>
      <c r="BN97" s="226"/>
      <c r="BO97" s="226"/>
      <c r="BP97" s="226">
        <f t="shared" ca="1" si="101"/>
        <v>0</v>
      </c>
      <c r="BQ97" s="226">
        <f t="shared" ca="1" si="102"/>
        <v>0</v>
      </c>
      <c r="BR97" s="226">
        <f t="shared" ca="1" si="95"/>
        <v>0</v>
      </c>
      <c r="BS97" s="226">
        <f t="shared" ca="1" si="95"/>
        <v>0</v>
      </c>
      <c r="BT97" s="226">
        <f t="shared" ca="1" si="95"/>
        <v>0</v>
      </c>
      <c r="BU97" s="226">
        <f t="shared" ca="1" si="95"/>
        <v>0</v>
      </c>
      <c r="BV97" s="226">
        <f t="shared" ca="1" si="95"/>
        <v>0</v>
      </c>
      <c r="BW97" s="226">
        <f t="shared" ca="1" si="95"/>
        <v>0</v>
      </c>
      <c r="BX97" s="226">
        <f t="shared" ca="1" si="95"/>
        <v>0</v>
      </c>
      <c r="BY97" s="226">
        <f t="shared" ca="1" si="95"/>
        <v>0</v>
      </c>
      <c r="BZ97" s="226">
        <f t="shared" ca="1" si="95"/>
        <v>0</v>
      </c>
      <c r="CA97" s="226"/>
      <c r="CB97" s="226" t="str">
        <f t="shared" ca="1" si="103"/>
        <v/>
      </c>
      <c r="CC97" s="226" t="str">
        <f t="shared" ca="1" si="104"/>
        <v/>
      </c>
      <c r="CD97" s="226" t="str">
        <f t="shared" ca="1" si="105"/>
        <v/>
      </c>
      <c r="CE97" s="226" t="str">
        <f t="shared" ca="1" si="106"/>
        <v/>
      </c>
      <c r="CF97" s="226" t="str">
        <f t="shared" ca="1" si="107"/>
        <v/>
      </c>
      <c r="CG97" s="226" t="str">
        <f t="shared" ca="1" si="108"/>
        <v/>
      </c>
      <c r="CH97" s="226" t="str">
        <f t="shared" ca="1" si="109"/>
        <v/>
      </c>
      <c r="CI97" s="226" t="str">
        <f t="shared" ca="1" si="110"/>
        <v/>
      </c>
      <c r="CJ97" s="226" t="str">
        <f t="shared" ca="1" si="111"/>
        <v/>
      </c>
      <c r="CK97" s="226" t="str">
        <f t="shared" ca="1" si="112"/>
        <v/>
      </c>
      <c r="CL97" s="226" t="str">
        <f t="shared" ca="1" si="113"/>
        <v/>
      </c>
      <c r="CM97" s="226"/>
      <c r="CN97" s="226" t="str">
        <f t="shared" ca="1" si="114"/>
        <v xml:space="preserve">          </v>
      </c>
      <c r="CO97" s="226" t="str">
        <f t="shared" ca="1" si="115"/>
        <v/>
      </c>
      <c r="CP97" s="226" t="str">
        <f t="shared" ca="1" si="116"/>
        <v/>
      </c>
      <c r="CQ97" s="226"/>
      <c r="CR97" s="226">
        <f t="shared" ca="1" si="117"/>
        <v>0</v>
      </c>
      <c r="CS97" s="226">
        <f t="shared" ca="1" si="147"/>
        <v>0</v>
      </c>
      <c r="CT97" s="226">
        <f t="shared" ca="1" si="147"/>
        <v>0</v>
      </c>
      <c r="CU97" s="226">
        <f t="shared" ca="1" si="147"/>
        <v>0</v>
      </c>
      <c r="CV97" s="226">
        <f t="shared" ca="1" si="147"/>
        <v>0</v>
      </c>
      <c r="CW97" s="226">
        <f t="shared" ca="1" si="147"/>
        <v>0</v>
      </c>
      <c r="CX97" s="226">
        <f t="shared" ca="1" si="146"/>
        <v>0</v>
      </c>
      <c r="CY97" s="226">
        <f t="shared" ca="1" si="146"/>
        <v>0</v>
      </c>
      <c r="CZ97" s="226">
        <f t="shared" ca="1" si="146"/>
        <v>0</v>
      </c>
      <c r="DA97" s="226">
        <f t="shared" ca="1" si="146"/>
        <v>0</v>
      </c>
      <c r="DB97" s="226">
        <f t="shared" ca="1" si="146"/>
        <v>0</v>
      </c>
      <c r="DC97" s="226"/>
      <c r="DD97" s="226" t="str">
        <f t="shared" ca="1" si="118"/>
        <v/>
      </c>
      <c r="DE97" s="226" t="str">
        <f t="shared" ca="1" si="119"/>
        <v/>
      </c>
      <c r="DF97" s="226" t="str">
        <f t="shared" ca="1" si="120"/>
        <v/>
      </c>
      <c r="DG97" s="226" t="str">
        <f t="shared" ca="1" si="121"/>
        <v/>
      </c>
      <c r="DH97" s="226" t="str">
        <f t="shared" ca="1" si="122"/>
        <v/>
      </c>
      <c r="DI97" s="226" t="str">
        <f t="shared" ca="1" si="123"/>
        <v/>
      </c>
      <c r="DJ97" s="226" t="str">
        <f t="shared" ca="1" si="124"/>
        <v/>
      </c>
      <c r="DK97" s="226" t="str">
        <f t="shared" ca="1" si="125"/>
        <v/>
      </c>
      <c r="DL97" s="226" t="str">
        <f t="shared" ca="1" si="126"/>
        <v/>
      </c>
      <c r="DM97" s="226" t="str">
        <f t="shared" ca="1" si="127"/>
        <v/>
      </c>
      <c r="DN97" s="226" t="str">
        <f t="shared" ca="1" si="128"/>
        <v/>
      </c>
      <c r="DO97" s="226"/>
      <c r="DP97" s="226" t="str">
        <f t="shared" ca="1" si="129"/>
        <v xml:space="preserve">          </v>
      </c>
      <c r="DQ97" s="226" t="str">
        <f t="shared" ca="1" si="130"/>
        <v/>
      </c>
      <c r="DR97" s="226" t="str">
        <f t="shared" ca="1" si="131"/>
        <v/>
      </c>
      <c r="DS97" s="226"/>
      <c r="DT97" s="226" t="str">
        <f t="shared" ca="1" si="132"/>
        <v/>
      </c>
      <c r="DU97" s="226" t="str">
        <f t="shared" ca="1" si="96"/>
        <v/>
      </c>
      <c r="DV97" s="226" t="str">
        <f t="shared" ca="1" si="96"/>
        <v/>
      </c>
      <c r="DW97" s="226" t="str">
        <f t="shared" ca="1" si="96"/>
        <v/>
      </c>
      <c r="DX97" s="226" t="str">
        <f t="shared" ca="1" si="96"/>
        <v/>
      </c>
      <c r="DY97" s="226" t="str">
        <f t="shared" ca="1" si="96"/>
        <v/>
      </c>
      <c r="DZ97" s="226" t="str">
        <f t="shared" ca="1" si="96"/>
        <v/>
      </c>
      <c r="EA97" s="226" t="str">
        <f t="shared" ca="1" si="96"/>
        <v/>
      </c>
      <c r="EB97" s="226" t="str">
        <f t="shared" ca="1" si="96"/>
        <v/>
      </c>
      <c r="EC97" s="226" t="str">
        <f t="shared" ca="1" si="96"/>
        <v/>
      </c>
      <c r="ED97" s="226"/>
      <c r="EE97" s="226" t="str">
        <f t="shared" ca="1" si="133"/>
        <v xml:space="preserve">         </v>
      </c>
      <c r="EF97" s="226" t="str">
        <f t="shared" ca="1" si="134"/>
        <v/>
      </c>
      <c r="EG97" s="226" t="str">
        <f t="shared" ca="1" si="135"/>
        <v/>
      </c>
      <c r="EH97" s="226"/>
      <c r="EI97" s="226" t="str">
        <f t="shared" ca="1" si="142"/>
        <v/>
      </c>
      <c r="EJ97" s="226" t="str">
        <f t="shared" ca="1" si="142"/>
        <v/>
      </c>
      <c r="EK97" s="226" t="str">
        <f t="shared" ca="1" si="142"/>
        <v/>
      </c>
      <c r="EL97" s="226" t="str">
        <f t="shared" ca="1" si="142"/>
        <v/>
      </c>
      <c r="EM97" s="226" t="str">
        <f t="shared" ca="1" si="142"/>
        <v/>
      </c>
      <c r="EN97" s="226" t="str">
        <f t="shared" ca="1" si="142"/>
        <v/>
      </c>
      <c r="EO97" s="226" t="str">
        <f t="shared" ca="1" si="142"/>
        <v/>
      </c>
      <c r="EP97" s="226" t="str">
        <f t="shared" ca="1" si="142"/>
        <v/>
      </c>
      <c r="EQ97" s="226" t="str">
        <f t="shared" ca="1" si="142"/>
        <v/>
      </c>
      <c r="ER97" s="226" t="str">
        <f t="shared" ca="1" si="142"/>
        <v/>
      </c>
      <c r="ES97" s="226"/>
      <c r="ET97" s="226" t="str">
        <f t="shared" ca="1" si="143"/>
        <v xml:space="preserve">         </v>
      </c>
      <c r="EU97" s="226" t="str">
        <f t="shared" ca="1" si="144"/>
        <v/>
      </c>
      <c r="EV97" s="226" t="str">
        <f t="shared" ca="1" si="145"/>
        <v/>
      </c>
      <c r="FM97" s="226" t="str">
        <f t="shared" si="97"/>
        <v/>
      </c>
      <c r="FN97" s="226" t="str">
        <f t="shared" si="98"/>
        <v/>
      </c>
      <c r="FO97" s="226" t="str">
        <f t="shared" si="99"/>
        <v/>
      </c>
      <c r="FP97" s="226" t="str">
        <f t="shared" si="100"/>
        <v/>
      </c>
      <c r="FQ97" s="226" t="str">
        <f t="shared" si="137"/>
        <v/>
      </c>
      <c r="FR97" s="226" t="str">
        <f t="shared" si="138"/>
        <v/>
      </c>
      <c r="FT97" s="226">
        <f>LEN(ПланОЗО!C97)-LEN(SUBSTITUTE(ПланОЗО!C97,",",""))+COUNTA(ПланОЗО!C97)</f>
        <v>0</v>
      </c>
      <c r="FU97" s="226">
        <f>LEN(ПланОЗО!D97)-LEN(SUBSTITUTE(ПланОЗО!D97,",",""))+COUNTA(ПланОЗО!D97)</f>
        <v>0</v>
      </c>
      <c r="FV97" s="226">
        <f>LEN(ПланОЗО!E97)-LEN(SUBSTITUTE(ПланОЗО!E97,",",""))+COUNTA(ПланОЗО!E97)</f>
        <v>0</v>
      </c>
      <c r="FX97" s="226">
        <f>LEN(ПланЗО!C97)-LEN(SUBSTITUTE(ПланЗО!C97,",",""))+COUNTA(ПланЗО!C97)</f>
        <v>0</v>
      </c>
      <c r="FY97" s="226">
        <f>LEN(ПланЗО!D97)-LEN(SUBSTITUTE(ПланЗО!D97,",",""))+COUNTA(ПланЗО!D97)</f>
        <v>0</v>
      </c>
      <c r="FZ97" s="226">
        <f>LEN(ПланЗО!E97)-LEN(SUBSTITUTE(ПланЗО!E97,",",""))+COUNTA(ПланЗО!E97)</f>
        <v>0</v>
      </c>
    </row>
    <row r="98" spans="1:182" x14ac:dyDescent="0.25">
      <c r="A98" s="5" t="s">
        <v>337</v>
      </c>
      <c r="B98" s="92"/>
      <c r="C98" s="88"/>
      <c r="D98" s="89"/>
      <c r="E98" s="89"/>
      <c r="F98" s="89"/>
      <c r="G98" s="90"/>
      <c r="H98" s="88"/>
      <c r="I98" s="89"/>
      <c r="J98" s="89"/>
      <c r="K98" s="89"/>
      <c r="L98" s="90"/>
      <c r="M98" s="88"/>
      <c r="N98" s="89"/>
      <c r="O98" s="89"/>
      <c r="P98" s="89"/>
      <c r="Q98" s="90"/>
      <c r="R98" s="88"/>
      <c r="S98" s="89"/>
      <c r="T98" s="89"/>
      <c r="U98" s="89"/>
      <c r="V98" s="90"/>
      <c r="W98" s="88"/>
      <c r="X98" s="89"/>
      <c r="Y98" s="89"/>
      <c r="Z98" s="89"/>
      <c r="AA98" s="90"/>
      <c r="AB98" s="88"/>
      <c r="AC98" s="89"/>
      <c r="AD98" s="89"/>
      <c r="AE98" s="89"/>
      <c r="AF98" s="90"/>
      <c r="AG98" s="88"/>
      <c r="AH98" s="89"/>
      <c r="AI98" s="89"/>
      <c r="AJ98" s="89"/>
      <c r="AK98" s="90"/>
      <c r="AL98" s="88"/>
      <c r="AM98" s="89"/>
      <c r="AN98" s="89"/>
      <c r="AO98" s="89"/>
      <c r="AP98" s="90"/>
      <c r="AQ98" s="88"/>
      <c r="AR98" s="89"/>
      <c r="AS98" s="89"/>
      <c r="AT98" s="89"/>
      <c r="AU98" s="90"/>
      <c r="AV98" s="88"/>
      <c r="AW98" s="89"/>
      <c r="AX98" s="89"/>
      <c r="AY98" s="89"/>
      <c r="AZ98" s="90"/>
      <c r="BA98" s="88"/>
      <c r="BB98" s="89"/>
      <c r="BC98" s="89"/>
      <c r="BD98" s="89"/>
      <c r="BE98" s="90"/>
      <c r="BF98" s="89"/>
      <c r="BG98" s="214">
        <v>0</v>
      </c>
      <c r="BH98" s="214">
        <v>0</v>
      </c>
      <c r="BI98" s="214">
        <v>0</v>
      </c>
      <c r="BJ98" s="214">
        <v>0</v>
      </c>
      <c r="BK98" s="305"/>
      <c r="BL98" s="305" t="str">
        <f>IF(ПланОО!H98&gt;0,ПланОО!I98/ПланОО!H98,"-")</f>
        <v>-</v>
      </c>
      <c r="BM98" s="298"/>
      <c r="BN98" s="226"/>
      <c r="BO98" s="226"/>
      <c r="BP98" s="226">
        <f t="shared" ca="1" si="101"/>
        <v>0</v>
      </c>
      <c r="BQ98" s="226">
        <f t="shared" ca="1" si="102"/>
        <v>0</v>
      </c>
      <c r="BR98" s="226">
        <f t="shared" ca="1" si="95"/>
        <v>0</v>
      </c>
      <c r="BS98" s="226">
        <f t="shared" ca="1" si="95"/>
        <v>0</v>
      </c>
      <c r="BT98" s="226">
        <f t="shared" ca="1" si="95"/>
        <v>0</v>
      </c>
      <c r="BU98" s="226">
        <f t="shared" ref="BU98:BZ129" ca="1" si="148">IF(OFFSET($L98,0,(BU$2-1)*5,1,1)=$CA$2,-1*BU$2,IF(OFFSET($L98,0,(BU$2-1)*5,1,1)=$CA$3,BU$2,0))</f>
        <v>0</v>
      </c>
      <c r="BV98" s="226">
        <f t="shared" ca="1" si="148"/>
        <v>0</v>
      </c>
      <c r="BW98" s="226">
        <f t="shared" ca="1" si="148"/>
        <v>0</v>
      </c>
      <c r="BX98" s="226">
        <f t="shared" ca="1" si="148"/>
        <v>0</v>
      </c>
      <c r="BY98" s="226">
        <f t="shared" ca="1" si="148"/>
        <v>0</v>
      </c>
      <c r="BZ98" s="226">
        <f t="shared" ca="1" si="148"/>
        <v>0</v>
      </c>
      <c r="CA98" s="226"/>
      <c r="CB98" s="226" t="str">
        <f t="shared" ca="1" si="103"/>
        <v/>
      </c>
      <c r="CC98" s="226" t="str">
        <f t="shared" ca="1" si="104"/>
        <v/>
      </c>
      <c r="CD98" s="226" t="str">
        <f t="shared" ca="1" si="105"/>
        <v/>
      </c>
      <c r="CE98" s="226" t="str">
        <f t="shared" ca="1" si="106"/>
        <v/>
      </c>
      <c r="CF98" s="226" t="str">
        <f t="shared" ca="1" si="107"/>
        <v/>
      </c>
      <c r="CG98" s="226" t="str">
        <f t="shared" ca="1" si="108"/>
        <v/>
      </c>
      <c r="CH98" s="226" t="str">
        <f t="shared" ca="1" si="109"/>
        <v/>
      </c>
      <c r="CI98" s="226" t="str">
        <f t="shared" ca="1" si="110"/>
        <v/>
      </c>
      <c r="CJ98" s="226" t="str">
        <f t="shared" ca="1" si="111"/>
        <v/>
      </c>
      <c r="CK98" s="226" t="str">
        <f t="shared" ca="1" si="112"/>
        <v/>
      </c>
      <c r="CL98" s="226" t="str">
        <f t="shared" ca="1" si="113"/>
        <v/>
      </c>
      <c r="CM98" s="226"/>
      <c r="CN98" s="226" t="str">
        <f t="shared" ca="1" si="114"/>
        <v xml:space="preserve">          </v>
      </c>
      <c r="CO98" s="226" t="str">
        <f t="shared" ca="1" si="115"/>
        <v/>
      </c>
      <c r="CP98" s="226" t="str">
        <f t="shared" ca="1" si="116"/>
        <v/>
      </c>
      <c r="CQ98" s="226"/>
      <c r="CR98" s="226">
        <f t="shared" ca="1" si="117"/>
        <v>0</v>
      </c>
      <c r="CS98" s="226">
        <f t="shared" ca="1" si="147"/>
        <v>0</v>
      </c>
      <c r="CT98" s="226">
        <f t="shared" ca="1" si="147"/>
        <v>0</v>
      </c>
      <c r="CU98" s="226">
        <f t="shared" ca="1" si="147"/>
        <v>0</v>
      </c>
      <c r="CV98" s="226">
        <f t="shared" ca="1" si="147"/>
        <v>0</v>
      </c>
      <c r="CW98" s="226">
        <f t="shared" ca="1" si="147"/>
        <v>0</v>
      </c>
      <c r="CX98" s="226">
        <f t="shared" ca="1" si="146"/>
        <v>0</v>
      </c>
      <c r="CY98" s="226">
        <f t="shared" ca="1" si="146"/>
        <v>0</v>
      </c>
      <c r="CZ98" s="226">
        <f t="shared" ca="1" si="146"/>
        <v>0</v>
      </c>
      <c r="DA98" s="226">
        <f t="shared" ca="1" si="146"/>
        <v>0</v>
      </c>
      <c r="DB98" s="226">
        <f t="shared" ca="1" si="146"/>
        <v>0</v>
      </c>
      <c r="DC98" s="226"/>
      <c r="DD98" s="226" t="str">
        <f t="shared" ca="1" si="118"/>
        <v/>
      </c>
      <c r="DE98" s="226" t="str">
        <f t="shared" ca="1" si="119"/>
        <v/>
      </c>
      <c r="DF98" s="226" t="str">
        <f t="shared" ca="1" si="120"/>
        <v/>
      </c>
      <c r="DG98" s="226" t="str">
        <f t="shared" ca="1" si="121"/>
        <v/>
      </c>
      <c r="DH98" s="226" t="str">
        <f t="shared" ca="1" si="122"/>
        <v/>
      </c>
      <c r="DI98" s="226" t="str">
        <f t="shared" ca="1" si="123"/>
        <v/>
      </c>
      <c r="DJ98" s="226" t="str">
        <f t="shared" ca="1" si="124"/>
        <v/>
      </c>
      <c r="DK98" s="226" t="str">
        <f t="shared" ca="1" si="125"/>
        <v/>
      </c>
      <c r="DL98" s="226" t="str">
        <f t="shared" ca="1" si="126"/>
        <v/>
      </c>
      <c r="DM98" s="226" t="str">
        <f t="shared" ca="1" si="127"/>
        <v/>
      </c>
      <c r="DN98" s="226" t="str">
        <f t="shared" ca="1" si="128"/>
        <v/>
      </c>
      <c r="DO98" s="226"/>
      <c r="DP98" s="226" t="str">
        <f t="shared" ca="1" si="129"/>
        <v xml:space="preserve">          </v>
      </c>
      <c r="DQ98" s="226" t="str">
        <f t="shared" ca="1" si="130"/>
        <v/>
      </c>
      <c r="DR98" s="226" t="str">
        <f t="shared" ca="1" si="131"/>
        <v/>
      </c>
      <c r="DS98" s="226"/>
      <c r="DT98" s="226" t="str">
        <f t="shared" ca="1" si="132"/>
        <v/>
      </c>
      <c r="DU98" s="226" t="str">
        <f t="shared" ca="1" si="96"/>
        <v/>
      </c>
      <c r="DV98" s="226" t="str">
        <f t="shared" ca="1" si="96"/>
        <v/>
      </c>
      <c r="DW98" s="226" t="str">
        <f t="shared" ca="1" si="96"/>
        <v/>
      </c>
      <c r="DX98" s="226" t="str">
        <f t="shared" ref="DX98:EC129" ca="1" si="149">IF(SUM(OFFSET($I98,0,(DX$2-1)*5,1,3))&gt;$EE$2,DX$2,"")</f>
        <v/>
      </c>
      <c r="DY98" s="226" t="str">
        <f t="shared" ca="1" si="149"/>
        <v/>
      </c>
      <c r="DZ98" s="226" t="str">
        <f t="shared" ca="1" si="149"/>
        <v/>
      </c>
      <c r="EA98" s="226" t="str">
        <f t="shared" ca="1" si="149"/>
        <v/>
      </c>
      <c r="EB98" s="226" t="str">
        <f t="shared" ca="1" si="149"/>
        <v/>
      </c>
      <c r="EC98" s="226" t="str">
        <f t="shared" ca="1" si="149"/>
        <v/>
      </c>
      <c r="ED98" s="226"/>
      <c r="EE98" s="226" t="str">
        <f t="shared" ca="1" si="133"/>
        <v xml:space="preserve">         </v>
      </c>
      <c r="EF98" s="226" t="str">
        <f t="shared" ca="1" si="134"/>
        <v/>
      </c>
      <c r="EG98" s="226" t="str">
        <f t="shared" ca="1" si="135"/>
        <v/>
      </c>
      <c r="EH98" s="226"/>
      <c r="EI98" s="226" t="str">
        <f t="shared" ref="EI98:ER107" ca="1" si="150">IF(OFFSET($L98,0,(EI$2-1)*5,1,1)=$ES$1,EI$2,"")</f>
        <v/>
      </c>
      <c r="EJ98" s="226" t="str">
        <f t="shared" ca="1" si="150"/>
        <v/>
      </c>
      <c r="EK98" s="226" t="str">
        <f t="shared" ca="1" si="150"/>
        <v/>
      </c>
      <c r="EL98" s="226" t="str">
        <f t="shared" ca="1" si="150"/>
        <v/>
      </c>
      <c r="EM98" s="226" t="str">
        <f t="shared" ca="1" si="150"/>
        <v/>
      </c>
      <c r="EN98" s="226" t="str">
        <f t="shared" ca="1" si="150"/>
        <v/>
      </c>
      <c r="EO98" s="226" t="str">
        <f t="shared" ca="1" si="150"/>
        <v/>
      </c>
      <c r="EP98" s="226" t="str">
        <f t="shared" ca="1" si="150"/>
        <v/>
      </c>
      <c r="EQ98" s="226" t="str">
        <f t="shared" ca="1" si="150"/>
        <v/>
      </c>
      <c r="ER98" s="226" t="str">
        <f t="shared" ca="1" si="150"/>
        <v/>
      </c>
      <c r="ES98" s="226"/>
      <c r="ET98" s="226" t="str">
        <f t="shared" ca="1" si="143"/>
        <v xml:space="preserve">         </v>
      </c>
      <c r="EU98" s="226" t="str">
        <f t="shared" ca="1" si="144"/>
        <v/>
      </c>
      <c r="EV98" s="226" t="str">
        <f t="shared" ca="1" si="145"/>
        <v/>
      </c>
      <c r="FM98" s="226" t="str">
        <f t="shared" si="97"/>
        <v/>
      </c>
      <c r="FN98" s="226" t="str">
        <f t="shared" si="98"/>
        <v/>
      </c>
      <c r="FO98" s="226" t="str">
        <f t="shared" si="99"/>
        <v/>
      </c>
      <c r="FP98" s="226" t="str">
        <f t="shared" si="100"/>
        <v/>
      </c>
      <c r="FQ98" s="226" t="str">
        <f t="shared" si="137"/>
        <v/>
      </c>
      <c r="FR98" s="226" t="str">
        <f t="shared" si="138"/>
        <v/>
      </c>
      <c r="FT98" s="226">
        <f>LEN(ПланОЗО!C98)-LEN(SUBSTITUTE(ПланОЗО!C98,",",""))+COUNTA(ПланОЗО!C98)</f>
        <v>0</v>
      </c>
      <c r="FU98" s="226">
        <f>LEN(ПланОЗО!D98)-LEN(SUBSTITUTE(ПланОЗО!D98,",",""))+COUNTA(ПланОЗО!D98)</f>
        <v>0</v>
      </c>
      <c r="FV98" s="226">
        <f>LEN(ПланОЗО!E98)-LEN(SUBSTITUTE(ПланОЗО!E98,",",""))+COUNTA(ПланОЗО!E98)</f>
        <v>0</v>
      </c>
      <c r="FX98" s="226">
        <f>LEN(ПланЗО!C98)-LEN(SUBSTITUTE(ПланЗО!C98,",",""))+COUNTA(ПланЗО!C98)</f>
        <v>0</v>
      </c>
      <c r="FY98" s="226">
        <f>LEN(ПланЗО!D98)-LEN(SUBSTITUTE(ПланЗО!D98,",",""))+COUNTA(ПланЗО!D98)</f>
        <v>0</v>
      </c>
      <c r="FZ98" s="226">
        <f>LEN(ПланЗО!E98)-LEN(SUBSTITUTE(ПланЗО!E98,",",""))+COUNTA(ПланЗО!E98)</f>
        <v>0</v>
      </c>
    </row>
    <row r="99" spans="1:182" ht="18" customHeight="1" x14ac:dyDescent="0.25">
      <c r="A99" s="382" t="s">
        <v>42</v>
      </c>
      <c r="B99" s="382"/>
      <c r="C99" s="287">
        <f>SUM(C49:C98)</f>
        <v>0</v>
      </c>
      <c r="D99" s="287">
        <f>SUM(D49:D98)</f>
        <v>0</v>
      </c>
      <c r="E99" s="287">
        <f>SUM(E49:E98)</f>
        <v>0</v>
      </c>
      <c r="F99" s="287">
        <f>SUM(F49:F98)</f>
        <v>0</v>
      </c>
      <c r="G99" s="287">
        <f>COUNTA(G49:G98)</f>
        <v>0</v>
      </c>
      <c r="H99" s="287">
        <f>SUM(H49:H98)</f>
        <v>0</v>
      </c>
      <c r="I99" s="287">
        <f>SUM(I49:I98)</f>
        <v>0</v>
      </c>
      <c r="J99" s="287">
        <f>SUM(J49:J98)</f>
        <v>0</v>
      </c>
      <c r="K99" s="287">
        <f>SUM(K49:K98)</f>
        <v>0</v>
      </c>
      <c r="L99" s="287">
        <f>COUNTA(L49:L98)</f>
        <v>0</v>
      </c>
      <c r="M99" s="55">
        <f>SUM(M49:M98)</f>
        <v>0</v>
      </c>
      <c r="N99" s="287">
        <f>SUM(N49:N98)</f>
        <v>0</v>
      </c>
      <c r="O99" s="287">
        <f>SUM(O49:O98)</f>
        <v>0</v>
      </c>
      <c r="P99" s="287">
        <f>SUM(P49:P98)</f>
        <v>0</v>
      </c>
      <c r="Q99" s="287">
        <f>COUNTA(Q49:Q98)</f>
        <v>0</v>
      </c>
      <c r="R99" s="287">
        <f>SUM(R49:R98)</f>
        <v>0</v>
      </c>
      <c r="S99" s="287">
        <f>SUM(S49:S98)</f>
        <v>0</v>
      </c>
      <c r="T99" s="287">
        <f>SUM(T49:T98)</f>
        <v>0</v>
      </c>
      <c r="U99" s="287">
        <f>SUM(U49:U98)</f>
        <v>0</v>
      </c>
      <c r="V99" s="287">
        <f>COUNTA(V49:V98)</f>
        <v>0</v>
      </c>
      <c r="W99" s="287">
        <f>SUM(W49:W98)</f>
        <v>0</v>
      </c>
      <c r="X99" s="287">
        <f>SUM(X49:X98)</f>
        <v>0</v>
      </c>
      <c r="Y99" s="287">
        <f>SUM(Y49:Y98)</f>
        <v>0</v>
      </c>
      <c r="Z99" s="287">
        <f>SUM(Z49:Z98)</f>
        <v>0</v>
      </c>
      <c r="AA99" s="287">
        <f>COUNTA(AA49:AA98)</f>
        <v>0</v>
      </c>
      <c r="AB99" s="287">
        <f>SUM(AB49:AB98)</f>
        <v>0</v>
      </c>
      <c r="AC99" s="287">
        <f>SUM(AC49:AC98)</f>
        <v>0</v>
      </c>
      <c r="AD99" s="287">
        <f>SUM(AD49:AD98)</f>
        <v>0</v>
      </c>
      <c r="AE99" s="287">
        <f>SUM(AE49:AE98)</f>
        <v>0</v>
      </c>
      <c r="AF99" s="287">
        <f>COUNTA(AF49:AF98)</f>
        <v>0</v>
      </c>
      <c r="AG99" s="287">
        <f>SUM(AG49:AG98)</f>
        <v>0</v>
      </c>
      <c r="AH99" s="287">
        <f>SUM(AH49:AH98)</f>
        <v>0</v>
      </c>
      <c r="AI99" s="287">
        <f>SUM(AI49:AI98)</f>
        <v>0</v>
      </c>
      <c r="AJ99" s="287">
        <f>SUM(AJ49:AJ98)</f>
        <v>0</v>
      </c>
      <c r="AK99" s="287">
        <f>COUNTA(AK49:AK98)</f>
        <v>0</v>
      </c>
      <c r="AL99" s="287">
        <f>SUM(AL49:AL98)</f>
        <v>0</v>
      </c>
      <c r="AM99" s="287">
        <f>SUM(AM49:AM98)</f>
        <v>0</v>
      </c>
      <c r="AN99" s="287">
        <f>SUM(AN49:AN98)</f>
        <v>0</v>
      </c>
      <c r="AO99" s="287">
        <f>SUM(AO49:AO98)</f>
        <v>0</v>
      </c>
      <c r="AP99" s="287">
        <f>COUNTA(AP49:AP98)</f>
        <v>0</v>
      </c>
      <c r="AQ99" s="287">
        <f>SUM(AQ49:AQ98)</f>
        <v>0</v>
      </c>
      <c r="AR99" s="287">
        <f>SUM(AR49:AR98)</f>
        <v>0</v>
      </c>
      <c r="AS99" s="287">
        <f>SUM(AS49:AS98)</f>
        <v>0</v>
      </c>
      <c r="AT99" s="287">
        <f>SUM(AT49:AT98)</f>
        <v>0</v>
      </c>
      <c r="AU99" s="287">
        <f>COUNTA(AU49:AU98)</f>
        <v>0</v>
      </c>
      <c r="AV99" s="287">
        <f>SUM(AV49:AV98)</f>
        <v>0</v>
      </c>
      <c r="AW99" s="287">
        <f>SUM(AW49:AW98)</f>
        <v>0</v>
      </c>
      <c r="AX99" s="287">
        <f>SUM(AX49:AX98)</f>
        <v>0</v>
      </c>
      <c r="AY99" s="287">
        <f>SUM(AY49:AY98)</f>
        <v>0</v>
      </c>
      <c r="AZ99" s="287">
        <f>COUNTA(AZ49:AZ98)</f>
        <v>0</v>
      </c>
      <c r="BA99" s="287">
        <f>SUM(BA49:BA98)</f>
        <v>0</v>
      </c>
      <c r="BB99" s="287">
        <f>SUM(BB49:BB98)</f>
        <v>0</v>
      </c>
      <c r="BC99" s="287">
        <f>SUM(BC49:BC98)</f>
        <v>0</v>
      </c>
      <c r="BD99" s="287">
        <f>SUM(BD49:BD98)</f>
        <v>0</v>
      </c>
      <c r="BE99" s="287">
        <f>COUNTA(BE49:BE98)</f>
        <v>0</v>
      </c>
      <c r="BF99" s="290"/>
      <c r="BG99" s="214">
        <v>0</v>
      </c>
      <c r="BH99" s="214">
        <v>0</v>
      </c>
      <c r="BI99" s="214">
        <v>0</v>
      </c>
      <c r="BJ99" s="214">
        <v>0</v>
      </c>
      <c r="BK99" s="305"/>
      <c r="BL99" s="305" t="str">
        <f>IF(ПланОО!H99&gt;0,ПланОО!I99/ПланОО!H99,"-")</f>
        <v>-</v>
      </c>
      <c r="BM99" s="307">
        <v>135</v>
      </c>
      <c r="BN99" s="226"/>
      <c r="BO99" s="226"/>
      <c r="BP99" s="226">
        <f t="shared" ca="1" si="101"/>
        <v>0</v>
      </c>
      <c r="BQ99" s="226">
        <f t="shared" ca="1" si="102"/>
        <v>0</v>
      </c>
      <c r="BR99" s="226">
        <f t="shared" ref="BR99:BT130" ca="1" si="151">IF(OFFSET($L99,0,(BR$2-1)*5,1,1)=$CA$2,-1*BR$2,IF(OFFSET($L99,0,(BR$2-1)*5,1,1)=$CA$3,BR$2,0))</f>
        <v>0</v>
      </c>
      <c r="BS99" s="226">
        <f t="shared" ca="1" si="151"/>
        <v>0</v>
      </c>
      <c r="BT99" s="226">
        <f t="shared" ca="1" si="151"/>
        <v>0</v>
      </c>
      <c r="BU99" s="226">
        <f t="shared" ca="1" si="148"/>
        <v>0</v>
      </c>
      <c r="BV99" s="226">
        <f t="shared" ca="1" si="148"/>
        <v>0</v>
      </c>
      <c r="BW99" s="226">
        <f t="shared" ca="1" si="148"/>
        <v>0</v>
      </c>
      <c r="BX99" s="226">
        <f t="shared" ca="1" si="148"/>
        <v>0</v>
      </c>
      <c r="BY99" s="226">
        <f t="shared" ca="1" si="148"/>
        <v>0</v>
      </c>
      <c r="BZ99" s="226">
        <f t="shared" ca="1" si="148"/>
        <v>0</v>
      </c>
      <c r="CA99" s="226"/>
      <c r="CB99" s="226" t="str">
        <f t="shared" ca="1" si="103"/>
        <v/>
      </c>
      <c r="CC99" s="226" t="str">
        <f t="shared" ca="1" si="104"/>
        <v/>
      </c>
      <c r="CD99" s="226" t="str">
        <f t="shared" ca="1" si="105"/>
        <v/>
      </c>
      <c r="CE99" s="226" t="str">
        <f t="shared" ca="1" si="106"/>
        <v/>
      </c>
      <c r="CF99" s="226" t="str">
        <f t="shared" ca="1" si="107"/>
        <v/>
      </c>
      <c r="CG99" s="226" t="str">
        <f t="shared" ca="1" si="108"/>
        <v/>
      </c>
      <c r="CH99" s="226" t="str">
        <f t="shared" ca="1" si="109"/>
        <v/>
      </c>
      <c r="CI99" s="226" t="str">
        <f t="shared" ca="1" si="110"/>
        <v/>
      </c>
      <c r="CJ99" s="226" t="str">
        <f t="shared" ca="1" si="111"/>
        <v/>
      </c>
      <c r="CK99" s="226" t="str">
        <f t="shared" ca="1" si="112"/>
        <v/>
      </c>
      <c r="CL99" s="226" t="str">
        <f t="shared" ca="1" si="113"/>
        <v/>
      </c>
      <c r="CM99" s="226"/>
      <c r="CN99" s="226" t="str">
        <f t="shared" ca="1" si="114"/>
        <v xml:space="preserve">          </v>
      </c>
      <c r="CO99" s="226" t="str">
        <f t="shared" ca="1" si="115"/>
        <v/>
      </c>
      <c r="CP99" s="226" t="str">
        <f t="shared" ca="1" si="116"/>
        <v/>
      </c>
      <c r="CQ99" s="226"/>
      <c r="CR99" s="226">
        <f t="shared" ca="1" si="117"/>
        <v>0</v>
      </c>
      <c r="CS99" s="226">
        <f t="shared" ca="1" si="147"/>
        <v>0</v>
      </c>
      <c r="CT99" s="226">
        <f t="shared" ca="1" si="147"/>
        <v>0</v>
      </c>
      <c r="CU99" s="226">
        <f t="shared" ca="1" si="147"/>
        <v>0</v>
      </c>
      <c r="CV99" s="226">
        <f t="shared" ca="1" si="147"/>
        <v>0</v>
      </c>
      <c r="CW99" s="226">
        <f t="shared" ca="1" si="147"/>
        <v>0</v>
      </c>
      <c r="CX99" s="226">
        <f t="shared" ca="1" si="146"/>
        <v>0</v>
      </c>
      <c r="CY99" s="226">
        <f t="shared" ca="1" si="146"/>
        <v>0</v>
      </c>
      <c r="CZ99" s="226">
        <f t="shared" ca="1" si="146"/>
        <v>0</v>
      </c>
      <c r="DA99" s="226">
        <f t="shared" ca="1" si="146"/>
        <v>0</v>
      </c>
      <c r="DB99" s="226">
        <f t="shared" ca="1" si="146"/>
        <v>0</v>
      </c>
      <c r="DC99" s="226"/>
      <c r="DD99" s="226" t="str">
        <f t="shared" ca="1" si="118"/>
        <v/>
      </c>
      <c r="DE99" s="226" t="str">
        <f t="shared" ca="1" si="119"/>
        <v/>
      </c>
      <c r="DF99" s="226" t="str">
        <f t="shared" ca="1" si="120"/>
        <v/>
      </c>
      <c r="DG99" s="226" t="str">
        <f t="shared" ca="1" si="121"/>
        <v/>
      </c>
      <c r="DH99" s="226" t="str">
        <f t="shared" ca="1" si="122"/>
        <v/>
      </c>
      <c r="DI99" s="226" t="str">
        <f t="shared" ca="1" si="123"/>
        <v/>
      </c>
      <c r="DJ99" s="226" t="str">
        <f t="shared" ca="1" si="124"/>
        <v/>
      </c>
      <c r="DK99" s="226" t="str">
        <f t="shared" ca="1" si="125"/>
        <v/>
      </c>
      <c r="DL99" s="226" t="str">
        <f t="shared" ca="1" si="126"/>
        <v/>
      </c>
      <c r="DM99" s="226" t="str">
        <f t="shared" ca="1" si="127"/>
        <v/>
      </c>
      <c r="DN99" s="226" t="str">
        <f t="shared" ca="1" si="128"/>
        <v/>
      </c>
      <c r="DO99" s="226"/>
      <c r="DP99" s="226" t="str">
        <f t="shared" ca="1" si="129"/>
        <v xml:space="preserve">          </v>
      </c>
      <c r="DQ99" s="226" t="str">
        <f t="shared" ca="1" si="130"/>
        <v/>
      </c>
      <c r="DR99" s="226" t="str">
        <f t="shared" ca="1" si="131"/>
        <v/>
      </c>
      <c r="DS99" s="226"/>
      <c r="DT99" s="226" t="str">
        <f t="shared" ca="1" si="132"/>
        <v/>
      </c>
      <c r="DU99" s="226" t="str">
        <f t="shared" ref="DU99:DW130" ca="1" si="152">IF(SUM(OFFSET($I99,0,(DU$2-1)*5,1,3))&gt;$EE$2,DU$2,"")</f>
        <v/>
      </c>
      <c r="DV99" s="226" t="str">
        <f t="shared" ca="1" si="152"/>
        <v/>
      </c>
      <c r="DW99" s="226" t="str">
        <f t="shared" ca="1" si="152"/>
        <v/>
      </c>
      <c r="DX99" s="226" t="str">
        <f t="shared" ca="1" si="149"/>
        <v/>
      </c>
      <c r="DY99" s="226" t="str">
        <f t="shared" ca="1" si="149"/>
        <v/>
      </c>
      <c r="DZ99" s="226" t="str">
        <f t="shared" ca="1" si="149"/>
        <v/>
      </c>
      <c r="EA99" s="226" t="str">
        <f t="shared" ca="1" si="149"/>
        <v/>
      </c>
      <c r="EB99" s="226" t="str">
        <f t="shared" ca="1" si="149"/>
        <v/>
      </c>
      <c r="EC99" s="226" t="str">
        <f t="shared" ca="1" si="149"/>
        <v/>
      </c>
      <c r="ED99" s="226"/>
      <c r="EE99" s="226" t="str">
        <f t="shared" ca="1" si="133"/>
        <v xml:space="preserve">         </v>
      </c>
      <c r="EF99" s="226" t="str">
        <f t="shared" ca="1" si="134"/>
        <v/>
      </c>
      <c r="EG99" s="226" t="str">
        <f t="shared" ca="1" si="135"/>
        <v/>
      </c>
      <c r="EH99" s="226"/>
      <c r="EI99" s="226" t="str">
        <f t="shared" ca="1" si="150"/>
        <v/>
      </c>
      <c r="EJ99" s="226" t="str">
        <f t="shared" ca="1" si="150"/>
        <v/>
      </c>
      <c r="EK99" s="226" t="str">
        <f t="shared" ca="1" si="150"/>
        <v/>
      </c>
      <c r="EL99" s="226" t="str">
        <f t="shared" ca="1" si="150"/>
        <v/>
      </c>
      <c r="EM99" s="226" t="str">
        <f t="shared" ca="1" si="150"/>
        <v/>
      </c>
      <c r="EN99" s="226" t="str">
        <f t="shared" ca="1" si="150"/>
        <v/>
      </c>
      <c r="EO99" s="226" t="str">
        <f t="shared" ca="1" si="150"/>
        <v/>
      </c>
      <c r="EP99" s="226" t="str">
        <f t="shared" ca="1" si="150"/>
        <v/>
      </c>
      <c r="EQ99" s="226" t="str">
        <f t="shared" ca="1" si="150"/>
        <v/>
      </c>
      <c r="ER99" s="226" t="str">
        <f t="shared" ca="1" si="150"/>
        <v/>
      </c>
      <c r="ES99" s="226"/>
      <c r="ET99" s="226" t="str">
        <f t="shared" ca="1" si="139"/>
        <v xml:space="preserve">         </v>
      </c>
      <c r="EU99" s="226" t="str">
        <f t="shared" ca="1" si="140"/>
        <v/>
      </c>
      <c r="EV99" s="226" t="str">
        <f t="shared" ca="1" si="141"/>
        <v/>
      </c>
      <c r="FM99" s="226" t="str">
        <f t="shared" si="97"/>
        <v/>
      </c>
      <c r="FN99" s="226" t="str">
        <f t="shared" si="98"/>
        <v/>
      </c>
      <c r="FO99" s="226" t="str">
        <f t="shared" si="99"/>
        <v/>
      </c>
      <c r="FP99" s="226" t="str">
        <f t="shared" si="100"/>
        <v/>
      </c>
      <c r="FQ99" s="226" t="str">
        <f t="shared" si="137"/>
        <v/>
      </c>
      <c r="FR99" s="226" t="str">
        <f t="shared" si="138"/>
        <v/>
      </c>
      <c r="FT99" s="226">
        <f>SUM(FT49:FT98)</f>
        <v>0</v>
      </c>
      <c r="FU99" s="226">
        <f>SUM(FU49:FU98)</f>
        <v>0</v>
      </c>
      <c r="FV99" s="226">
        <f>SUM(FV49:FV98)</f>
        <v>0</v>
      </c>
      <c r="FX99" s="226">
        <f>SUM(FX49:FX98)</f>
        <v>0</v>
      </c>
      <c r="FY99" s="226">
        <f>SUM(FY49:FY98)</f>
        <v>0</v>
      </c>
      <c r="FZ99" s="226">
        <f>SUM(FZ49:FZ98)</f>
        <v>0</v>
      </c>
    </row>
    <row r="100" spans="1:182" x14ac:dyDescent="0.25">
      <c r="A100" s="384" t="s">
        <v>41</v>
      </c>
      <c r="B100" s="385"/>
      <c r="C100" s="39"/>
      <c r="D100" s="38"/>
      <c r="E100" s="38"/>
      <c r="F100" s="38"/>
      <c r="G100" s="43"/>
      <c r="H100" s="39"/>
      <c r="I100" s="38"/>
      <c r="J100" s="38"/>
      <c r="K100" s="38"/>
      <c r="L100" s="43"/>
      <c r="M100" s="39"/>
      <c r="N100" s="38"/>
      <c r="O100" s="38"/>
      <c r="P100" s="38"/>
      <c r="Q100" s="43"/>
      <c r="R100" s="39"/>
      <c r="S100" s="38"/>
      <c r="T100" s="38"/>
      <c r="U100" s="38"/>
      <c r="V100" s="43"/>
      <c r="W100" s="39"/>
      <c r="X100" s="38"/>
      <c r="Y100" s="38"/>
      <c r="Z100" s="38"/>
      <c r="AA100" s="43"/>
      <c r="AB100" s="39"/>
      <c r="AC100" s="38"/>
      <c r="AD100" s="38"/>
      <c r="AE100" s="38"/>
      <c r="AF100" s="43"/>
      <c r="AG100" s="39"/>
      <c r="AH100" s="38"/>
      <c r="AI100" s="38"/>
      <c r="AJ100" s="38"/>
      <c r="AK100" s="43"/>
      <c r="AL100" s="39"/>
      <c r="AM100" s="38"/>
      <c r="AN100" s="38"/>
      <c r="AO100" s="38"/>
      <c r="AP100" s="43"/>
      <c r="AQ100" s="39"/>
      <c r="AR100" s="38"/>
      <c r="AS100" s="38"/>
      <c r="AT100" s="38"/>
      <c r="AU100" s="43"/>
      <c r="AV100" s="39"/>
      <c r="AW100" s="38"/>
      <c r="AX100" s="38"/>
      <c r="AY100" s="38"/>
      <c r="AZ100" s="43"/>
      <c r="BA100" s="39"/>
      <c r="BB100" s="38"/>
      <c r="BC100" s="38"/>
      <c r="BD100" s="38"/>
      <c r="BE100" s="43"/>
      <c r="BF100" s="38"/>
      <c r="BG100" s="214">
        <v>0</v>
      </c>
      <c r="BH100" s="214">
        <v>0</v>
      </c>
      <c r="BI100" s="214">
        <v>0</v>
      </c>
      <c r="BJ100" s="214">
        <v>0</v>
      </c>
      <c r="BK100" s="305"/>
      <c r="BL100" s="305" t="str">
        <f>IF(ПланОО!H100&gt;0,ПланОО!I100/ПланОО!H100,"-")</f>
        <v>-</v>
      </c>
      <c r="BM100" s="298"/>
      <c r="BN100" s="226"/>
      <c r="BO100" s="226"/>
      <c r="BP100" s="226">
        <f t="shared" ca="1" si="101"/>
        <v>0</v>
      </c>
      <c r="BQ100" s="226">
        <f t="shared" ca="1" si="102"/>
        <v>0</v>
      </c>
      <c r="BR100" s="226">
        <f t="shared" ca="1" si="151"/>
        <v>0</v>
      </c>
      <c r="BS100" s="226">
        <f t="shared" ca="1" si="151"/>
        <v>0</v>
      </c>
      <c r="BT100" s="226">
        <f t="shared" ca="1" si="151"/>
        <v>0</v>
      </c>
      <c r="BU100" s="226">
        <f t="shared" ca="1" si="148"/>
        <v>0</v>
      </c>
      <c r="BV100" s="226">
        <f t="shared" ca="1" si="148"/>
        <v>0</v>
      </c>
      <c r="BW100" s="226">
        <f t="shared" ca="1" si="148"/>
        <v>0</v>
      </c>
      <c r="BX100" s="226">
        <f t="shared" ca="1" si="148"/>
        <v>0</v>
      </c>
      <c r="BY100" s="226">
        <f t="shared" ca="1" si="148"/>
        <v>0</v>
      </c>
      <c r="BZ100" s="226">
        <f t="shared" ca="1" si="148"/>
        <v>0</v>
      </c>
      <c r="CA100" s="226"/>
      <c r="CB100" s="226" t="str">
        <f t="shared" ca="1" si="103"/>
        <v/>
      </c>
      <c r="CC100" s="226" t="str">
        <f t="shared" ca="1" si="104"/>
        <v/>
      </c>
      <c r="CD100" s="226" t="str">
        <f t="shared" ca="1" si="105"/>
        <v/>
      </c>
      <c r="CE100" s="226" t="str">
        <f t="shared" ca="1" si="106"/>
        <v/>
      </c>
      <c r="CF100" s="226" t="str">
        <f t="shared" ca="1" si="107"/>
        <v/>
      </c>
      <c r="CG100" s="226" t="str">
        <f t="shared" ca="1" si="108"/>
        <v/>
      </c>
      <c r="CH100" s="226" t="str">
        <f t="shared" ca="1" si="109"/>
        <v/>
      </c>
      <c r="CI100" s="226" t="str">
        <f t="shared" ca="1" si="110"/>
        <v/>
      </c>
      <c r="CJ100" s="226" t="str">
        <f t="shared" ca="1" si="111"/>
        <v/>
      </c>
      <c r="CK100" s="226" t="str">
        <f t="shared" ca="1" si="112"/>
        <v/>
      </c>
      <c r="CL100" s="226" t="str">
        <f t="shared" ca="1" si="113"/>
        <v/>
      </c>
      <c r="CM100" s="226"/>
      <c r="CN100" s="226" t="str">
        <f t="shared" ca="1" si="114"/>
        <v xml:space="preserve">          </v>
      </c>
      <c r="CO100" s="226" t="str">
        <f t="shared" ca="1" si="115"/>
        <v/>
      </c>
      <c r="CP100" s="226" t="str">
        <f t="shared" ca="1" si="116"/>
        <v/>
      </c>
      <c r="CQ100" s="226"/>
      <c r="CR100" s="226">
        <f t="shared" ca="1" si="117"/>
        <v>0</v>
      </c>
      <c r="CS100" s="226">
        <f t="shared" ca="1" si="147"/>
        <v>0</v>
      </c>
      <c r="CT100" s="226">
        <f t="shared" ca="1" si="147"/>
        <v>0</v>
      </c>
      <c r="CU100" s="226">
        <f t="shared" ca="1" si="147"/>
        <v>0</v>
      </c>
      <c r="CV100" s="226">
        <f t="shared" ca="1" si="147"/>
        <v>0</v>
      </c>
      <c r="CW100" s="226">
        <f t="shared" ca="1" si="147"/>
        <v>0</v>
      </c>
      <c r="CX100" s="226">
        <f t="shared" ca="1" si="146"/>
        <v>0</v>
      </c>
      <c r="CY100" s="226">
        <f t="shared" ca="1" si="146"/>
        <v>0</v>
      </c>
      <c r="CZ100" s="226">
        <f t="shared" ca="1" si="146"/>
        <v>0</v>
      </c>
      <c r="DA100" s="226">
        <f t="shared" ca="1" si="146"/>
        <v>0</v>
      </c>
      <c r="DB100" s="226">
        <f t="shared" ca="1" si="146"/>
        <v>0</v>
      </c>
      <c r="DC100" s="226"/>
      <c r="DD100" s="226" t="str">
        <f t="shared" ca="1" si="118"/>
        <v/>
      </c>
      <c r="DE100" s="226" t="str">
        <f t="shared" ca="1" si="119"/>
        <v/>
      </c>
      <c r="DF100" s="226" t="str">
        <f t="shared" ca="1" si="120"/>
        <v/>
      </c>
      <c r="DG100" s="226" t="str">
        <f t="shared" ca="1" si="121"/>
        <v/>
      </c>
      <c r="DH100" s="226" t="str">
        <f t="shared" ca="1" si="122"/>
        <v/>
      </c>
      <c r="DI100" s="226" t="str">
        <f t="shared" ca="1" si="123"/>
        <v/>
      </c>
      <c r="DJ100" s="226" t="str">
        <f t="shared" ca="1" si="124"/>
        <v/>
      </c>
      <c r="DK100" s="226" t="str">
        <f t="shared" ca="1" si="125"/>
        <v/>
      </c>
      <c r="DL100" s="226" t="str">
        <f t="shared" ca="1" si="126"/>
        <v/>
      </c>
      <c r="DM100" s="226" t="str">
        <f t="shared" ca="1" si="127"/>
        <v/>
      </c>
      <c r="DN100" s="226" t="str">
        <f t="shared" ca="1" si="128"/>
        <v/>
      </c>
      <c r="DO100" s="226"/>
      <c r="DP100" s="226" t="str">
        <f t="shared" ca="1" si="129"/>
        <v xml:space="preserve">          </v>
      </c>
      <c r="DQ100" s="226" t="str">
        <f t="shared" ca="1" si="130"/>
        <v/>
      </c>
      <c r="DR100" s="226" t="str">
        <f t="shared" ca="1" si="131"/>
        <v/>
      </c>
      <c r="DS100" s="226"/>
      <c r="DT100" s="226" t="str">
        <f t="shared" ca="1" si="132"/>
        <v/>
      </c>
      <c r="DU100" s="226" t="str">
        <f t="shared" ca="1" si="152"/>
        <v/>
      </c>
      <c r="DV100" s="226" t="str">
        <f t="shared" ca="1" si="152"/>
        <v/>
      </c>
      <c r="DW100" s="226" t="str">
        <f t="shared" ca="1" si="152"/>
        <v/>
      </c>
      <c r="DX100" s="226" t="str">
        <f t="shared" ca="1" si="149"/>
        <v/>
      </c>
      <c r="DY100" s="226" t="str">
        <f t="shared" ca="1" si="149"/>
        <v/>
      </c>
      <c r="DZ100" s="226" t="str">
        <f t="shared" ca="1" si="149"/>
        <v/>
      </c>
      <c r="EA100" s="226" t="str">
        <f t="shared" ca="1" si="149"/>
        <v/>
      </c>
      <c r="EB100" s="226" t="str">
        <f t="shared" ca="1" si="149"/>
        <v/>
      </c>
      <c r="EC100" s="226" t="str">
        <f t="shared" ca="1" si="149"/>
        <v/>
      </c>
      <c r="ED100" s="226"/>
      <c r="EE100" s="226" t="str">
        <f t="shared" ca="1" si="133"/>
        <v xml:space="preserve">         </v>
      </c>
      <c r="EF100" s="226" t="str">
        <f t="shared" ca="1" si="134"/>
        <v/>
      </c>
      <c r="EG100" s="226" t="str">
        <f t="shared" ca="1" si="135"/>
        <v/>
      </c>
      <c r="EH100" s="226"/>
      <c r="EI100" s="226" t="str">
        <f t="shared" ca="1" si="150"/>
        <v/>
      </c>
      <c r="EJ100" s="226" t="str">
        <f t="shared" ca="1" si="150"/>
        <v/>
      </c>
      <c r="EK100" s="226" t="str">
        <f t="shared" ca="1" si="150"/>
        <v/>
      </c>
      <c r="EL100" s="226" t="str">
        <f t="shared" ca="1" si="150"/>
        <v/>
      </c>
      <c r="EM100" s="226" t="str">
        <f t="shared" ca="1" si="150"/>
        <v/>
      </c>
      <c r="EN100" s="226" t="str">
        <f t="shared" ca="1" si="150"/>
        <v/>
      </c>
      <c r="EO100" s="226" t="str">
        <f t="shared" ca="1" si="150"/>
        <v/>
      </c>
      <c r="EP100" s="226" t="str">
        <f t="shared" ca="1" si="150"/>
        <v/>
      </c>
      <c r="EQ100" s="226" t="str">
        <f t="shared" ca="1" si="150"/>
        <v/>
      </c>
      <c r="ER100" s="226" t="str">
        <f t="shared" ca="1" si="150"/>
        <v/>
      </c>
      <c r="ES100" s="226"/>
      <c r="ET100" s="226" t="str">
        <f t="shared" ca="1" si="139"/>
        <v xml:space="preserve">         </v>
      </c>
      <c r="EU100" s="226" t="str">
        <f t="shared" ca="1" si="140"/>
        <v/>
      </c>
      <c r="EV100" s="226" t="str">
        <f t="shared" ca="1" si="141"/>
        <v/>
      </c>
      <c r="FM100" s="226" t="str">
        <f t="shared" si="97"/>
        <v/>
      </c>
      <c r="FN100" s="226" t="str">
        <f t="shared" si="98"/>
        <v/>
      </c>
      <c r="FO100" s="226" t="str">
        <f t="shared" si="99"/>
        <v/>
      </c>
      <c r="FP100" s="226" t="str">
        <f t="shared" si="100"/>
        <v/>
      </c>
      <c r="FQ100" s="226" t="str">
        <f t="shared" si="137"/>
        <v/>
      </c>
      <c r="FR100" s="226" t="str">
        <f t="shared" si="138"/>
        <v/>
      </c>
    </row>
    <row r="101" spans="1:182" x14ac:dyDescent="0.25">
      <c r="A101" s="5" t="s">
        <v>40</v>
      </c>
      <c r="B101" s="92"/>
      <c r="C101" s="88"/>
      <c r="D101" s="89"/>
      <c r="E101" s="89"/>
      <c r="F101" s="89"/>
      <c r="G101" s="90"/>
      <c r="H101" s="88"/>
      <c r="I101" s="89"/>
      <c r="J101" s="89"/>
      <c r="K101" s="89"/>
      <c r="L101" s="90"/>
      <c r="M101" s="88"/>
      <c r="N101" s="89"/>
      <c r="O101" s="89"/>
      <c r="P101" s="89"/>
      <c r="Q101" s="90"/>
      <c r="R101" s="88"/>
      <c r="S101" s="89"/>
      <c r="T101" s="89"/>
      <c r="U101" s="89"/>
      <c r="V101" s="90"/>
      <c r="W101" s="88"/>
      <c r="X101" s="89"/>
      <c r="Y101" s="89"/>
      <c r="Z101" s="89"/>
      <c r="AA101" s="90"/>
      <c r="AB101" s="88"/>
      <c r="AC101" s="89"/>
      <c r="AD101" s="89"/>
      <c r="AE101" s="89"/>
      <c r="AF101" s="90"/>
      <c r="AG101" s="88"/>
      <c r="AH101" s="89"/>
      <c r="AI101" s="89"/>
      <c r="AJ101" s="89"/>
      <c r="AK101" s="90"/>
      <c r="AL101" s="88"/>
      <c r="AM101" s="89"/>
      <c r="AN101" s="89"/>
      <c r="AO101" s="89"/>
      <c r="AP101" s="90"/>
      <c r="AQ101" s="88"/>
      <c r="AR101" s="89"/>
      <c r="AS101" s="89"/>
      <c r="AT101" s="89"/>
      <c r="AU101" s="90"/>
      <c r="AV101" s="88"/>
      <c r="AW101" s="89"/>
      <c r="AX101" s="89"/>
      <c r="AY101" s="89"/>
      <c r="AZ101" s="90"/>
      <c r="BA101" s="88"/>
      <c r="BB101" s="89"/>
      <c r="BC101" s="89"/>
      <c r="BD101" s="89"/>
      <c r="BE101" s="90"/>
      <c r="BF101" s="89"/>
      <c r="BG101" s="214">
        <v>0</v>
      </c>
      <c r="BH101" s="214">
        <v>0</v>
      </c>
      <c r="BI101" s="214">
        <v>0</v>
      </c>
      <c r="BJ101" s="214">
        <v>0</v>
      </c>
      <c r="BK101" s="305"/>
      <c r="BL101" s="305" t="str">
        <f>IF(ПланОО!H101&gt;0,ПланОО!I101/ПланОО!H101,"-")</f>
        <v>-</v>
      </c>
      <c r="BM101" s="298"/>
      <c r="BN101" s="226"/>
      <c r="BO101" s="226"/>
      <c r="BP101" s="226">
        <f t="shared" ca="1" si="101"/>
        <v>0</v>
      </c>
      <c r="BQ101" s="226">
        <f t="shared" ca="1" si="102"/>
        <v>0</v>
      </c>
      <c r="BR101" s="226">
        <f t="shared" ca="1" si="151"/>
        <v>0</v>
      </c>
      <c r="BS101" s="226">
        <f t="shared" ca="1" si="151"/>
        <v>0</v>
      </c>
      <c r="BT101" s="226">
        <f t="shared" ca="1" si="151"/>
        <v>0</v>
      </c>
      <c r="BU101" s="226">
        <f t="shared" ca="1" si="148"/>
        <v>0</v>
      </c>
      <c r="BV101" s="226">
        <f t="shared" ca="1" si="148"/>
        <v>0</v>
      </c>
      <c r="BW101" s="226">
        <f t="shared" ca="1" si="148"/>
        <v>0</v>
      </c>
      <c r="BX101" s="226">
        <f t="shared" ca="1" si="148"/>
        <v>0</v>
      </c>
      <c r="BY101" s="226">
        <f t="shared" ca="1" si="148"/>
        <v>0</v>
      </c>
      <c r="BZ101" s="226">
        <f t="shared" ca="1" si="148"/>
        <v>0</v>
      </c>
      <c r="CA101" s="226"/>
      <c r="CB101" s="226" t="str">
        <f t="shared" ca="1" si="103"/>
        <v/>
      </c>
      <c r="CC101" s="226" t="str">
        <f t="shared" ca="1" si="104"/>
        <v/>
      </c>
      <c r="CD101" s="226" t="str">
        <f t="shared" ca="1" si="105"/>
        <v/>
      </c>
      <c r="CE101" s="226" t="str">
        <f t="shared" ca="1" si="106"/>
        <v/>
      </c>
      <c r="CF101" s="226" t="str">
        <f t="shared" ca="1" si="107"/>
        <v/>
      </c>
      <c r="CG101" s="226" t="str">
        <f t="shared" ca="1" si="108"/>
        <v/>
      </c>
      <c r="CH101" s="226" t="str">
        <f t="shared" ca="1" si="109"/>
        <v/>
      </c>
      <c r="CI101" s="226" t="str">
        <f t="shared" ca="1" si="110"/>
        <v/>
      </c>
      <c r="CJ101" s="226" t="str">
        <f t="shared" ca="1" si="111"/>
        <v/>
      </c>
      <c r="CK101" s="226" t="str">
        <f t="shared" ca="1" si="112"/>
        <v/>
      </c>
      <c r="CL101" s="226" t="str">
        <f t="shared" ca="1" si="113"/>
        <v/>
      </c>
      <c r="CM101" s="226"/>
      <c r="CN101" s="226" t="str">
        <f t="shared" ca="1" si="114"/>
        <v xml:space="preserve">          </v>
      </c>
      <c r="CO101" s="226" t="str">
        <f t="shared" ca="1" si="115"/>
        <v/>
      </c>
      <c r="CP101" s="226" t="str">
        <f t="shared" ca="1" si="116"/>
        <v/>
      </c>
      <c r="CQ101" s="226"/>
      <c r="CR101" s="226">
        <f t="shared" ca="1" si="117"/>
        <v>0</v>
      </c>
      <c r="CS101" s="226">
        <f t="shared" ca="1" si="147"/>
        <v>0</v>
      </c>
      <c r="CT101" s="226">
        <f t="shared" ca="1" si="147"/>
        <v>0</v>
      </c>
      <c r="CU101" s="226">
        <f t="shared" ca="1" si="147"/>
        <v>0</v>
      </c>
      <c r="CV101" s="226">
        <f t="shared" ca="1" si="147"/>
        <v>0</v>
      </c>
      <c r="CW101" s="226">
        <f t="shared" ca="1" si="147"/>
        <v>0</v>
      </c>
      <c r="CX101" s="226">
        <f t="shared" ca="1" si="146"/>
        <v>0</v>
      </c>
      <c r="CY101" s="226">
        <f t="shared" ca="1" si="146"/>
        <v>0</v>
      </c>
      <c r="CZ101" s="226">
        <f t="shared" ca="1" si="146"/>
        <v>0</v>
      </c>
      <c r="DA101" s="226">
        <f t="shared" ca="1" si="146"/>
        <v>0</v>
      </c>
      <c r="DB101" s="226">
        <f t="shared" ca="1" si="146"/>
        <v>0</v>
      </c>
      <c r="DC101" s="226"/>
      <c r="DD101" s="226" t="str">
        <f t="shared" ca="1" si="118"/>
        <v/>
      </c>
      <c r="DE101" s="226" t="str">
        <f t="shared" ca="1" si="119"/>
        <v/>
      </c>
      <c r="DF101" s="226" t="str">
        <f t="shared" ca="1" si="120"/>
        <v/>
      </c>
      <c r="DG101" s="226" t="str">
        <f t="shared" ca="1" si="121"/>
        <v/>
      </c>
      <c r="DH101" s="226" t="str">
        <f t="shared" ca="1" si="122"/>
        <v/>
      </c>
      <c r="DI101" s="226" t="str">
        <f t="shared" ca="1" si="123"/>
        <v/>
      </c>
      <c r="DJ101" s="226" t="str">
        <f t="shared" ca="1" si="124"/>
        <v/>
      </c>
      <c r="DK101" s="226" t="str">
        <f t="shared" ca="1" si="125"/>
        <v/>
      </c>
      <c r="DL101" s="226" t="str">
        <f t="shared" ca="1" si="126"/>
        <v/>
      </c>
      <c r="DM101" s="226" t="str">
        <f t="shared" ca="1" si="127"/>
        <v/>
      </c>
      <c r="DN101" s="226" t="str">
        <f t="shared" ca="1" si="128"/>
        <v/>
      </c>
      <c r="DO101" s="226"/>
      <c r="DP101" s="226" t="str">
        <f t="shared" ca="1" si="129"/>
        <v xml:space="preserve">          </v>
      </c>
      <c r="DQ101" s="226" t="str">
        <f t="shared" ca="1" si="130"/>
        <v/>
      </c>
      <c r="DR101" s="226" t="str">
        <f t="shared" ca="1" si="131"/>
        <v/>
      </c>
      <c r="DS101" s="226"/>
      <c r="DT101" s="226" t="str">
        <f t="shared" ca="1" si="132"/>
        <v/>
      </c>
      <c r="DU101" s="226" t="str">
        <f t="shared" ca="1" si="152"/>
        <v/>
      </c>
      <c r="DV101" s="226" t="str">
        <f t="shared" ca="1" si="152"/>
        <v/>
      </c>
      <c r="DW101" s="226" t="str">
        <f t="shared" ca="1" si="152"/>
        <v/>
      </c>
      <c r="DX101" s="226" t="str">
        <f t="shared" ca="1" si="149"/>
        <v/>
      </c>
      <c r="DY101" s="226" t="str">
        <f t="shared" ca="1" si="149"/>
        <v/>
      </c>
      <c r="DZ101" s="226" t="str">
        <f t="shared" ca="1" si="149"/>
        <v/>
      </c>
      <c r="EA101" s="226" t="str">
        <f t="shared" ca="1" si="149"/>
        <v/>
      </c>
      <c r="EB101" s="226" t="str">
        <f t="shared" ca="1" si="149"/>
        <v/>
      </c>
      <c r="EC101" s="226" t="str">
        <f t="shared" ca="1" si="149"/>
        <v/>
      </c>
      <c r="ED101" s="226"/>
      <c r="EE101" s="226" t="str">
        <f t="shared" ca="1" si="133"/>
        <v xml:space="preserve">         </v>
      </c>
      <c r="EF101" s="226" t="str">
        <f t="shared" ca="1" si="134"/>
        <v/>
      </c>
      <c r="EG101" s="226" t="str">
        <f t="shared" ca="1" si="135"/>
        <v/>
      </c>
      <c r="EH101" s="226"/>
      <c r="EI101" s="226" t="str">
        <f t="shared" ca="1" si="150"/>
        <v/>
      </c>
      <c r="EJ101" s="226" t="str">
        <f t="shared" ca="1" si="150"/>
        <v/>
      </c>
      <c r="EK101" s="226" t="str">
        <f t="shared" ca="1" si="150"/>
        <v/>
      </c>
      <c r="EL101" s="226" t="str">
        <f t="shared" ca="1" si="150"/>
        <v/>
      </c>
      <c r="EM101" s="226" t="str">
        <f t="shared" ca="1" si="150"/>
        <v/>
      </c>
      <c r="EN101" s="226" t="str">
        <f t="shared" ca="1" si="150"/>
        <v/>
      </c>
      <c r="EO101" s="226" t="str">
        <f t="shared" ca="1" si="150"/>
        <v/>
      </c>
      <c r="EP101" s="226" t="str">
        <f t="shared" ca="1" si="150"/>
        <v/>
      </c>
      <c r="EQ101" s="226" t="str">
        <f t="shared" ca="1" si="150"/>
        <v/>
      </c>
      <c r="ER101" s="226" t="str">
        <f t="shared" ca="1" si="150"/>
        <v/>
      </c>
      <c r="ES101" s="226"/>
      <c r="ET101" s="226" t="str">
        <f t="shared" ca="1" si="139"/>
        <v xml:space="preserve">         </v>
      </c>
      <c r="EU101" s="226" t="str">
        <f t="shared" ca="1" si="140"/>
        <v/>
      </c>
      <c r="EV101" s="226" t="str">
        <f t="shared" ca="1" si="141"/>
        <v/>
      </c>
      <c r="FM101" s="226" t="str">
        <f t="shared" si="97"/>
        <v/>
      </c>
      <c r="FN101" s="226" t="str">
        <f t="shared" si="98"/>
        <v/>
      </c>
      <c r="FO101" s="226" t="str">
        <f t="shared" si="99"/>
        <v/>
      </c>
      <c r="FP101" s="226" t="str">
        <f t="shared" si="100"/>
        <v/>
      </c>
      <c r="FQ101" s="226" t="str">
        <f t="shared" si="137"/>
        <v/>
      </c>
      <c r="FR101" s="226" t="str">
        <f t="shared" si="138"/>
        <v/>
      </c>
      <c r="FT101" s="226">
        <f>LEN(ПланОЗО!C101)-LEN(SUBSTITUTE(ПланОЗО!C101,",",""))+COUNTA(ПланОЗО!C101)</f>
        <v>0</v>
      </c>
      <c r="FU101" s="226">
        <f>LEN(ПланОЗО!D101)-LEN(SUBSTITUTE(ПланОЗО!D101,",",""))+COUNTA(ПланОЗО!D101)</f>
        <v>0</v>
      </c>
      <c r="FV101" s="226">
        <f>LEN(ПланОЗО!E101)-LEN(SUBSTITUTE(ПланОЗО!E101,",",""))+COUNTA(ПланОЗО!E101)</f>
        <v>0</v>
      </c>
      <c r="FX101" s="226">
        <f>LEN(ПланЗО!C101)-LEN(SUBSTITUTE(ПланЗО!C101,",",""))+COUNTA(ПланЗО!C101)</f>
        <v>0</v>
      </c>
      <c r="FY101" s="226">
        <f>LEN(ПланЗО!D101)-LEN(SUBSTITUTE(ПланЗО!D101,",",""))+COUNTA(ПланЗО!D101)</f>
        <v>0</v>
      </c>
      <c r="FZ101" s="226">
        <f>LEN(ПланЗО!E101)-LEN(SUBSTITUTE(ПланЗО!E101,",",""))+COUNTA(ПланЗО!E101)</f>
        <v>0</v>
      </c>
    </row>
    <row r="102" spans="1:182" x14ac:dyDescent="0.25">
      <c r="A102" s="5" t="s">
        <v>39</v>
      </c>
      <c r="B102" s="92"/>
      <c r="C102" s="88"/>
      <c r="D102" s="89"/>
      <c r="E102" s="89"/>
      <c r="F102" s="89"/>
      <c r="G102" s="90"/>
      <c r="H102" s="88"/>
      <c r="I102" s="89"/>
      <c r="J102" s="89"/>
      <c r="K102" s="89"/>
      <c r="L102" s="90"/>
      <c r="M102" s="88"/>
      <c r="N102" s="89"/>
      <c r="O102" s="89"/>
      <c r="P102" s="89"/>
      <c r="Q102" s="90"/>
      <c r="R102" s="88"/>
      <c r="S102" s="89"/>
      <c r="T102" s="89"/>
      <c r="U102" s="89"/>
      <c r="V102" s="90"/>
      <c r="W102" s="88"/>
      <c r="X102" s="89"/>
      <c r="Y102" s="89"/>
      <c r="Z102" s="89"/>
      <c r="AA102" s="90"/>
      <c r="AB102" s="88"/>
      <c r="AC102" s="89"/>
      <c r="AD102" s="89"/>
      <c r="AE102" s="89"/>
      <c r="AF102" s="90"/>
      <c r="AG102" s="88"/>
      <c r="AH102" s="89"/>
      <c r="AI102" s="89"/>
      <c r="AJ102" s="89"/>
      <c r="AK102" s="90"/>
      <c r="AL102" s="88"/>
      <c r="AM102" s="89"/>
      <c r="AN102" s="89"/>
      <c r="AO102" s="89"/>
      <c r="AP102" s="90"/>
      <c r="AQ102" s="88"/>
      <c r="AR102" s="89"/>
      <c r="AS102" s="89"/>
      <c r="AT102" s="89"/>
      <c r="AU102" s="90"/>
      <c r="AV102" s="88"/>
      <c r="AW102" s="89"/>
      <c r="AX102" s="89"/>
      <c r="AY102" s="89"/>
      <c r="AZ102" s="90"/>
      <c r="BA102" s="88"/>
      <c r="BB102" s="89"/>
      <c r="BC102" s="89"/>
      <c r="BD102" s="89"/>
      <c r="BE102" s="90"/>
      <c r="BF102" s="89"/>
      <c r="BG102" s="214">
        <v>0</v>
      </c>
      <c r="BH102" s="214">
        <v>0</v>
      </c>
      <c r="BI102" s="214">
        <v>0</v>
      </c>
      <c r="BJ102" s="214">
        <v>0</v>
      </c>
      <c r="BK102" s="305"/>
      <c r="BL102" s="305" t="str">
        <f>IF(ПланОО!H102&gt;0,ПланОО!I102/ПланОО!H102,"-")</f>
        <v>-</v>
      </c>
      <c r="BM102" s="298"/>
      <c r="BN102" s="226"/>
      <c r="BO102" s="226"/>
      <c r="BP102" s="226">
        <f t="shared" ca="1" si="101"/>
        <v>0</v>
      </c>
      <c r="BQ102" s="226">
        <f t="shared" ca="1" si="102"/>
        <v>0</v>
      </c>
      <c r="BR102" s="226">
        <f t="shared" ca="1" si="151"/>
        <v>0</v>
      </c>
      <c r="BS102" s="226">
        <f t="shared" ca="1" si="151"/>
        <v>0</v>
      </c>
      <c r="BT102" s="226">
        <f t="shared" ca="1" si="151"/>
        <v>0</v>
      </c>
      <c r="BU102" s="226">
        <f t="shared" ca="1" si="148"/>
        <v>0</v>
      </c>
      <c r="BV102" s="226">
        <f t="shared" ca="1" si="148"/>
        <v>0</v>
      </c>
      <c r="BW102" s="226">
        <f t="shared" ca="1" si="148"/>
        <v>0</v>
      </c>
      <c r="BX102" s="226">
        <f t="shared" ca="1" si="148"/>
        <v>0</v>
      </c>
      <c r="BY102" s="226">
        <f t="shared" ca="1" si="148"/>
        <v>0</v>
      </c>
      <c r="BZ102" s="226">
        <f t="shared" ca="1" si="148"/>
        <v>0</v>
      </c>
      <c r="CA102" s="226"/>
      <c r="CB102" s="226" t="str">
        <f t="shared" ca="1" si="103"/>
        <v/>
      </c>
      <c r="CC102" s="226" t="str">
        <f t="shared" ca="1" si="104"/>
        <v/>
      </c>
      <c r="CD102" s="226" t="str">
        <f t="shared" ca="1" si="105"/>
        <v/>
      </c>
      <c r="CE102" s="226" t="str">
        <f t="shared" ca="1" si="106"/>
        <v/>
      </c>
      <c r="CF102" s="226" t="str">
        <f t="shared" ca="1" si="107"/>
        <v/>
      </c>
      <c r="CG102" s="226" t="str">
        <f t="shared" ca="1" si="108"/>
        <v/>
      </c>
      <c r="CH102" s="226" t="str">
        <f t="shared" ca="1" si="109"/>
        <v/>
      </c>
      <c r="CI102" s="226" t="str">
        <f t="shared" ca="1" si="110"/>
        <v/>
      </c>
      <c r="CJ102" s="226" t="str">
        <f t="shared" ca="1" si="111"/>
        <v/>
      </c>
      <c r="CK102" s="226" t="str">
        <f t="shared" ca="1" si="112"/>
        <v/>
      </c>
      <c r="CL102" s="226" t="str">
        <f t="shared" ca="1" si="113"/>
        <v/>
      </c>
      <c r="CM102" s="226"/>
      <c r="CN102" s="226" t="str">
        <f t="shared" ca="1" si="114"/>
        <v xml:space="preserve">          </v>
      </c>
      <c r="CO102" s="226" t="str">
        <f t="shared" ca="1" si="115"/>
        <v/>
      </c>
      <c r="CP102" s="226" t="str">
        <f t="shared" ca="1" si="116"/>
        <v/>
      </c>
      <c r="CQ102" s="226"/>
      <c r="CR102" s="226">
        <f t="shared" ca="1" si="117"/>
        <v>0</v>
      </c>
      <c r="CS102" s="226">
        <f t="shared" ca="1" si="147"/>
        <v>0</v>
      </c>
      <c r="CT102" s="226">
        <f t="shared" ca="1" si="147"/>
        <v>0</v>
      </c>
      <c r="CU102" s="226">
        <f t="shared" ca="1" si="147"/>
        <v>0</v>
      </c>
      <c r="CV102" s="226">
        <f t="shared" ca="1" si="147"/>
        <v>0</v>
      </c>
      <c r="CW102" s="226">
        <f t="shared" ca="1" si="147"/>
        <v>0</v>
      </c>
      <c r="CX102" s="226">
        <f t="shared" ca="1" si="146"/>
        <v>0</v>
      </c>
      <c r="CY102" s="226">
        <f t="shared" ca="1" si="146"/>
        <v>0</v>
      </c>
      <c r="CZ102" s="226">
        <f t="shared" ca="1" si="146"/>
        <v>0</v>
      </c>
      <c r="DA102" s="226">
        <f t="shared" ca="1" si="146"/>
        <v>0</v>
      </c>
      <c r="DB102" s="226">
        <f t="shared" ca="1" si="146"/>
        <v>0</v>
      </c>
      <c r="DC102" s="226"/>
      <c r="DD102" s="226" t="str">
        <f t="shared" ca="1" si="118"/>
        <v/>
      </c>
      <c r="DE102" s="226" t="str">
        <f t="shared" ca="1" si="119"/>
        <v/>
      </c>
      <c r="DF102" s="226" t="str">
        <f t="shared" ca="1" si="120"/>
        <v/>
      </c>
      <c r="DG102" s="226" t="str">
        <f t="shared" ca="1" si="121"/>
        <v/>
      </c>
      <c r="DH102" s="226" t="str">
        <f t="shared" ca="1" si="122"/>
        <v/>
      </c>
      <c r="DI102" s="226" t="str">
        <f t="shared" ca="1" si="123"/>
        <v/>
      </c>
      <c r="DJ102" s="226" t="str">
        <f t="shared" ca="1" si="124"/>
        <v/>
      </c>
      <c r="DK102" s="226" t="str">
        <f t="shared" ca="1" si="125"/>
        <v/>
      </c>
      <c r="DL102" s="226" t="str">
        <f t="shared" ca="1" si="126"/>
        <v/>
      </c>
      <c r="DM102" s="226" t="str">
        <f t="shared" ca="1" si="127"/>
        <v/>
      </c>
      <c r="DN102" s="226" t="str">
        <f t="shared" ca="1" si="128"/>
        <v/>
      </c>
      <c r="DO102" s="226"/>
      <c r="DP102" s="226" t="str">
        <f t="shared" ca="1" si="129"/>
        <v xml:space="preserve">          </v>
      </c>
      <c r="DQ102" s="226" t="str">
        <f t="shared" ca="1" si="130"/>
        <v/>
      </c>
      <c r="DR102" s="226" t="str">
        <f t="shared" ca="1" si="131"/>
        <v/>
      </c>
      <c r="DS102" s="226"/>
      <c r="DT102" s="226" t="str">
        <f t="shared" ca="1" si="132"/>
        <v/>
      </c>
      <c r="DU102" s="226" t="str">
        <f t="shared" ca="1" si="152"/>
        <v/>
      </c>
      <c r="DV102" s="226" t="str">
        <f t="shared" ca="1" si="152"/>
        <v/>
      </c>
      <c r="DW102" s="226" t="str">
        <f t="shared" ca="1" si="152"/>
        <v/>
      </c>
      <c r="DX102" s="226" t="str">
        <f t="shared" ca="1" si="149"/>
        <v/>
      </c>
      <c r="DY102" s="226" t="str">
        <f t="shared" ca="1" si="149"/>
        <v/>
      </c>
      <c r="DZ102" s="226" t="str">
        <f t="shared" ca="1" si="149"/>
        <v/>
      </c>
      <c r="EA102" s="226" t="str">
        <f t="shared" ca="1" si="149"/>
        <v/>
      </c>
      <c r="EB102" s="226" t="str">
        <f t="shared" ca="1" si="149"/>
        <v/>
      </c>
      <c r="EC102" s="226" t="str">
        <f t="shared" ca="1" si="149"/>
        <v/>
      </c>
      <c r="ED102" s="226"/>
      <c r="EE102" s="226" t="str">
        <f t="shared" ca="1" si="133"/>
        <v xml:space="preserve">         </v>
      </c>
      <c r="EF102" s="226" t="str">
        <f t="shared" ca="1" si="134"/>
        <v/>
      </c>
      <c r="EG102" s="226" t="str">
        <f t="shared" ca="1" si="135"/>
        <v/>
      </c>
      <c r="EH102" s="226"/>
      <c r="EI102" s="226" t="str">
        <f t="shared" ca="1" si="150"/>
        <v/>
      </c>
      <c r="EJ102" s="226" t="str">
        <f t="shared" ca="1" si="150"/>
        <v/>
      </c>
      <c r="EK102" s="226" t="str">
        <f t="shared" ca="1" si="150"/>
        <v/>
      </c>
      <c r="EL102" s="226" t="str">
        <f t="shared" ca="1" si="150"/>
        <v/>
      </c>
      <c r="EM102" s="226" t="str">
        <f t="shared" ca="1" si="150"/>
        <v/>
      </c>
      <c r="EN102" s="226" t="str">
        <f t="shared" ca="1" si="150"/>
        <v/>
      </c>
      <c r="EO102" s="226" t="str">
        <f t="shared" ca="1" si="150"/>
        <v/>
      </c>
      <c r="EP102" s="226" t="str">
        <f t="shared" ca="1" si="150"/>
        <v/>
      </c>
      <c r="EQ102" s="226" t="str">
        <f t="shared" ca="1" si="150"/>
        <v/>
      </c>
      <c r="ER102" s="226" t="str">
        <f t="shared" ca="1" si="150"/>
        <v/>
      </c>
      <c r="ES102" s="226"/>
      <c r="ET102" s="226" t="str">
        <f t="shared" ca="1" si="139"/>
        <v xml:space="preserve">         </v>
      </c>
      <c r="EU102" s="226" t="str">
        <f t="shared" ca="1" si="140"/>
        <v/>
      </c>
      <c r="EV102" s="226" t="str">
        <f t="shared" ca="1" si="141"/>
        <v/>
      </c>
      <c r="FM102" s="226" t="str">
        <f t="shared" si="97"/>
        <v/>
      </c>
      <c r="FN102" s="226" t="str">
        <f t="shared" si="98"/>
        <v/>
      </c>
      <c r="FO102" s="226" t="str">
        <f t="shared" si="99"/>
        <v/>
      </c>
      <c r="FP102" s="226" t="str">
        <f t="shared" si="100"/>
        <v/>
      </c>
      <c r="FQ102" s="226" t="str">
        <f t="shared" si="137"/>
        <v/>
      </c>
      <c r="FR102" s="226" t="str">
        <f t="shared" si="138"/>
        <v/>
      </c>
      <c r="FT102" s="226">
        <f>LEN(ПланОЗО!C102)-LEN(SUBSTITUTE(ПланОЗО!C102,",",""))+COUNTA(ПланОЗО!C102)</f>
        <v>0</v>
      </c>
      <c r="FU102" s="226">
        <f>LEN(ПланОЗО!D102)-LEN(SUBSTITUTE(ПланОЗО!D102,",",""))+COUNTA(ПланОЗО!D102)</f>
        <v>0</v>
      </c>
      <c r="FV102" s="226">
        <f>LEN(ПланОЗО!E102)-LEN(SUBSTITUTE(ПланОЗО!E102,",",""))+COUNTA(ПланОЗО!E102)</f>
        <v>0</v>
      </c>
      <c r="FX102" s="226">
        <f>LEN(ПланЗО!C102)-LEN(SUBSTITUTE(ПланЗО!C102,",",""))+COUNTA(ПланЗО!C102)</f>
        <v>0</v>
      </c>
      <c r="FY102" s="226">
        <f>LEN(ПланЗО!D102)-LEN(SUBSTITUTE(ПланЗО!D102,",",""))+COUNTA(ПланЗО!D102)</f>
        <v>0</v>
      </c>
      <c r="FZ102" s="226">
        <f>LEN(ПланЗО!E102)-LEN(SUBSTITUTE(ПланЗО!E102,",",""))+COUNTA(ПланЗО!E102)</f>
        <v>0</v>
      </c>
    </row>
    <row r="103" spans="1:182" x14ac:dyDescent="0.25">
      <c r="A103" s="5" t="s">
        <v>38</v>
      </c>
      <c r="B103" s="92"/>
      <c r="C103" s="88"/>
      <c r="D103" s="89"/>
      <c r="E103" s="89"/>
      <c r="F103" s="89"/>
      <c r="G103" s="90"/>
      <c r="H103" s="88"/>
      <c r="I103" s="89"/>
      <c r="J103" s="89"/>
      <c r="K103" s="89"/>
      <c r="L103" s="90"/>
      <c r="M103" s="88"/>
      <c r="N103" s="89"/>
      <c r="O103" s="89"/>
      <c r="P103" s="89"/>
      <c r="Q103" s="90"/>
      <c r="R103" s="88"/>
      <c r="S103" s="89"/>
      <c r="T103" s="89"/>
      <c r="U103" s="89"/>
      <c r="V103" s="90"/>
      <c r="W103" s="88"/>
      <c r="X103" s="89"/>
      <c r="Y103" s="89"/>
      <c r="Z103" s="89"/>
      <c r="AA103" s="90"/>
      <c r="AB103" s="88"/>
      <c r="AC103" s="89"/>
      <c r="AD103" s="89"/>
      <c r="AE103" s="89"/>
      <c r="AF103" s="90"/>
      <c r="AG103" s="88"/>
      <c r="AH103" s="89"/>
      <c r="AI103" s="89"/>
      <c r="AJ103" s="89"/>
      <c r="AK103" s="90"/>
      <c r="AL103" s="88"/>
      <c r="AM103" s="89"/>
      <c r="AN103" s="89"/>
      <c r="AO103" s="89"/>
      <c r="AP103" s="90"/>
      <c r="AQ103" s="88"/>
      <c r="AR103" s="89"/>
      <c r="AS103" s="89"/>
      <c r="AT103" s="89"/>
      <c r="AU103" s="90"/>
      <c r="AV103" s="88"/>
      <c r="AW103" s="89"/>
      <c r="AX103" s="89"/>
      <c r="AY103" s="89"/>
      <c r="AZ103" s="90"/>
      <c r="BA103" s="88"/>
      <c r="BB103" s="89"/>
      <c r="BC103" s="89"/>
      <c r="BD103" s="89"/>
      <c r="BE103" s="90"/>
      <c r="BF103" s="89"/>
      <c r="BG103" s="214">
        <v>0</v>
      </c>
      <c r="BH103" s="214">
        <v>0</v>
      </c>
      <c r="BI103" s="214">
        <v>0</v>
      </c>
      <c r="BJ103" s="214">
        <v>0</v>
      </c>
      <c r="BK103" s="305"/>
      <c r="BL103" s="305" t="str">
        <f>IF(ПланОО!H103&gt;0,ПланОО!I103/ПланОО!H103,"-")</f>
        <v>-</v>
      </c>
      <c r="BM103" s="298"/>
      <c r="BN103" s="226"/>
      <c r="BO103" s="226"/>
      <c r="BP103" s="226">
        <f t="shared" ca="1" si="101"/>
        <v>0</v>
      </c>
      <c r="BQ103" s="226">
        <f t="shared" ca="1" si="102"/>
        <v>0</v>
      </c>
      <c r="BR103" s="226">
        <f t="shared" ca="1" si="151"/>
        <v>0</v>
      </c>
      <c r="BS103" s="226">
        <f t="shared" ca="1" si="151"/>
        <v>0</v>
      </c>
      <c r="BT103" s="226">
        <f t="shared" ca="1" si="151"/>
        <v>0</v>
      </c>
      <c r="BU103" s="226">
        <f t="shared" ca="1" si="148"/>
        <v>0</v>
      </c>
      <c r="BV103" s="226">
        <f t="shared" ca="1" si="148"/>
        <v>0</v>
      </c>
      <c r="BW103" s="226">
        <f t="shared" ca="1" si="148"/>
        <v>0</v>
      </c>
      <c r="BX103" s="226">
        <f t="shared" ca="1" si="148"/>
        <v>0</v>
      </c>
      <c r="BY103" s="226">
        <f t="shared" ca="1" si="148"/>
        <v>0</v>
      </c>
      <c r="BZ103" s="226">
        <f t="shared" ca="1" si="148"/>
        <v>0</v>
      </c>
      <c r="CA103" s="226"/>
      <c r="CB103" s="226" t="str">
        <f t="shared" ca="1" si="103"/>
        <v/>
      </c>
      <c r="CC103" s="226" t="str">
        <f t="shared" ca="1" si="104"/>
        <v/>
      </c>
      <c r="CD103" s="226" t="str">
        <f t="shared" ca="1" si="105"/>
        <v/>
      </c>
      <c r="CE103" s="226" t="str">
        <f t="shared" ca="1" si="106"/>
        <v/>
      </c>
      <c r="CF103" s="226" t="str">
        <f t="shared" ca="1" si="107"/>
        <v/>
      </c>
      <c r="CG103" s="226" t="str">
        <f t="shared" ca="1" si="108"/>
        <v/>
      </c>
      <c r="CH103" s="226" t="str">
        <f t="shared" ca="1" si="109"/>
        <v/>
      </c>
      <c r="CI103" s="226" t="str">
        <f t="shared" ca="1" si="110"/>
        <v/>
      </c>
      <c r="CJ103" s="226" t="str">
        <f t="shared" ca="1" si="111"/>
        <v/>
      </c>
      <c r="CK103" s="226" t="str">
        <f t="shared" ca="1" si="112"/>
        <v/>
      </c>
      <c r="CL103" s="226" t="str">
        <f t="shared" ca="1" si="113"/>
        <v/>
      </c>
      <c r="CM103" s="226"/>
      <c r="CN103" s="226" t="str">
        <f t="shared" ca="1" si="114"/>
        <v xml:space="preserve">          </v>
      </c>
      <c r="CO103" s="226" t="str">
        <f t="shared" ca="1" si="115"/>
        <v/>
      </c>
      <c r="CP103" s="226" t="str">
        <f t="shared" ca="1" si="116"/>
        <v/>
      </c>
      <c r="CQ103" s="226"/>
      <c r="CR103" s="226">
        <f t="shared" ca="1" si="117"/>
        <v>0</v>
      </c>
      <c r="CS103" s="226">
        <f t="shared" ca="1" si="147"/>
        <v>0</v>
      </c>
      <c r="CT103" s="226">
        <f t="shared" ca="1" si="147"/>
        <v>0</v>
      </c>
      <c r="CU103" s="226">
        <f t="shared" ca="1" si="147"/>
        <v>0</v>
      </c>
      <c r="CV103" s="226">
        <f t="shared" ca="1" si="147"/>
        <v>0</v>
      </c>
      <c r="CW103" s="226">
        <f t="shared" ca="1" si="147"/>
        <v>0</v>
      </c>
      <c r="CX103" s="226">
        <f t="shared" ca="1" si="146"/>
        <v>0</v>
      </c>
      <c r="CY103" s="226">
        <f t="shared" ca="1" si="146"/>
        <v>0</v>
      </c>
      <c r="CZ103" s="226">
        <f t="shared" ca="1" si="146"/>
        <v>0</v>
      </c>
      <c r="DA103" s="226">
        <f t="shared" ca="1" si="146"/>
        <v>0</v>
      </c>
      <c r="DB103" s="226">
        <f t="shared" ca="1" si="146"/>
        <v>0</v>
      </c>
      <c r="DC103" s="226"/>
      <c r="DD103" s="226" t="str">
        <f t="shared" ca="1" si="118"/>
        <v/>
      </c>
      <c r="DE103" s="226" t="str">
        <f t="shared" ca="1" si="119"/>
        <v/>
      </c>
      <c r="DF103" s="226" t="str">
        <f t="shared" ca="1" si="120"/>
        <v/>
      </c>
      <c r="DG103" s="226" t="str">
        <f t="shared" ca="1" si="121"/>
        <v/>
      </c>
      <c r="DH103" s="226" t="str">
        <f t="shared" ca="1" si="122"/>
        <v/>
      </c>
      <c r="DI103" s="226" t="str">
        <f t="shared" ca="1" si="123"/>
        <v/>
      </c>
      <c r="DJ103" s="226" t="str">
        <f t="shared" ca="1" si="124"/>
        <v/>
      </c>
      <c r="DK103" s="226" t="str">
        <f t="shared" ca="1" si="125"/>
        <v/>
      </c>
      <c r="DL103" s="226" t="str">
        <f t="shared" ca="1" si="126"/>
        <v/>
      </c>
      <c r="DM103" s="226" t="str">
        <f t="shared" ca="1" si="127"/>
        <v/>
      </c>
      <c r="DN103" s="226" t="str">
        <f t="shared" ca="1" si="128"/>
        <v/>
      </c>
      <c r="DO103" s="226"/>
      <c r="DP103" s="226" t="str">
        <f t="shared" ca="1" si="129"/>
        <v xml:space="preserve">          </v>
      </c>
      <c r="DQ103" s="226" t="str">
        <f t="shared" ca="1" si="130"/>
        <v/>
      </c>
      <c r="DR103" s="226" t="str">
        <f t="shared" ca="1" si="131"/>
        <v/>
      </c>
      <c r="DS103" s="226"/>
      <c r="DT103" s="226" t="str">
        <f t="shared" ca="1" si="132"/>
        <v/>
      </c>
      <c r="DU103" s="226" t="str">
        <f t="shared" ca="1" si="152"/>
        <v/>
      </c>
      <c r="DV103" s="226" t="str">
        <f t="shared" ca="1" si="152"/>
        <v/>
      </c>
      <c r="DW103" s="226" t="str">
        <f t="shared" ca="1" si="152"/>
        <v/>
      </c>
      <c r="DX103" s="226" t="str">
        <f t="shared" ca="1" si="149"/>
        <v/>
      </c>
      <c r="DY103" s="226" t="str">
        <f t="shared" ca="1" si="149"/>
        <v/>
      </c>
      <c r="DZ103" s="226" t="str">
        <f t="shared" ca="1" si="149"/>
        <v/>
      </c>
      <c r="EA103" s="226" t="str">
        <f t="shared" ca="1" si="149"/>
        <v/>
      </c>
      <c r="EB103" s="226" t="str">
        <f t="shared" ca="1" si="149"/>
        <v/>
      </c>
      <c r="EC103" s="226" t="str">
        <f t="shared" ca="1" si="149"/>
        <v/>
      </c>
      <c r="ED103" s="226"/>
      <c r="EE103" s="226" t="str">
        <f t="shared" ca="1" si="133"/>
        <v xml:space="preserve">         </v>
      </c>
      <c r="EF103" s="226" t="str">
        <f t="shared" ca="1" si="134"/>
        <v/>
      </c>
      <c r="EG103" s="226" t="str">
        <f t="shared" ca="1" si="135"/>
        <v/>
      </c>
      <c r="EH103" s="226"/>
      <c r="EI103" s="226" t="str">
        <f t="shared" ca="1" si="150"/>
        <v/>
      </c>
      <c r="EJ103" s="226" t="str">
        <f t="shared" ca="1" si="150"/>
        <v/>
      </c>
      <c r="EK103" s="226" t="str">
        <f t="shared" ca="1" si="150"/>
        <v/>
      </c>
      <c r="EL103" s="226" t="str">
        <f t="shared" ca="1" si="150"/>
        <v/>
      </c>
      <c r="EM103" s="226" t="str">
        <f t="shared" ca="1" si="150"/>
        <v/>
      </c>
      <c r="EN103" s="226" t="str">
        <f t="shared" ca="1" si="150"/>
        <v/>
      </c>
      <c r="EO103" s="226" t="str">
        <f t="shared" ca="1" si="150"/>
        <v/>
      </c>
      <c r="EP103" s="226" t="str">
        <f t="shared" ca="1" si="150"/>
        <v/>
      </c>
      <c r="EQ103" s="226" t="str">
        <f t="shared" ca="1" si="150"/>
        <v/>
      </c>
      <c r="ER103" s="226" t="str">
        <f t="shared" ca="1" si="150"/>
        <v/>
      </c>
      <c r="ES103" s="226"/>
      <c r="ET103" s="226" t="str">
        <f t="shared" ca="1" si="139"/>
        <v xml:space="preserve">         </v>
      </c>
      <c r="EU103" s="226" t="str">
        <f t="shared" ca="1" si="140"/>
        <v/>
      </c>
      <c r="EV103" s="226" t="str">
        <f t="shared" ca="1" si="141"/>
        <v/>
      </c>
      <c r="FM103" s="226" t="str">
        <f t="shared" si="97"/>
        <v/>
      </c>
      <c r="FN103" s="226" t="str">
        <f t="shared" si="98"/>
        <v/>
      </c>
      <c r="FO103" s="226" t="str">
        <f t="shared" si="99"/>
        <v/>
      </c>
      <c r="FP103" s="226" t="str">
        <f t="shared" si="100"/>
        <v/>
      </c>
      <c r="FQ103" s="226" t="str">
        <f t="shared" si="137"/>
        <v/>
      </c>
      <c r="FR103" s="226" t="str">
        <f t="shared" si="138"/>
        <v/>
      </c>
      <c r="FT103" s="226">
        <f>LEN(ПланОЗО!C103)-LEN(SUBSTITUTE(ПланОЗО!C103,",",""))+COUNTA(ПланОЗО!C103)</f>
        <v>0</v>
      </c>
      <c r="FU103" s="226">
        <f>LEN(ПланОЗО!D103)-LEN(SUBSTITUTE(ПланОЗО!D103,",",""))+COUNTA(ПланОЗО!D103)</f>
        <v>0</v>
      </c>
      <c r="FV103" s="226">
        <f>LEN(ПланОЗО!E103)-LEN(SUBSTITUTE(ПланОЗО!E103,",",""))+COUNTA(ПланОЗО!E103)</f>
        <v>0</v>
      </c>
      <c r="FX103" s="226">
        <f>LEN(ПланЗО!C103)-LEN(SUBSTITUTE(ПланЗО!C103,",",""))+COUNTA(ПланЗО!C103)</f>
        <v>0</v>
      </c>
      <c r="FY103" s="226">
        <f>LEN(ПланЗО!D103)-LEN(SUBSTITUTE(ПланЗО!D103,",",""))+COUNTA(ПланЗО!D103)</f>
        <v>0</v>
      </c>
      <c r="FZ103" s="226">
        <f>LEN(ПланЗО!E103)-LEN(SUBSTITUTE(ПланЗО!E103,",",""))+COUNTA(ПланЗО!E103)</f>
        <v>0</v>
      </c>
    </row>
    <row r="104" spans="1:182" x14ac:dyDescent="0.25">
      <c r="A104" s="5" t="s">
        <v>37</v>
      </c>
      <c r="B104" s="92"/>
      <c r="C104" s="88"/>
      <c r="D104" s="89"/>
      <c r="E104" s="89"/>
      <c r="F104" s="89"/>
      <c r="G104" s="90"/>
      <c r="H104" s="88"/>
      <c r="I104" s="89"/>
      <c r="J104" s="89"/>
      <c r="K104" s="89"/>
      <c r="L104" s="90"/>
      <c r="M104" s="88"/>
      <c r="N104" s="89"/>
      <c r="O104" s="89"/>
      <c r="P104" s="89"/>
      <c r="Q104" s="90"/>
      <c r="R104" s="88"/>
      <c r="S104" s="89"/>
      <c r="T104" s="89"/>
      <c r="U104" s="89"/>
      <c r="V104" s="90"/>
      <c r="W104" s="88"/>
      <c r="X104" s="89"/>
      <c r="Y104" s="89"/>
      <c r="Z104" s="89"/>
      <c r="AA104" s="90"/>
      <c r="AB104" s="88"/>
      <c r="AC104" s="89"/>
      <c r="AD104" s="89"/>
      <c r="AE104" s="89"/>
      <c r="AF104" s="90"/>
      <c r="AG104" s="88"/>
      <c r="AH104" s="89"/>
      <c r="AI104" s="89"/>
      <c r="AJ104" s="89"/>
      <c r="AK104" s="90"/>
      <c r="AL104" s="88"/>
      <c r="AM104" s="89"/>
      <c r="AN104" s="89"/>
      <c r="AO104" s="89"/>
      <c r="AP104" s="90"/>
      <c r="AQ104" s="88"/>
      <c r="AR104" s="89"/>
      <c r="AS104" s="89"/>
      <c r="AT104" s="89"/>
      <c r="AU104" s="90"/>
      <c r="AV104" s="88"/>
      <c r="AW104" s="89"/>
      <c r="AX104" s="89"/>
      <c r="AY104" s="89"/>
      <c r="AZ104" s="90"/>
      <c r="BA104" s="88"/>
      <c r="BB104" s="89"/>
      <c r="BC104" s="89"/>
      <c r="BD104" s="89"/>
      <c r="BE104" s="90"/>
      <c r="BF104" s="89"/>
      <c r="BG104" s="214">
        <v>0</v>
      </c>
      <c r="BH104" s="214">
        <v>0</v>
      </c>
      <c r="BI104" s="214">
        <v>0</v>
      </c>
      <c r="BJ104" s="214">
        <v>0</v>
      </c>
      <c r="BK104" s="305"/>
      <c r="BL104" s="305" t="str">
        <f>IF(ПланОО!H104&gt;0,ПланОО!I104/ПланОО!H104,"-")</f>
        <v>-</v>
      </c>
      <c r="BM104" s="298"/>
      <c r="BN104" s="226"/>
      <c r="BO104" s="226"/>
      <c r="BP104" s="226">
        <f t="shared" ca="1" si="101"/>
        <v>0</v>
      </c>
      <c r="BQ104" s="226">
        <f t="shared" ca="1" si="102"/>
        <v>0</v>
      </c>
      <c r="BR104" s="226">
        <f t="shared" ca="1" si="151"/>
        <v>0</v>
      </c>
      <c r="BS104" s="226">
        <f t="shared" ca="1" si="151"/>
        <v>0</v>
      </c>
      <c r="BT104" s="226">
        <f t="shared" ca="1" si="151"/>
        <v>0</v>
      </c>
      <c r="BU104" s="226">
        <f t="shared" ca="1" si="148"/>
        <v>0</v>
      </c>
      <c r="BV104" s="226">
        <f t="shared" ca="1" si="148"/>
        <v>0</v>
      </c>
      <c r="BW104" s="226">
        <f t="shared" ca="1" si="148"/>
        <v>0</v>
      </c>
      <c r="BX104" s="226">
        <f t="shared" ca="1" si="148"/>
        <v>0</v>
      </c>
      <c r="BY104" s="226">
        <f t="shared" ca="1" si="148"/>
        <v>0</v>
      </c>
      <c r="BZ104" s="226">
        <f t="shared" ca="1" si="148"/>
        <v>0</v>
      </c>
      <c r="CA104" s="226"/>
      <c r="CB104" s="226" t="str">
        <f t="shared" ca="1" si="103"/>
        <v/>
      </c>
      <c r="CC104" s="226" t="str">
        <f t="shared" ca="1" si="104"/>
        <v/>
      </c>
      <c r="CD104" s="226" t="str">
        <f t="shared" ca="1" si="105"/>
        <v/>
      </c>
      <c r="CE104" s="226" t="str">
        <f t="shared" ca="1" si="106"/>
        <v/>
      </c>
      <c r="CF104" s="226" t="str">
        <f t="shared" ca="1" si="107"/>
        <v/>
      </c>
      <c r="CG104" s="226" t="str">
        <f t="shared" ca="1" si="108"/>
        <v/>
      </c>
      <c r="CH104" s="226" t="str">
        <f t="shared" ca="1" si="109"/>
        <v/>
      </c>
      <c r="CI104" s="226" t="str">
        <f t="shared" ca="1" si="110"/>
        <v/>
      </c>
      <c r="CJ104" s="226" t="str">
        <f t="shared" ca="1" si="111"/>
        <v/>
      </c>
      <c r="CK104" s="226" t="str">
        <f t="shared" ca="1" si="112"/>
        <v/>
      </c>
      <c r="CL104" s="226" t="str">
        <f t="shared" ca="1" si="113"/>
        <v/>
      </c>
      <c r="CM104" s="226"/>
      <c r="CN104" s="226" t="str">
        <f t="shared" ca="1" si="114"/>
        <v xml:space="preserve">          </v>
      </c>
      <c r="CO104" s="226" t="str">
        <f t="shared" ca="1" si="115"/>
        <v/>
      </c>
      <c r="CP104" s="226" t="str">
        <f t="shared" ca="1" si="116"/>
        <v/>
      </c>
      <c r="CQ104" s="226"/>
      <c r="CR104" s="226">
        <f t="shared" ca="1" si="117"/>
        <v>0</v>
      </c>
      <c r="CS104" s="226">
        <f t="shared" ca="1" si="147"/>
        <v>0</v>
      </c>
      <c r="CT104" s="226">
        <f t="shared" ca="1" si="147"/>
        <v>0</v>
      </c>
      <c r="CU104" s="226">
        <f t="shared" ca="1" si="147"/>
        <v>0</v>
      </c>
      <c r="CV104" s="226">
        <f t="shared" ca="1" si="147"/>
        <v>0</v>
      </c>
      <c r="CW104" s="226">
        <f t="shared" ca="1" si="147"/>
        <v>0</v>
      </c>
      <c r="CX104" s="226">
        <f t="shared" ca="1" si="146"/>
        <v>0</v>
      </c>
      <c r="CY104" s="226">
        <f t="shared" ca="1" si="146"/>
        <v>0</v>
      </c>
      <c r="CZ104" s="226">
        <f t="shared" ca="1" si="146"/>
        <v>0</v>
      </c>
      <c r="DA104" s="226">
        <f t="shared" ca="1" si="146"/>
        <v>0</v>
      </c>
      <c r="DB104" s="226">
        <f t="shared" ca="1" si="146"/>
        <v>0</v>
      </c>
      <c r="DC104" s="226"/>
      <c r="DD104" s="226" t="str">
        <f t="shared" ca="1" si="118"/>
        <v/>
      </c>
      <c r="DE104" s="226" t="str">
        <f t="shared" ca="1" si="119"/>
        <v/>
      </c>
      <c r="DF104" s="226" t="str">
        <f t="shared" ca="1" si="120"/>
        <v/>
      </c>
      <c r="DG104" s="226" t="str">
        <f t="shared" ca="1" si="121"/>
        <v/>
      </c>
      <c r="DH104" s="226" t="str">
        <f t="shared" ca="1" si="122"/>
        <v/>
      </c>
      <c r="DI104" s="226" t="str">
        <f t="shared" ca="1" si="123"/>
        <v/>
      </c>
      <c r="DJ104" s="226" t="str">
        <f t="shared" ca="1" si="124"/>
        <v/>
      </c>
      <c r="DK104" s="226" t="str">
        <f t="shared" ca="1" si="125"/>
        <v/>
      </c>
      <c r="DL104" s="226" t="str">
        <f t="shared" ca="1" si="126"/>
        <v/>
      </c>
      <c r="DM104" s="226" t="str">
        <f t="shared" ca="1" si="127"/>
        <v/>
      </c>
      <c r="DN104" s="226" t="str">
        <f t="shared" ca="1" si="128"/>
        <v/>
      </c>
      <c r="DO104" s="226"/>
      <c r="DP104" s="226" t="str">
        <f t="shared" ca="1" si="129"/>
        <v xml:space="preserve">          </v>
      </c>
      <c r="DQ104" s="226" t="str">
        <f t="shared" ca="1" si="130"/>
        <v/>
      </c>
      <c r="DR104" s="226" t="str">
        <f t="shared" ca="1" si="131"/>
        <v/>
      </c>
      <c r="DS104" s="226"/>
      <c r="DT104" s="226" t="str">
        <f t="shared" ca="1" si="132"/>
        <v/>
      </c>
      <c r="DU104" s="226" t="str">
        <f t="shared" ca="1" si="152"/>
        <v/>
      </c>
      <c r="DV104" s="226" t="str">
        <f t="shared" ca="1" si="152"/>
        <v/>
      </c>
      <c r="DW104" s="226" t="str">
        <f t="shared" ca="1" si="152"/>
        <v/>
      </c>
      <c r="DX104" s="226" t="str">
        <f t="shared" ca="1" si="149"/>
        <v/>
      </c>
      <c r="DY104" s="226" t="str">
        <f t="shared" ca="1" si="149"/>
        <v/>
      </c>
      <c r="DZ104" s="226" t="str">
        <f t="shared" ca="1" si="149"/>
        <v/>
      </c>
      <c r="EA104" s="226" t="str">
        <f t="shared" ca="1" si="149"/>
        <v/>
      </c>
      <c r="EB104" s="226" t="str">
        <f t="shared" ca="1" si="149"/>
        <v/>
      </c>
      <c r="EC104" s="226" t="str">
        <f t="shared" ca="1" si="149"/>
        <v/>
      </c>
      <c r="ED104" s="226"/>
      <c r="EE104" s="226" t="str">
        <f t="shared" ca="1" si="133"/>
        <v xml:space="preserve">         </v>
      </c>
      <c r="EF104" s="226" t="str">
        <f t="shared" ca="1" si="134"/>
        <v/>
      </c>
      <c r="EG104" s="226" t="str">
        <f t="shared" ca="1" si="135"/>
        <v/>
      </c>
      <c r="EH104" s="226"/>
      <c r="EI104" s="226" t="str">
        <f t="shared" ca="1" si="150"/>
        <v/>
      </c>
      <c r="EJ104" s="226" t="str">
        <f t="shared" ca="1" si="150"/>
        <v/>
      </c>
      <c r="EK104" s="226" t="str">
        <f t="shared" ca="1" si="150"/>
        <v/>
      </c>
      <c r="EL104" s="226" t="str">
        <f t="shared" ca="1" si="150"/>
        <v/>
      </c>
      <c r="EM104" s="226" t="str">
        <f t="shared" ca="1" si="150"/>
        <v/>
      </c>
      <c r="EN104" s="226" t="str">
        <f t="shared" ca="1" si="150"/>
        <v/>
      </c>
      <c r="EO104" s="226" t="str">
        <f t="shared" ca="1" si="150"/>
        <v/>
      </c>
      <c r="EP104" s="226" t="str">
        <f t="shared" ca="1" si="150"/>
        <v/>
      </c>
      <c r="EQ104" s="226" t="str">
        <f t="shared" ca="1" si="150"/>
        <v/>
      </c>
      <c r="ER104" s="226" t="str">
        <f t="shared" ca="1" si="150"/>
        <v/>
      </c>
      <c r="ES104" s="226"/>
      <c r="ET104" s="226" t="str">
        <f t="shared" ca="1" si="139"/>
        <v xml:space="preserve">         </v>
      </c>
      <c r="EU104" s="226" t="str">
        <f t="shared" ca="1" si="140"/>
        <v/>
      </c>
      <c r="EV104" s="226" t="str">
        <f t="shared" ca="1" si="141"/>
        <v/>
      </c>
      <c r="FM104" s="226" t="str">
        <f t="shared" ref="FM104:FM135" si="153">IF(BG104=0,"",BG104&amp;" ")</f>
        <v/>
      </c>
      <c r="FN104" s="226" t="str">
        <f t="shared" ref="FN104:FN135" si="154">IF(BH104=0,"",BH104&amp;" ")</f>
        <v/>
      </c>
      <c r="FO104" s="226" t="str">
        <f t="shared" ref="FO104:FO135" si="155">IF(BI104=0,"",BI104&amp;" ")</f>
        <v/>
      </c>
      <c r="FP104" s="226" t="str">
        <f t="shared" ref="FP104:FP135" si="156">IF(BJ104=0,"",BJ104&amp;" ")</f>
        <v/>
      </c>
      <c r="FQ104" s="226" t="str">
        <f t="shared" si="137"/>
        <v/>
      </c>
      <c r="FR104" s="226" t="str">
        <f t="shared" si="138"/>
        <v/>
      </c>
      <c r="FT104" s="226">
        <f>LEN(ПланОЗО!C104)-LEN(SUBSTITUTE(ПланОЗО!C104,",",""))+COUNTA(ПланОЗО!C104)</f>
        <v>0</v>
      </c>
      <c r="FU104" s="226">
        <f>LEN(ПланОЗО!D104)-LEN(SUBSTITUTE(ПланОЗО!D104,",",""))+COUNTA(ПланОЗО!D104)</f>
        <v>0</v>
      </c>
      <c r="FV104" s="226">
        <f>LEN(ПланОЗО!E104)-LEN(SUBSTITUTE(ПланОЗО!E104,",",""))+COUNTA(ПланОЗО!E104)</f>
        <v>0</v>
      </c>
      <c r="FX104" s="226">
        <f>LEN(ПланЗО!C104)-LEN(SUBSTITUTE(ПланЗО!C104,",",""))+COUNTA(ПланЗО!C104)</f>
        <v>0</v>
      </c>
      <c r="FY104" s="226">
        <f>LEN(ПланЗО!D104)-LEN(SUBSTITUTE(ПланЗО!D104,",",""))+COUNTA(ПланЗО!D104)</f>
        <v>0</v>
      </c>
      <c r="FZ104" s="226">
        <f>LEN(ПланЗО!E104)-LEN(SUBSTITUTE(ПланЗО!E104,",",""))+COUNTA(ПланЗО!E104)</f>
        <v>0</v>
      </c>
    </row>
    <row r="105" spans="1:182" x14ac:dyDescent="0.25">
      <c r="A105" s="5" t="s">
        <v>36</v>
      </c>
      <c r="B105" s="92"/>
      <c r="C105" s="88"/>
      <c r="D105" s="89"/>
      <c r="E105" s="89"/>
      <c r="F105" s="89"/>
      <c r="G105" s="90"/>
      <c r="H105" s="88"/>
      <c r="I105" s="89"/>
      <c r="J105" s="89"/>
      <c r="K105" s="89"/>
      <c r="L105" s="90"/>
      <c r="M105" s="88"/>
      <c r="N105" s="89"/>
      <c r="O105" s="89"/>
      <c r="P105" s="89"/>
      <c r="Q105" s="90"/>
      <c r="R105" s="88"/>
      <c r="S105" s="89"/>
      <c r="T105" s="89"/>
      <c r="U105" s="89"/>
      <c r="V105" s="90"/>
      <c r="W105" s="88"/>
      <c r="X105" s="89"/>
      <c r="Y105" s="89"/>
      <c r="Z105" s="89"/>
      <c r="AA105" s="90"/>
      <c r="AB105" s="88"/>
      <c r="AC105" s="89"/>
      <c r="AD105" s="89"/>
      <c r="AE105" s="89"/>
      <c r="AF105" s="90"/>
      <c r="AG105" s="88"/>
      <c r="AH105" s="89"/>
      <c r="AI105" s="89"/>
      <c r="AJ105" s="89"/>
      <c r="AK105" s="90"/>
      <c r="AL105" s="88"/>
      <c r="AM105" s="89"/>
      <c r="AN105" s="89"/>
      <c r="AO105" s="89"/>
      <c r="AP105" s="90"/>
      <c r="AQ105" s="88"/>
      <c r="AR105" s="89"/>
      <c r="AS105" s="89"/>
      <c r="AT105" s="89"/>
      <c r="AU105" s="90"/>
      <c r="AV105" s="88"/>
      <c r="AW105" s="89"/>
      <c r="AX105" s="89"/>
      <c r="AY105" s="89"/>
      <c r="AZ105" s="90"/>
      <c r="BA105" s="88"/>
      <c r="BB105" s="89"/>
      <c r="BC105" s="89"/>
      <c r="BD105" s="89"/>
      <c r="BE105" s="90"/>
      <c r="BF105" s="89"/>
      <c r="BG105" s="214">
        <v>0</v>
      </c>
      <c r="BH105" s="214">
        <v>0</v>
      </c>
      <c r="BI105" s="214">
        <v>0</v>
      </c>
      <c r="BJ105" s="214">
        <v>0</v>
      </c>
      <c r="BK105" s="305"/>
      <c r="BL105" s="305" t="str">
        <f>IF(ПланОО!H105&gt;0,ПланОО!I105/ПланОО!H105,"-")</f>
        <v>-</v>
      </c>
      <c r="BM105" s="298"/>
      <c r="BN105" s="226"/>
      <c r="BO105" s="226"/>
      <c r="BP105" s="226">
        <f t="shared" ca="1" si="101"/>
        <v>0</v>
      </c>
      <c r="BQ105" s="226">
        <f t="shared" ca="1" si="102"/>
        <v>0</v>
      </c>
      <c r="BR105" s="226">
        <f t="shared" ca="1" si="151"/>
        <v>0</v>
      </c>
      <c r="BS105" s="226">
        <f t="shared" ca="1" si="151"/>
        <v>0</v>
      </c>
      <c r="BT105" s="226">
        <f t="shared" ca="1" si="151"/>
        <v>0</v>
      </c>
      <c r="BU105" s="226">
        <f t="shared" ca="1" si="148"/>
        <v>0</v>
      </c>
      <c r="BV105" s="226">
        <f t="shared" ca="1" si="148"/>
        <v>0</v>
      </c>
      <c r="BW105" s="226">
        <f t="shared" ca="1" si="148"/>
        <v>0</v>
      </c>
      <c r="BX105" s="226">
        <f t="shared" ca="1" si="148"/>
        <v>0</v>
      </c>
      <c r="BY105" s="226">
        <f t="shared" ca="1" si="148"/>
        <v>0</v>
      </c>
      <c r="BZ105" s="226">
        <f t="shared" ca="1" si="148"/>
        <v>0</v>
      </c>
      <c r="CA105" s="226"/>
      <c r="CB105" s="226" t="str">
        <f t="shared" ca="1" si="103"/>
        <v/>
      </c>
      <c r="CC105" s="226" t="str">
        <f t="shared" ca="1" si="104"/>
        <v/>
      </c>
      <c r="CD105" s="226" t="str">
        <f t="shared" ca="1" si="105"/>
        <v/>
      </c>
      <c r="CE105" s="226" t="str">
        <f t="shared" ca="1" si="106"/>
        <v/>
      </c>
      <c r="CF105" s="226" t="str">
        <f t="shared" ca="1" si="107"/>
        <v/>
      </c>
      <c r="CG105" s="226" t="str">
        <f t="shared" ca="1" si="108"/>
        <v/>
      </c>
      <c r="CH105" s="226" t="str">
        <f t="shared" ca="1" si="109"/>
        <v/>
      </c>
      <c r="CI105" s="226" t="str">
        <f t="shared" ca="1" si="110"/>
        <v/>
      </c>
      <c r="CJ105" s="226" t="str">
        <f t="shared" ca="1" si="111"/>
        <v/>
      </c>
      <c r="CK105" s="226" t="str">
        <f t="shared" ca="1" si="112"/>
        <v/>
      </c>
      <c r="CL105" s="226" t="str">
        <f t="shared" ca="1" si="113"/>
        <v/>
      </c>
      <c r="CM105" s="226"/>
      <c r="CN105" s="226" t="str">
        <f t="shared" ca="1" si="114"/>
        <v xml:space="preserve">          </v>
      </c>
      <c r="CO105" s="226" t="str">
        <f t="shared" ca="1" si="115"/>
        <v/>
      </c>
      <c r="CP105" s="226" t="str">
        <f t="shared" ca="1" si="116"/>
        <v/>
      </c>
      <c r="CQ105" s="226"/>
      <c r="CR105" s="226">
        <f t="shared" ca="1" si="117"/>
        <v>0</v>
      </c>
      <c r="CS105" s="226">
        <f t="shared" ca="1" si="147"/>
        <v>0</v>
      </c>
      <c r="CT105" s="226">
        <f t="shared" ca="1" si="147"/>
        <v>0</v>
      </c>
      <c r="CU105" s="226">
        <f t="shared" ca="1" si="147"/>
        <v>0</v>
      </c>
      <c r="CV105" s="226">
        <f t="shared" ca="1" si="147"/>
        <v>0</v>
      </c>
      <c r="CW105" s="226">
        <f t="shared" ca="1" si="147"/>
        <v>0</v>
      </c>
      <c r="CX105" s="226">
        <f t="shared" ca="1" si="146"/>
        <v>0</v>
      </c>
      <c r="CY105" s="226">
        <f t="shared" ca="1" si="146"/>
        <v>0</v>
      </c>
      <c r="CZ105" s="226">
        <f t="shared" ca="1" si="146"/>
        <v>0</v>
      </c>
      <c r="DA105" s="226">
        <f t="shared" ca="1" si="146"/>
        <v>0</v>
      </c>
      <c r="DB105" s="226">
        <f t="shared" ca="1" si="146"/>
        <v>0</v>
      </c>
      <c r="DC105" s="226"/>
      <c r="DD105" s="226" t="str">
        <f t="shared" ca="1" si="118"/>
        <v/>
      </c>
      <c r="DE105" s="226" t="str">
        <f t="shared" ca="1" si="119"/>
        <v/>
      </c>
      <c r="DF105" s="226" t="str">
        <f t="shared" ca="1" si="120"/>
        <v/>
      </c>
      <c r="DG105" s="226" t="str">
        <f t="shared" ca="1" si="121"/>
        <v/>
      </c>
      <c r="DH105" s="226" t="str">
        <f t="shared" ca="1" si="122"/>
        <v/>
      </c>
      <c r="DI105" s="226" t="str">
        <f t="shared" ca="1" si="123"/>
        <v/>
      </c>
      <c r="DJ105" s="226" t="str">
        <f t="shared" ca="1" si="124"/>
        <v/>
      </c>
      <c r="DK105" s="226" t="str">
        <f t="shared" ca="1" si="125"/>
        <v/>
      </c>
      <c r="DL105" s="226" t="str">
        <f t="shared" ca="1" si="126"/>
        <v/>
      </c>
      <c r="DM105" s="226" t="str">
        <f t="shared" ca="1" si="127"/>
        <v/>
      </c>
      <c r="DN105" s="226" t="str">
        <f t="shared" ca="1" si="128"/>
        <v/>
      </c>
      <c r="DO105" s="226"/>
      <c r="DP105" s="226" t="str">
        <f t="shared" ca="1" si="129"/>
        <v xml:space="preserve">          </v>
      </c>
      <c r="DQ105" s="226" t="str">
        <f t="shared" ca="1" si="130"/>
        <v/>
      </c>
      <c r="DR105" s="226" t="str">
        <f t="shared" ca="1" si="131"/>
        <v/>
      </c>
      <c r="DS105" s="226"/>
      <c r="DT105" s="226" t="str">
        <f t="shared" ca="1" si="132"/>
        <v/>
      </c>
      <c r="DU105" s="226" t="str">
        <f t="shared" ca="1" si="152"/>
        <v/>
      </c>
      <c r="DV105" s="226" t="str">
        <f t="shared" ca="1" si="152"/>
        <v/>
      </c>
      <c r="DW105" s="226" t="str">
        <f t="shared" ca="1" si="152"/>
        <v/>
      </c>
      <c r="DX105" s="226" t="str">
        <f t="shared" ca="1" si="149"/>
        <v/>
      </c>
      <c r="DY105" s="226" t="str">
        <f t="shared" ca="1" si="149"/>
        <v/>
      </c>
      <c r="DZ105" s="226" t="str">
        <f t="shared" ca="1" si="149"/>
        <v/>
      </c>
      <c r="EA105" s="226" t="str">
        <f t="shared" ca="1" si="149"/>
        <v/>
      </c>
      <c r="EB105" s="226" t="str">
        <f t="shared" ca="1" si="149"/>
        <v/>
      </c>
      <c r="EC105" s="226" t="str">
        <f t="shared" ca="1" si="149"/>
        <v/>
      </c>
      <c r="ED105" s="226"/>
      <c r="EE105" s="226" t="str">
        <f t="shared" ca="1" si="133"/>
        <v xml:space="preserve">         </v>
      </c>
      <c r="EF105" s="226" t="str">
        <f t="shared" ca="1" si="134"/>
        <v/>
      </c>
      <c r="EG105" s="226" t="str">
        <f t="shared" ca="1" si="135"/>
        <v/>
      </c>
      <c r="EH105" s="226"/>
      <c r="EI105" s="226" t="str">
        <f t="shared" ca="1" si="150"/>
        <v/>
      </c>
      <c r="EJ105" s="226" t="str">
        <f t="shared" ca="1" si="150"/>
        <v/>
      </c>
      <c r="EK105" s="226" t="str">
        <f t="shared" ca="1" si="150"/>
        <v/>
      </c>
      <c r="EL105" s="226" t="str">
        <f t="shared" ca="1" si="150"/>
        <v/>
      </c>
      <c r="EM105" s="226" t="str">
        <f t="shared" ca="1" si="150"/>
        <v/>
      </c>
      <c r="EN105" s="226" t="str">
        <f t="shared" ca="1" si="150"/>
        <v/>
      </c>
      <c r="EO105" s="226" t="str">
        <f t="shared" ca="1" si="150"/>
        <v/>
      </c>
      <c r="EP105" s="226" t="str">
        <f t="shared" ca="1" si="150"/>
        <v/>
      </c>
      <c r="EQ105" s="226" t="str">
        <f t="shared" ca="1" si="150"/>
        <v/>
      </c>
      <c r="ER105" s="226" t="str">
        <f t="shared" ca="1" si="150"/>
        <v/>
      </c>
      <c r="ES105" s="226"/>
      <c r="ET105" s="226" t="str">
        <f t="shared" ca="1" si="139"/>
        <v xml:space="preserve">         </v>
      </c>
      <c r="EU105" s="226" t="str">
        <f t="shared" ca="1" si="140"/>
        <v/>
      </c>
      <c r="EV105" s="226" t="str">
        <f t="shared" ca="1" si="141"/>
        <v/>
      </c>
      <c r="FM105" s="226" t="str">
        <f t="shared" si="153"/>
        <v/>
      </c>
      <c r="FN105" s="226" t="str">
        <f t="shared" si="154"/>
        <v/>
      </c>
      <c r="FO105" s="226" t="str">
        <f t="shared" si="155"/>
        <v/>
      </c>
      <c r="FP105" s="226" t="str">
        <f t="shared" si="156"/>
        <v/>
      </c>
      <c r="FQ105" s="226" t="str">
        <f t="shared" si="137"/>
        <v/>
      </c>
      <c r="FR105" s="226" t="str">
        <f t="shared" si="138"/>
        <v/>
      </c>
      <c r="FT105" s="226">
        <f>LEN(ПланОЗО!C105)-LEN(SUBSTITUTE(ПланОЗО!C105,",",""))+COUNTA(ПланОЗО!C105)</f>
        <v>0</v>
      </c>
      <c r="FU105" s="226">
        <f>LEN(ПланОЗО!D105)-LEN(SUBSTITUTE(ПланОЗО!D105,",",""))+COUNTA(ПланОЗО!D105)</f>
        <v>0</v>
      </c>
      <c r="FV105" s="226">
        <f>LEN(ПланОЗО!E105)-LEN(SUBSTITUTE(ПланОЗО!E105,",",""))+COUNTA(ПланОЗО!E105)</f>
        <v>0</v>
      </c>
      <c r="FX105" s="226">
        <f>LEN(ПланЗО!C105)-LEN(SUBSTITUTE(ПланЗО!C105,",",""))+COUNTA(ПланЗО!C105)</f>
        <v>0</v>
      </c>
      <c r="FY105" s="226">
        <f>LEN(ПланЗО!D105)-LEN(SUBSTITUTE(ПланЗО!D105,",",""))+COUNTA(ПланЗО!D105)</f>
        <v>0</v>
      </c>
      <c r="FZ105" s="226">
        <f>LEN(ПланЗО!E105)-LEN(SUBSTITUTE(ПланЗО!E105,",",""))+COUNTA(ПланЗО!E105)</f>
        <v>0</v>
      </c>
    </row>
    <row r="106" spans="1:182" x14ac:dyDescent="0.25">
      <c r="A106" s="5" t="s">
        <v>35</v>
      </c>
      <c r="B106" s="92"/>
      <c r="C106" s="88"/>
      <c r="D106" s="89"/>
      <c r="E106" s="89"/>
      <c r="F106" s="89"/>
      <c r="G106" s="90"/>
      <c r="H106" s="88"/>
      <c r="I106" s="89"/>
      <c r="J106" s="89"/>
      <c r="K106" s="89"/>
      <c r="L106" s="90"/>
      <c r="M106" s="88"/>
      <c r="N106" s="89"/>
      <c r="O106" s="89"/>
      <c r="P106" s="89"/>
      <c r="Q106" s="90"/>
      <c r="R106" s="88"/>
      <c r="S106" s="89"/>
      <c r="T106" s="89"/>
      <c r="U106" s="89"/>
      <c r="V106" s="90"/>
      <c r="W106" s="88"/>
      <c r="X106" s="89"/>
      <c r="Y106" s="89"/>
      <c r="Z106" s="89"/>
      <c r="AA106" s="90"/>
      <c r="AB106" s="88"/>
      <c r="AC106" s="89"/>
      <c r="AD106" s="89"/>
      <c r="AE106" s="89"/>
      <c r="AF106" s="90"/>
      <c r="AG106" s="88"/>
      <c r="AH106" s="89"/>
      <c r="AI106" s="89"/>
      <c r="AJ106" s="89"/>
      <c r="AK106" s="90"/>
      <c r="AL106" s="88"/>
      <c r="AM106" s="89"/>
      <c r="AN106" s="89"/>
      <c r="AO106" s="89"/>
      <c r="AP106" s="90"/>
      <c r="AQ106" s="88"/>
      <c r="AR106" s="89"/>
      <c r="AS106" s="89"/>
      <c r="AT106" s="89"/>
      <c r="AU106" s="90"/>
      <c r="AV106" s="88"/>
      <c r="AW106" s="89"/>
      <c r="AX106" s="89"/>
      <c r="AY106" s="89"/>
      <c r="AZ106" s="90"/>
      <c r="BA106" s="88"/>
      <c r="BB106" s="89"/>
      <c r="BC106" s="89"/>
      <c r="BD106" s="89"/>
      <c r="BE106" s="90"/>
      <c r="BF106" s="89"/>
      <c r="BG106" s="214">
        <v>0</v>
      </c>
      <c r="BH106" s="214">
        <v>0</v>
      </c>
      <c r="BI106" s="214">
        <v>0</v>
      </c>
      <c r="BJ106" s="214">
        <v>0</v>
      </c>
      <c r="BK106" s="305"/>
      <c r="BL106" s="305" t="str">
        <f>IF(ПланОО!H106&gt;0,ПланОО!I106/ПланОО!H106,"-")</f>
        <v>-</v>
      </c>
      <c r="BM106" s="298"/>
      <c r="BN106" s="226"/>
      <c r="BO106" s="226"/>
      <c r="BP106" s="226">
        <f t="shared" ca="1" si="101"/>
        <v>0</v>
      </c>
      <c r="BQ106" s="226">
        <f t="shared" ca="1" si="102"/>
        <v>0</v>
      </c>
      <c r="BR106" s="226">
        <f t="shared" ca="1" si="151"/>
        <v>0</v>
      </c>
      <c r="BS106" s="226">
        <f t="shared" ca="1" si="151"/>
        <v>0</v>
      </c>
      <c r="BT106" s="226">
        <f t="shared" ca="1" si="151"/>
        <v>0</v>
      </c>
      <c r="BU106" s="226">
        <f t="shared" ca="1" si="148"/>
        <v>0</v>
      </c>
      <c r="BV106" s="226">
        <f t="shared" ca="1" si="148"/>
        <v>0</v>
      </c>
      <c r="BW106" s="226">
        <f t="shared" ca="1" si="148"/>
        <v>0</v>
      </c>
      <c r="BX106" s="226">
        <f t="shared" ca="1" si="148"/>
        <v>0</v>
      </c>
      <c r="BY106" s="226">
        <f t="shared" ca="1" si="148"/>
        <v>0</v>
      </c>
      <c r="BZ106" s="226">
        <f t="shared" ca="1" si="148"/>
        <v>0</v>
      </c>
      <c r="CA106" s="226"/>
      <c r="CB106" s="226" t="str">
        <f t="shared" ca="1" si="103"/>
        <v/>
      </c>
      <c r="CC106" s="226" t="str">
        <f t="shared" ca="1" si="104"/>
        <v/>
      </c>
      <c r="CD106" s="226" t="str">
        <f t="shared" ca="1" si="105"/>
        <v/>
      </c>
      <c r="CE106" s="226" t="str">
        <f t="shared" ca="1" si="106"/>
        <v/>
      </c>
      <c r="CF106" s="226" t="str">
        <f t="shared" ca="1" si="107"/>
        <v/>
      </c>
      <c r="CG106" s="226" t="str">
        <f t="shared" ca="1" si="108"/>
        <v/>
      </c>
      <c r="CH106" s="226" t="str">
        <f t="shared" ca="1" si="109"/>
        <v/>
      </c>
      <c r="CI106" s="226" t="str">
        <f t="shared" ca="1" si="110"/>
        <v/>
      </c>
      <c r="CJ106" s="226" t="str">
        <f t="shared" ca="1" si="111"/>
        <v/>
      </c>
      <c r="CK106" s="226" t="str">
        <f t="shared" ca="1" si="112"/>
        <v/>
      </c>
      <c r="CL106" s="226" t="str">
        <f t="shared" ca="1" si="113"/>
        <v/>
      </c>
      <c r="CM106" s="226"/>
      <c r="CN106" s="226" t="str">
        <f t="shared" ca="1" si="114"/>
        <v xml:space="preserve">          </v>
      </c>
      <c r="CO106" s="226" t="str">
        <f t="shared" ca="1" si="115"/>
        <v/>
      </c>
      <c r="CP106" s="226" t="str">
        <f t="shared" ca="1" si="116"/>
        <v/>
      </c>
      <c r="CQ106" s="226"/>
      <c r="CR106" s="226">
        <f t="shared" ca="1" si="117"/>
        <v>0</v>
      </c>
      <c r="CS106" s="226">
        <f t="shared" ca="1" si="147"/>
        <v>0</v>
      </c>
      <c r="CT106" s="226">
        <f t="shared" ca="1" si="147"/>
        <v>0</v>
      </c>
      <c r="CU106" s="226">
        <f t="shared" ca="1" si="147"/>
        <v>0</v>
      </c>
      <c r="CV106" s="226">
        <f t="shared" ca="1" si="147"/>
        <v>0</v>
      </c>
      <c r="CW106" s="226">
        <f t="shared" ca="1" si="147"/>
        <v>0</v>
      </c>
      <c r="CX106" s="226">
        <f t="shared" ca="1" si="146"/>
        <v>0</v>
      </c>
      <c r="CY106" s="226">
        <f t="shared" ca="1" si="146"/>
        <v>0</v>
      </c>
      <c r="CZ106" s="226">
        <f t="shared" ca="1" si="146"/>
        <v>0</v>
      </c>
      <c r="DA106" s="226">
        <f t="shared" ca="1" si="146"/>
        <v>0</v>
      </c>
      <c r="DB106" s="226">
        <f t="shared" ca="1" si="146"/>
        <v>0</v>
      </c>
      <c r="DC106" s="226"/>
      <c r="DD106" s="226" t="str">
        <f t="shared" ca="1" si="118"/>
        <v/>
      </c>
      <c r="DE106" s="226" t="str">
        <f t="shared" ca="1" si="119"/>
        <v/>
      </c>
      <c r="DF106" s="226" t="str">
        <f t="shared" ca="1" si="120"/>
        <v/>
      </c>
      <c r="DG106" s="226" t="str">
        <f t="shared" ca="1" si="121"/>
        <v/>
      </c>
      <c r="DH106" s="226" t="str">
        <f t="shared" ca="1" si="122"/>
        <v/>
      </c>
      <c r="DI106" s="226" t="str">
        <f t="shared" ca="1" si="123"/>
        <v/>
      </c>
      <c r="DJ106" s="226" t="str">
        <f t="shared" ca="1" si="124"/>
        <v/>
      </c>
      <c r="DK106" s="226" t="str">
        <f t="shared" ca="1" si="125"/>
        <v/>
      </c>
      <c r="DL106" s="226" t="str">
        <f t="shared" ca="1" si="126"/>
        <v/>
      </c>
      <c r="DM106" s="226" t="str">
        <f t="shared" ca="1" si="127"/>
        <v/>
      </c>
      <c r="DN106" s="226" t="str">
        <f t="shared" ca="1" si="128"/>
        <v/>
      </c>
      <c r="DO106" s="226"/>
      <c r="DP106" s="226" t="str">
        <f t="shared" ca="1" si="129"/>
        <v xml:space="preserve">          </v>
      </c>
      <c r="DQ106" s="226" t="str">
        <f t="shared" ca="1" si="130"/>
        <v/>
      </c>
      <c r="DR106" s="226" t="str">
        <f t="shared" ca="1" si="131"/>
        <v/>
      </c>
      <c r="DS106" s="226"/>
      <c r="DT106" s="226" t="str">
        <f t="shared" ca="1" si="132"/>
        <v/>
      </c>
      <c r="DU106" s="226" t="str">
        <f t="shared" ca="1" si="152"/>
        <v/>
      </c>
      <c r="DV106" s="226" t="str">
        <f t="shared" ca="1" si="152"/>
        <v/>
      </c>
      <c r="DW106" s="226" t="str">
        <f t="shared" ca="1" si="152"/>
        <v/>
      </c>
      <c r="DX106" s="226" t="str">
        <f t="shared" ca="1" si="149"/>
        <v/>
      </c>
      <c r="DY106" s="226" t="str">
        <f t="shared" ca="1" si="149"/>
        <v/>
      </c>
      <c r="DZ106" s="226" t="str">
        <f t="shared" ca="1" si="149"/>
        <v/>
      </c>
      <c r="EA106" s="226" t="str">
        <f t="shared" ca="1" si="149"/>
        <v/>
      </c>
      <c r="EB106" s="226" t="str">
        <f t="shared" ca="1" si="149"/>
        <v/>
      </c>
      <c r="EC106" s="226" t="str">
        <f t="shared" ca="1" si="149"/>
        <v/>
      </c>
      <c r="ED106" s="226"/>
      <c r="EE106" s="226" t="str">
        <f t="shared" ca="1" si="133"/>
        <v xml:space="preserve">         </v>
      </c>
      <c r="EF106" s="226" t="str">
        <f t="shared" ca="1" si="134"/>
        <v/>
      </c>
      <c r="EG106" s="226" t="str">
        <f t="shared" ca="1" si="135"/>
        <v/>
      </c>
      <c r="EH106" s="226"/>
      <c r="EI106" s="226" t="str">
        <f t="shared" ca="1" si="150"/>
        <v/>
      </c>
      <c r="EJ106" s="226" t="str">
        <f t="shared" ca="1" si="150"/>
        <v/>
      </c>
      <c r="EK106" s="226" t="str">
        <f t="shared" ca="1" si="150"/>
        <v/>
      </c>
      <c r="EL106" s="226" t="str">
        <f t="shared" ca="1" si="150"/>
        <v/>
      </c>
      <c r="EM106" s="226" t="str">
        <f t="shared" ca="1" si="150"/>
        <v/>
      </c>
      <c r="EN106" s="226" t="str">
        <f t="shared" ca="1" si="150"/>
        <v/>
      </c>
      <c r="EO106" s="226" t="str">
        <f t="shared" ca="1" si="150"/>
        <v/>
      </c>
      <c r="EP106" s="226" t="str">
        <f t="shared" ca="1" si="150"/>
        <v/>
      </c>
      <c r="EQ106" s="226" t="str">
        <f t="shared" ca="1" si="150"/>
        <v/>
      </c>
      <c r="ER106" s="226" t="str">
        <f t="shared" ca="1" si="150"/>
        <v/>
      </c>
      <c r="ES106" s="226"/>
      <c r="ET106" s="226" t="str">
        <f t="shared" ca="1" si="139"/>
        <v xml:space="preserve">         </v>
      </c>
      <c r="EU106" s="226" t="str">
        <f t="shared" ca="1" si="140"/>
        <v/>
      </c>
      <c r="EV106" s="226" t="str">
        <f t="shared" ca="1" si="141"/>
        <v/>
      </c>
      <c r="FM106" s="226" t="str">
        <f t="shared" si="153"/>
        <v/>
      </c>
      <c r="FN106" s="226" t="str">
        <f t="shared" si="154"/>
        <v/>
      </c>
      <c r="FO106" s="226" t="str">
        <f t="shared" si="155"/>
        <v/>
      </c>
      <c r="FP106" s="226" t="str">
        <f t="shared" si="156"/>
        <v/>
      </c>
      <c r="FQ106" s="226" t="str">
        <f t="shared" si="137"/>
        <v/>
      </c>
      <c r="FR106" s="226" t="str">
        <f t="shared" si="138"/>
        <v/>
      </c>
      <c r="FT106" s="226">
        <f>LEN(ПланОЗО!C106)-LEN(SUBSTITUTE(ПланОЗО!C106,",",""))+COUNTA(ПланОЗО!C106)</f>
        <v>0</v>
      </c>
      <c r="FU106" s="226">
        <f>LEN(ПланОЗО!D106)-LEN(SUBSTITUTE(ПланОЗО!D106,",",""))+COUNTA(ПланОЗО!D106)</f>
        <v>0</v>
      </c>
      <c r="FV106" s="226">
        <f>LEN(ПланОЗО!E106)-LEN(SUBSTITUTE(ПланОЗО!E106,",",""))+COUNTA(ПланОЗО!E106)</f>
        <v>0</v>
      </c>
      <c r="FX106" s="226">
        <f>LEN(ПланЗО!C106)-LEN(SUBSTITUTE(ПланЗО!C106,",",""))+COUNTA(ПланЗО!C106)</f>
        <v>0</v>
      </c>
      <c r="FY106" s="226">
        <f>LEN(ПланЗО!D106)-LEN(SUBSTITUTE(ПланЗО!D106,",",""))+COUNTA(ПланЗО!D106)</f>
        <v>0</v>
      </c>
      <c r="FZ106" s="226">
        <f>LEN(ПланЗО!E106)-LEN(SUBSTITUTE(ПланЗО!E106,",",""))+COUNTA(ПланЗО!E106)</f>
        <v>0</v>
      </c>
    </row>
    <row r="107" spans="1:182" x14ac:dyDescent="0.25">
      <c r="A107" s="5" t="s">
        <v>34</v>
      </c>
      <c r="B107" s="92"/>
      <c r="C107" s="88"/>
      <c r="D107" s="89"/>
      <c r="E107" s="89"/>
      <c r="F107" s="89"/>
      <c r="G107" s="90"/>
      <c r="H107" s="88"/>
      <c r="I107" s="89"/>
      <c r="J107" s="89"/>
      <c r="K107" s="89"/>
      <c r="L107" s="90"/>
      <c r="M107" s="88"/>
      <c r="N107" s="89"/>
      <c r="O107" s="89"/>
      <c r="P107" s="89"/>
      <c r="Q107" s="90"/>
      <c r="R107" s="88"/>
      <c r="S107" s="89"/>
      <c r="T107" s="89"/>
      <c r="U107" s="89"/>
      <c r="V107" s="90"/>
      <c r="W107" s="88"/>
      <c r="X107" s="89"/>
      <c r="Y107" s="89"/>
      <c r="Z107" s="89"/>
      <c r="AA107" s="90"/>
      <c r="AB107" s="88"/>
      <c r="AC107" s="89"/>
      <c r="AD107" s="89"/>
      <c r="AE107" s="89"/>
      <c r="AF107" s="90"/>
      <c r="AG107" s="88"/>
      <c r="AH107" s="89"/>
      <c r="AI107" s="89"/>
      <c r="AJ107" s="89"/>
      <c r="AK107" s="90"/>
      <c r="AL107" s="88"/>
      <c r="AM107" s="89"/>
      <c r="AN107" s="89"/>
      <c r="AO107" s="89"/>
      <c r="AP107" s="90"/>
      <c r="AQ107" s="88"/>
      <c r="AR107" s="89"/>
      <c r="AS107" s="89"/>
      <c r="AT107" s="89"/>
      <c r="AU107" s="90"/>
      <c r="AV107" s="88"/>
      <c r="AW107" s="89"/>
      <c r="AX107" s="89"/>
      <c r="AY107" s="89"/>
      <c r="AZ107" s="90"/>
      <c r="BA107" s="88"/>
      <c r="BB107" s="89"/>
      <c r="BC107" s="89"/>
      <c r="BD107" s="89"/>
      <c r="BE107" s="90"/>
      <c r="BF107" s="89"/>
      <c r="BG107" s="214">
        <v>0</v>
      </c>
      <c r="BH107" s="214">
        <v>0</v>
      </c>
      <c r="BI107" s="214">
        <v>0</v>
      </c>
      <c r="BJ107" s="214">
        <v>0</v>
      </c>
      <c r="BK107" s="305"/>
      <c r="BL107" s="305" t="str">
        <f>IF(ПланОО!H107&gt;0,ПланОО!I107/ПланОО!H107,"-")</f>
        <v>-</v>
      </c>
      <c r="BM107" s="298"/>
      <c r="BN107" s="226"/>
      <c r="BO107" s="226"/>
      <c r="BP107" s="226">
        <f t="shared" ca="1" si="101"/>
        <v>0</v>
      </c>
      <c r="BQ107" s="226">
        <f t="shared" ca="1" si="102"/>
        <v>0</v>
      </c>
      <c r="BR107" s="226">
        <f t="shared" ca="1" si="151"/>
        <v>0</v>
      </c>
      <c r="BS107" s="226">
        <f t="shared" ca="1" si="151"/>
        <v>0</v>
      </c>
      <c r="BT107" s="226">
        <f t="shared" ca="1" si="151"/>
        <v>0</v>
      </c>
      <c r="BU107" s="226">
        <f t="shared" ca="1" si="148"/>
        <v>0</v>
      </c>
      <c r="BV107" s="226">
        <f t="shared" ca="1" si="148"/>
        <v>0</v>
      </c>
      <c r="BW107" s="226">
        <f t="shared" ca="1" si="148"/>
        <v>0</v>
      </c>
      <c r="BX107" s="226">
        <f t="shared" ca="1" si="148"/>
        <v>0</v>
      </c>
      <c r="BY107" s="226">
        <f t="shared" ca="1" si="148"/>
        <v>0</v>
      </c>
      <c r="BZ107" s="226">
        <f t="shared" ca="1" si="148"/>
        <v>0</v>
      </c>
      <c r="CA107" s="226"/>
      <c r="CB107" s="226" t="str">
        <f t="shared" ca="1" si="103"/>
        <v/>
      </c>
      <c r="CC107" s="226" t="str">
        <f t="shared" ca="1" si="104"/>
        <v/>
      </c>
      <c r="CD107" s="226" t="str">
        <f t="shared" ca="1" si="105"/>
        <v/>
      </c>
      <c r="CE107" s="226" t="str">
        <f t="shared" ca="1" si="106"/>
        <v/>
      </c>
      <c r="CF107" s="226" t="str">
        <f t="shared" ca="1" si="107"/>
        <v/>
      </c>
      <c r="CG107" s="226" t="str">
        <f t="shared" ca="1" si="108"/>
        <v/>
      </c>
      <c r="CH107" s="226" t="str">
        <f t="shared" ca="1" si="109"/>
        <v/>
      </c>
      <c r="CI107" s="226" t="str">
        <f t="shared" ca="1" si="110"/>
        <v/>
      </c>
      <c r="CJ107" s="226" t="str">
        <f t="shared" ca="1" si="111"/>
        <v/>
      </c>
      <c r="CK107" s="226" t="str">
        <f t="shared" ca="1" si="112"/>
        <v/>
      </c>
      <c r="CL107" s="226" t="str">
        <f t="shared" ca="1" si="113"/>
        <v/>
      </c>
      <c r="CM107" s="226"/>
      <c r="CN107" s="226" t="str">
        <f t="shared" ca="1" si="114"/>
        <v xml:space="preserve">          </v>
      </c>
      <c r="CO107" s="226" t="str">
        <f t="shared" ca="1" si="115"/>
        <v/>
      </c>
      <c r="CP107" s="226" t="str">
        <f t="shared" ca="1" si="116"/>
        <v/>
      </c>
      <c r="CQ107" s="226"/>
      <c r="CR107" s="226">
        <f t="shared" ca="1" si="117"/>
        <v>0</v>
      </c>
      <c r="CS107" s="226">
        <f t="shared" ca="1" si="147"/>
        <v>0</v>
      </c>
      <c r="CT107" s="226">
        <f t="shared" ca="1" si="147"/>
        <v>0</v>
      </c>
      <c r="CU107" s="226">
        <f t="shared" ca="1" si="147"/>
        <v>0</v>
      </c>
      <c r="CV107" s="226">
        <f t="shared" ca="1" si="147"/>
        <v>0</v>
      </c>
      <c r="CW107" s="226">
        <f t="shared" ca="1" si="147"/>
        <v>0</v>
      </c>
      <c r="CX107" s="226">
        <f t="shared" ca="1" si="146"/>
        <v>0</v>
      </c>
      <c r="CY107" s="226">
        <f t="shared" ca="1" si="146"/>
        <v>0</v>
      </c>
      <c r="CZ107" s="226">
        <f t="shared" ca="1" si="146"/>
        <v>0</v>
      </c>
      <c r="DA107" s="226">
        <f t="shared" ca="1" si="146"/>
        <v>0</v>
      </c>
      <c r="DB107" s="226">
        <f t="shared" ca="1" si="146"/>
        <v>0</v>
      </c>
      <c r="DC107" s="226"/>
      <c r="DD107" s="226" t="str">
        <f t="shared" ca="1" si="118"/>
        <v/>
      </c>
      <c r="DE107" s="226" t="str">
        <f t="shared" ca="1" si="119"/>
        <v/>
      </c>
      <c r="DF107" s="226" t="str">
        <f t="shared" ca="1" si="120"/>
        <v/>
      </c>
      <c r="DG107" s="226" t="str">
        <f t="shared" ca="1" si="121"/>
        <v/>
      </c>
      <c r="DH107" s="226" t="str">
        <f t="shared" ca="1" si="122"/>
        <v/>
      </c>
      <c r="DI107" s="226" t="str">
        <f t="shared" ca="1" si="123"/>
        <v/>
      </c>
      <c r="DJ107" s="226" t="str">
        <f t="shared" ca="1" si="124"/>
        <v/>
      </c>
      <c r="DK107" s="226" t="str">
        <f t="shared" ca="1" si="125"/>
        <v/>
      </c>
      <c r="DL107" s="226" t="str">
        <f t="shared" ca="1" si="126"/>
        <v/>
      </c>
      <c r="DM107" s="226" t="str">
        <f t="shared" ca="1" si="127"/>
        <v/>
      </c>
      <c r="DN107" s="226" t="str">
        <f t="shared" ca="1" si="128"/>
        <v/>
      </c>
      <c r="DO107" s="226"/>
      <c r="DP107" s="226" t="str">
        <f t="shared" ca="1" si="129"/>
        <v xml:space="preserve">          </v>
      </c>
      <c r="DQ107" s="226" t="str">
        <f t="shared" ca="1" si="130"/>
        <v/>
      </c>
      <c r="DR107" s="226" t="str">
        <f t="shared" ca="1" si="131"/>
        <v/>
      </c>
      <c r="DS107" s="226"/>
      <c r="DT107" s="226" t="str">
        <f t="shared" ca="1" si="132"/>
        <v/>
      </c>
      <c r="DU107" s="226" t="str">
        <f t="shared" ca="1" si="152"/>
        <v/>
      </c>
      <c r="DV107" s="226" t="str">
        <f t="shared" ca="1" si="152"/>
        <v/>
      </c>
      <c r="DW107" s="226" t="str">
        <f t="shared" ca="1" si="152"/>
        <v/>
      </c>
      <c r="DX107" s="226" t="str">
        <f t="shared" ca="1" si="149"/>
        <v/>
      </c>
      <c r="DY107" s="226" t="str">
        <f t="shared" ca="1" si="149"/>
        <v/>
      </c>
      <c r="DZ107" s="226" t="str">
        <f t="shared" ca="1" si="149"/>
        <v/>
      </c>
      <c r="EA107" s="226" t="str">
        <f t="shared" ca="1" si="149"/>
        <v/>
      </c>
      <c r="EB107" s="226" t="str">
        <f t="shared" ca="1" si="149"/>
        <v/>
      </c>
      <c r="EC107" s="226" t="str">
        <f t="shared" ca="1" si="149"/>
        <v/>
      </c>
      <c r="ED107" s="226"/>
      <c r="EE107" s="226" t="str">
        <f t="shared" ca="1" si="133"/>
        <v xml:space="preserve">         </v>
      </c>
      <c r="EF107" s="226" t="str">
        <f t="shared" ca="1" si="134"/>
        <v/>
      </c>
      <c r="EG107" s="226" t="str">
        <f t="shared" ca="1" si="135"/>
        <v/>
      </c>
      <c r="EH107" s="226"/>
      <c r="EI107" s="226" t="str">
        <f t="shared" ca="1" si="150"/>
        <v/>
      </c>
      <c r="EJ107" s="226" t="str">
        <f t="shared" ca="1" si="150"/>
        <v/>
      </c>
      <c r="EK107" s="226" t="str">
        <f t="shared" ca="1" si="150"/>
        <v/>
      </c>
      <c r="EL107" s="226" t="str">
        <f t="shared" ca="1" si="150"/>
        <v/>
      </c>
      <c r="EM107" s="226" t="str">
        <f t="shared" ca="1" si="150"/>
        <v/>
      </c>
      <c r="EN107" s="226" t="str">
        <f t="shared" ca="1" si="150"/>
        <v/>
      </c>
      <c r="EO107" s="226" t="str">
        <f t="shared" ca="1" si="150"/>
        <v/>
      </c>
      <c r="EP107" s="226" t="str">
        <f t="shared" ca="1" si="150"/>
        <v/>
      </c>
      <c r="EQ107" s="226" t="str">
        <f t="shared" ca="1" si="150"/>
        <v/>
      </c>
      <c r="ER107" s="226" t="str">
        <f t="shared" ca="1" si="150"/>
        <v/>
      </c>
      <c r="ES107" s="226"/>
      <c r="ET107" s="226" t="str">
        <f t="shared" ca="1" si="139"/>
        <v xml:space="preserve">         </v>
      </c>
      <c r="EU107" s="226" t="str">
        <f t="shared" ca="1" si="140"/>
        <v/>
      </c>
      <c r="EV107" s="226" t="str">
        <f t="shared" ca="1" si="141"/>
        <v/>
      </c>
      <c r="FM107" s="226" t="str">
        <f t="shared" si="153"/>
        <v/>
      </c>
      <c r="FN107" s="226" t="str">
        <f t="shared" si="154"/>
        <v/>
      </c>
      <c r="FO107" s="226" t="str">
        <f t="shared" si="155"/>
        <v/>
      </c>
      <c r="FP107" s="226" t="str">
        <f t="shared" si="156"/>
        <v/>
      </c>
      <c r="FQ107" s="226" t="str">
        <f t="shared" si="137"/>
        <v/>
      </c>
      <c r="FR107" s="226" t="str">
        <f t="shared" si="138"/>
        <v/>
      </c>
      <c r="FT107" s="226">
        <f>LEN(ПланОЗО!C107)-LEN(SUBSTITUTE(ПланОЗО!C107,",",""))+COUNTA(ПланОЗО!C107)</f>
        <v>0</v>
      </c>
      <c r="FU107" s="226">
        <f>LEN(ПланОЗО!D107)-LEN(SUBSTITUTE(ПланОЗО!D107,",",""))+COUNTA(ПланОЗО!D107)</f>
        <v>0</v>
      </c>
      <c r="FV107" s="226">
        <f>LEN(ПланОЗО!E107)-LEN(SUBSTITUTE(ПланОЗО!E107,",",""))+COUNTA(ПланОЗО!E107)</f>
        <v>0</v>
      </c>
      <c r="FX107" s="226">
        <f>LEN(ПланЗО!C107)-LEN(SUBSTITUTE(ПланЗО!C107,",",""))+COUNTA(ПланЗО!C107)</f>
        <v>0</v>
      </c>
      <c r="FY107" s="226">
        <f>LEN(ПланЗО!D107)-LEN(SUBSTITUTE(ПланЗО!D107,",",""))+COUNTA(ПланЗО!D107)</f>
        <v>0</v>
      </c>
      <c r="FZ107" s="226">
        <f>LEN(ПланЗО!E107)-LEN(SUBSTITUTE(ПланЗО!E107,",",""))+COUNTA(ПланЗО!E107)</f>
        <v>0</v>
      </c>
    </row>
    <row r="108" spans="1:182" x14ac:dyDescent="0.25">
      <c r="A108" s="5" t="s">
        <v>33</v>
      </c>
      <c r="B108" s="92"/>
      <c r="C108" s="88"/>
      <c r="D108" s="89"/>
      <c r="E108" s="89"/>
      <c r="F108" s="89"/>
      <c r="G108" s="90"/>
      <c r="H108" s="88"/>
      <c r="I108" s="89"/>
      <c r="J108" s="89"/>
      <c r="K108" s="89"/>
      <c r="L108" s="90"/>
      <c r="M108" s="88"/>
      <c r="N108" s="89"/>
      <c r="O108" s="89"/>
      <c r="P108" s="89"/>
      <c r="Q108" s="90"/>
      <c r="R108" s="88"/>
      <c r="S108" s="89"/>
      <c r="T108" s="89"/>
      <c r="U108" s="89"/>
      <c r="V108" s="90"/>
      <c r="W108" s="88"/>
      <c r="X108" s="89"/>
      <c r="Y108" s="89"/>
      <c r="Z108" s="89"/>
      <c r="AA108" s="90"/>
      <c r="AB108" s="88"/>
      <c r="AC108" s="89"/>
      <c r="AD108" s="89"/>
      <c r="AE108" s="89"/>
      <c r="AF108" s="90"/>
      <c r="AG108" s="88"/>
      <c r="AH108" s="89"/>
      <c r="AI108" s="89"/>
      <c r="AJ108" s="89"/>
      <c r="AK108" s="90"/>
      <c r="AL108" s="88"/>
      <c r="AM108" s="89"/>
      <c r="AN108" s="89"/>
      <c r="AO108" s="89"/>
      <c r="AP108" s="90"/>
      <c r="AQ108" s="88"/>
      <c r="AR108" s="89"/>
      <c r="AS108" s="89"/>
      <c r="AT108" s="89"/>
      <c r="AU108" s="90"/>
      <c r="AV108" s="88"/>
      <c r="AW108" s="89"/>
      <c r="AX108" s="89"/>
      <c r="AY108" s="89"/>
      <c r="AZ108" s="90"/>
      <c r="BA108" s="88"/>
      <c r="BB108" s="89"/>
      <c r="BC108" s="89"/>
      <c r="BD108" s="89"/>
      <c r="BE108" s="90"/>
      <c r="BF108" s="89"/>
      <c r="BG108" s="214">
        <v>0</v>
      </c>
      <c r="BH108" s="214">
        <v>0</v>
      </c>
      <c r="BI108" s="214">
        <v>0</v>
      </c>
      <c r="BJ108" s="214">
        <v>0</v>
      </c>
      <c r="BK108" s="305"/>
      <c r="BL108" s="305" t="str">
        <f>IF(ПланОО!H108&gt;0,ПланОО!I108/ПланОО!H108,"-")</f>
        <v>-</v>
      </c>
      <c r="BM108" s="298"/>
      <c r="BN108" s="226"/>
      <c r="BO108" s="226"/>
      <c r="BP108" s="226">
        <f t="shared" ca="1" si="101"/>
        <v>0</v>
      </c>
      <c r="BQ108" s="226">
        <f t="shared" ca="1" si="102"/>
        <v>0</v>
      </c>
      <c r="BR108" s="226">
        <f t="shared" ca="1" si="151"/>
        <v>0</v>
      </c>
      <c r="BS108" s="226">
        <f t="shared" ca="1" si="151"/>
        <v>0</v>
      </c>
      <c r="BT108" s="226">
        <f t="shared" ca="1" si="151"/>
        <v>0</v>
      </c>
      <c r="BU108" s="226">
        <f t="shared" ca="1" si="148"/>
        <v>0</v>
      </c>
      <c r="BV108" s="226">
        <f t="shared" ca="1" si="148"/>
        <v>0</v>
      </c>
      <c r="BW108" s="226">
        <f t="shared" ca="1" si="148"/>
        <v>0</v>
      </c>
      <c r="BX108" s="226">
        <f t="shared" ca="1" si="148"/>
        <v>0</v>
      </c>
      <c r="BY108" s="226">
        <f t="shared" ca="1" si="148"/>
        <v>0</v>
      </c>
      <c r="BZ108" s="226">
        <f t="shared" ca="1" si="148"/>
        <v>0</v>
      </c>
      <c r="CA108" s="226"/>
      <c r="CB108" s="226" t="str">
        <f t="shared" ca="1" si="103"/>
        <v/>
      </c>
      <c r="CC108" s="226" t="str">
        <f t="shared" ca="1" si="104"/>
        <v/>
      </c>
      <c r="CD108" s="226" t="str">
        <f t="shared" ca="1" si="105"/>
        <v/>
      </c>
      <c r="CE108" s="226" t="str">
        <f t="shared" ca="1" si="106"/>
        <v/>
      </c>
      <c r="CF108" s="226" t="str">
        <f t="shared" ca="1" si="107"/>
        <v/>
      </c>
      <c r="CG108" s="226" t="str">
        <f t="shared" ca="1" si="108"/>
        <v/>
      </c>
      <c r="CH108" s="226" t="str">
        <f t="shared" ca="1" si="109"/>
        <v/>
      </c>
      <c r="CI108" s="226" t="str">
        <f t="shared" ca="1" si="110"/>
        <v/>
      </c>
      <c r="CJ108" s="226" t="str">
        <f t="shared" ca="1" si="111"/>
        <v/>
      </c>
      <c r="CK108" s="226" t="str">
        <f t="shared" ca="1" si="112"/>
        <v/>
      </c>
      <c r="CL108" s="226" t="str">
        <f t="shared" ca="1" si="113"/>
        <v/>
      </c>
      <c r="CM108" s="226"/>
      <c r="CN108" s="226" t="str">
        <f t="shared" ca="1" si="114"/>
        <v xml:space="preserve">          </v>
      </c>
      <c r="CO108" s="226" t="str">
        <f t="shared" ca="1" si="115"/>
        <v/>
      </c>
      <c r="CP108" s="226" t="str">
        <f t="shared" ca="1" si="116"/>
        <v/>
      </c>
      <c r="CQ108" s="226"/>
      <c r="CR108" s="226">
        <f t="shared" ca="1" si="117"/>
        <v>0</v>
      </c>
      <c r="CS108" s="226">
        <f t="shared" ca="1" si="147"/>
        <v>0</v>
      </c>
      <c r="CT108" s="226">
        <f t="shared" ca="1" si="147"/>
        <v>0</v>
      </c>
      <c r="CU108" s="226">
        <f t="shared" ca="1" si="147"/>
        <v>0</v>
      </c>
      <c r="CV108" s="226">
        <f t="shared" ca="1" si="147"/>
        <v>0</v>
      </c>
      <c r="CW108" s="226">
        <f t="shared" ca="1" si="147"/>
        <v>0</v>
      </c>
      <c r="CX108" s="226">
        <f t="shared" ca="1" si="146"/>
        <v>0</v>
      </c>
      <c r="CY108" s="226">
        <f t="shared" ca="1" si="146"/>
        <v>0</v>
      </c>
      <c r="CZ108" s="226">
        <f t="shared" ca="1" si="146"/>
        <v>0</v>
      </c>
      <c r="DA108" s="226">
        <f t="shared" ca="1" si="146"/>
        <v>0</v>
      </c>
      <c r="DB108" s="226">
        <f t="shared" ca="1" si="146"/>
        <v>0</v>
      </c>
      <c r="DC108" s="226"/>
      <c r="DD108" s="226" t="str">
        <f t="shared" ca="1" si="118"/>
        <v/>
      </c>
      <c r="DE108" s="226" t="str">
        <f t="shared" ca="1" si="119"/>
        <v/>
      </c>
      <c r="DF108" s="226" t="str">
        <f t="shared" ca="1" si="120"/>
        <v/>
      </c>
      <c r="DG108" s="226" t="str">
        <f t="shared" ca="1" si="121"/>
        <v/>
      </c>
      <c r="DH108" s="226" t="str">
        <f t="shared" ca="1" si="122"/>
        <v/>
      </c>
      <c r="DI108" s="226" t="str">
        <f t="shared" ca="1" si="123"/>
        <v/>
      </c>
      <c r="DJ108" s="226" t="str">
        <f t="shared" ca="1" si="124"/>
        <v/>
      </c>
      <c r="DK108" s="226" t="str">
        <f t="shared" ca="1" si="125"/>
        <v/>
      </c>
      <c r="DL108" s="226" t="str">
        <f t="shared" ca="1" si="126"/>
        <v/>
      </c>
      <c r="DM108" s="226" t="str">
        <f t="shared" ca="1" si="127"/>
        <v/>
      </c>
      <c r="DN108" s="226" t="str">
        <f t="shared" ca="1" si="128"/>
        <v/>
      </c>
      <c r="DO108" s="226"/>
      <c r="DP108" s="226" t="str">
        <f t="shared" ca="1" si="129"/>
        <v xml:space="preserve">          </v>
      </c>
      <c r="DQ108" s="226" t="str">
        <f t="shared" ca="1" si="130"/>
        <v/>
      </c>
      <c r="DR108" s="226" t="str">
        <f t="shared" ca="1" si="131"/>
        <v/>
      </c>
      <c r="DS108" s="226"/>
      <c r="DT108" s="226" t="str">
        <f t="shared" ca="1" si="132"/>
        <v/>
      </c>
      <c r="DU108" s="226" t="str">
        <f t="shared" ca="1" si="152"/>
        <v/>
      </c>
      <c r="DV108" s="226" t="str">
        <f t="shared" ca="1" si="152"/>
        <v/>
      </c>
      <c r="DW108" s="226" t="str">
        <f t="shared" ca="1" si="152"/>
        <v/>
      </c>
      <c r="DX108" s="226" t="str">
        <f t="shared" ca="1" si="149"/>
        <v/>
      </c>
      <c r="DY108" s="226" t="str">
        <f t="shared" ca="1" si="149"/>
        <v/>
      </c>
      <c r="DZ108" s="226" t="str">
        <f t="shared" ca="1" si="149"/>
        <v/>
      </c>
      <c r="EA108" s="226" t="str">
        <f t="shared" ca="1" si="149"/>
        <v/>
      </c>
      <c r="EB108" s="226" t="str">
        <f t="shared" ca="1" si="149"/>
        <v/>
      </c>
      <c r="EC108" s="226" t="str">
        <f t="shared" ca="1" si="149"/>
        <v/>
      </c>
      <c r="ED108" s="226"/>
      <c r="EE108" s="226" t="str">
        <f t="shared" ca="1" si="133"/>
        <v xml:space="preserve">         </v>
      </c>
      <c r="EF108" s="226" t="str">
        <f t="shared" ca="1" si="134"/>
        <v/>
      </c>
      <c r="EG108" s="226" t="str">
        <f t="shared" ca="1" si="135"/>
        <v/>
      </c>
      <c r="EH108" s="226"/>
      <c r="EI108" s="226" t="str">
        <f t="shared" ref="EI108:ER117" ca="1" si="157">IF(OFFSET($L108,0,(EI$2-1)*5,1,1)=$ES$1,EI$2,"")</f>
        <v/>
      </c>
      <c r="EJ108" s="226" t="str">
        <f t="shared" ca="1" si="157"/>
        <v/>
      </c>
      <c r="EK108" s="226" t="str">
        <f t="shared" ca="1" si="157"/>
        <v/>
      </c>
      <c r="EL108" s="226" t="str">
        <f t="shared" ca="1" si="157"/>
        <v/>
      </c>
      <c r="EM108" s="226" t="str">
        <f t="shared" ca="1" si="157"/>
        <v/>
      </c>
      <c r="EN108" s="226" t="str">
        <f t="shared" ca="1" si="157"/>
        <v/>
      </c>
      <c r="EO108" s="226" t="str">
        <f t="shared" ca="1" si="157"/>
        <v/>
      </c>
      <c r="EP108" s="226" t="str">
        <f t="shared" ca="1" si="157"/>
        <v/>
      </c>
      <c r="EQ108" s="226" t="str">
        <f t="shared" ca="1" si="157"/>
        <v/>
      </c>
      <c r="ER108" s="226" t="str">
        <f t="shared" ca="1" si="157"/>
        <v/>
      </c>
      <c r="ES108" s="226"/>
      <c r="ET108" s="226" t="str">
        <f t="shared" ca="1" si="139"/>
        <v xml:space="preserve">         </v>
      </c>
      <c r="EU108" s="226" t="str">
        <f t="shared" ca="1" si="140"/>
        <v/>
      </c>
      <c r="EV108" s="226" t="str">
        <f t="shared" ca="1" si="141"/>
        <v/>
      </c>
      <c r="FM108" s="226" t="str">
        <f t="shared" si="153"/>
        <v/>
      </c>
      <c r="FN108" s="226" t="str">
        <f t="shared" si="154"/>
        <v/>
      </c>
      <c r="FO108" s="226" t="str">
        <f t="shared" si="155"/>
        <v/>
      </c>
      <c r="FP108" s="226" t="str">
        <f t="shared" si="156"/>
        <v/>
      </c>
      <c r="FQ108" s="226" t="str">
        <f t="shared" si="137"/>
        <v/>
      </c>
      <c r="FR108" s="226" t="str">
        <f t="shared" si="138"/>
        <v/>
      </c>
      <c r="FT108" s="226">
        <f>LEN(ПланОЗО!C108)-LEN(SUBSTITUTE(ПланОЗО!C108,",",""))+COUNTA(ПланОЗО!C108)</f>
        <v>0</v>
      </c>
      <c r="FU108" s="226">
        <f>LEN(ПланОЗО!D108)-LEN(SUBSTITUTE(ПланОЗО!D108,",",""))+COUNTA(ПланОЗО!D108)</f>
        <v>0</v>
      </c>
      <c r="FV108" s="226">
        <f>LEN(ПланОЗО!E108)-LEN(SUBSTITUTE(ПланОЗО!E108,",",""))+COUNTA(ПланОЗО!E108)</f>
        <v>0</v>
      </c>
      <c r="FX108" s="226">
        <f>LEN(ПланЗО!C108)-LEN(SUBSTITUTE(ПланЗО!C108,",",""))+COUNTA(ПланЗО!C108)</f>
        <v>0</v>
      </c>
      <c r="FY108" s="226">
        <f>LEN(ПланЗО!D108)-LEN(SUBSTITUTE(ПланЗО!D108,",",""))+COUNTA(ПланЗО!D108)</f>
        <v>0</v>
      </c>
      <c r="FZ108" s="226">
        <f>LEN(ПланЗО!E108)-LEN(SUBSTITUTE(ПланЗО!E108,",",""))+COUNTA(ПланЗО!E108)</f>
        <v>0</v>
      </c>
    </row>
    <row r="109" spans="1:182" x14ac:dyDescent="0.25">
      <c r="A109" s="5" t="s">
        <v>32</v>
      </c>
      <c r="B109" s="92"/>
      <c r="C109" s="88"/>
      <c r="D109" s="89"/>
      <c r="E109" s="89"/>
      <c r="F109" s="89"/>
      <c r="G109" s="90"/>
      <c r="H109" s="88"/>
      <c r="I109" s="89"/>
      <c r="J109" s="89"/>
      <c r="K109" s="89"/>
      <c r="L109" s="90"/>
      <c r="M109" s="88"/>
      <c r="N109" s="89"/>
      <c r="O109" s="89"/>
      <c r="P109" s="89"/>
      <c r="Q109" s="90"/>
      <c r="R109" s="88"/>
      <c r="S109" s="89"/>
      <c r="T109" s="89"/>
      <c r="U109" s="89"/>
      <c r="V109" s="90"/>
      <c r="W109" s="88"/>
      <c r="X109" s="89"/>
      <c r="Y109" s="89"/>
      <c r="Z109" s="89"/>
      <c r="AA109" s="90"/>
      <c r="AB109" s="88"/>
      <c r="AC109" s="89"/>
      <c r="AD109" s="89"/>
      <c r="AE109" s="89"/>
      <c r="AF109" s="90"/>
      <c r="AG109" s="88"/>
      <c r="AH109" s="89"/>
      <c r="AI109" s="89"/>
      <c r="AJ109" s="89"/>
      <c r="AK109" s="90"/>
      <c r="AL109" s="88"/>
      <c r="AM109" s="89"/>
      <c r="AN109" s="89"/>
      <c r="AO109" s="89"/>
      <c r="AP109" s="90"/>
      <c r="AQ109" s="88"/>
      <c r="AR109" s="89"/>
      <c r="AS109" s="89"/>
      <c r="AT109" s="89"/>
      <c r="AU109" s="90"/>
      <c r="AV109" s="88"/>
      <c r="AW109" s="89"/>
      <c r="AX109" s="89"/>
      <c r="AY109" s="89"/>
      <c r="AZ109" s="90"/>
      <c r="BA109" s="88"/>
      <c r="BB109" s="89"/>
      <c r="BC109" s="89"/>
      <c r="BD109" s="89"/>
      <c r="BE109" s="90"/>
      <c r="BF109" s="89"/>
      <c r="BG109" s="214">
        <v>0</v>
      </c>
      <c r="BH109" s="214">
        <v>0</v>
      </c>
      <c r="BI109" s="214">
        <v>0</v>
      </c>
      <c r="BJ109" s="214">
        <v>0</v>
      </c>
      <c r="BK109" s="305"/>
      <c r="BL109" s="305" t="str">
        <f>IF(ПланОО!H109&gt;0,ПланОО!I109/ПланОО!H109,"-")</f>
        <v>-</v>
      </c>
      <c r="BM109" s="298"/>
      <c r="BN109" s="226"/>
      <c r="BO109" s="226"/>
      <c r="BP109" s="226">
        <f t="shared" ca="1" si="101"/>
        <v>0</v>
      </c>
      <c r="BQ109" s="226">
        <f t="shared" ca="1" si="102"/>
        <v>0</v>
      </c>
      <c r="BR109" s="226">
        <f t="shared" ca="1" si="151"/>
        <v>0</v>
      </c>
      <c r="BS109" s="226">
        <f t="shared" ca="1" si="151"/>
        <v>0</v>
      </c>
      <c r="BT109" s="226">
        <f t="shared" ca="1" si="151"/>
        <v>0</v>
      </c>
      <c r="BU109" s="226">
        <f t="shared" ca="1" si="148"/>
        <v>0</v>
      </c>
      <c r="BV109" s="226">
        <f t="shared" ca="1" si="148"/>
        <v>0</v>
      </c>
      <c r="BW109" s="226">
        <f t="shared" ca="1" si="148"/>
        <v>0</v>
      </c>
      <c r="BX109" s="226">
        <f t="shared" ca="1" si="148"/>
        <v>0</v>
      </c>
      <c r="BY109" s="226">
        <f t="shared" ca="1" si="148"/>
        <v>0</v>
      </c>
      <c r="BZ109" s="226">
        <f t="shared" ca="1" si="148"/>
        <v>0</v>
      </c>
      <c r="CA109" s="226"/>
      <c r="CB109" s="226" t="str">
        <f t="shared" ca="1" si="103"/>
        <v/>
      </c>
      <c r="CC109" s="226" t="str">
        <f t="shared" ca="1" si="104"/>
        <v/>
      </c>
      <c r="CD109" s="226" t="str">
        <f t="shared" ca="1" si="105"/>
        <v/>
      </c>
      <c r="CE109" s="226" t="str">
        <f t="shared" ca="1" si="106"/>
        <v/>
      </c>
      <c r="CF109" s="226" t="str">
        <f t="shared" ca="1" si="107"/>
        <v/>
      </c>
      <c r="CG109" s="226" t="str">
        <f t="shared" ca="1" si="108"/>
        <v/>
      </c>
      <c r="CH109" s="226" t="str">
        <f t="shared" ca="1" si="109"/>
        <v/>
      </c>
      <c r="CI109" s="226" t="str">
        <f t="shared" ca="1" si="110"/>
        <v/>
      </c>
      <c r="CJ109" s="226" t="str">
        <f t="shared" ca="1" si="111"/>
        <v/>
      </c>
      <c r="CK109" s="226" t="str">
        <f t="shared" ca="1" si="112"/>
        <v/>
      </c>
      <c r="CL109" s="226" t="str">
        <f t="shared" ca="1" si="113"/>
        <v/>
      </c>
      <c r="CM109" s="226"/>
      <c r="CN109" s="226" t="str">
        <f t="shared" ca="1" si="114"/>
        <v xml:space="preserve">          </v>
      </c>
      <c r="CO109" s="226" t="str">
        <f t="shared" ca="1" si="115"/>
        <v/>
      </c>
      <c r="CP109" s="226" t="str">
        <f t="shared" ca="1" si="116"/>
        <v/>
      </c>
      <c r="CQ109" s="226"/>
      <c r="CR109" s="226">
        <f t="shared" ca="1" si="117"/>
        <v>0</v>
      </c>
      <c r="CS109" s="226">
        <f t="shared" ca="1" si="147"/>
        <v>0</v>
      </c>
      <c r="CT109" s="226">
        <f t="shared" ca="1" si="147"/>
        <v>0</v>
      </c>
      <c r="CU109" s="226">
        <f t="shared" ca="1" si="147"/>
        <v>0</v>
      </c>
      <c r="CV109" s="226">
        <f t="shared" ca="1" si="147"/>
        <v>0</v>
      </c>
      <c r="CW109" s="226">
        <f t="shared" ca="1" si="147"/>
        <v>0</v>
      </c>
      <c r="CX109" s="226">
        <f t="shared" ca="1" si="146"/>
        <v>0</v>
      </c>
      <c r="CY109" s="226">
        <f t="shared" ca="1" si="146"/>
        <v>0</v>
      </c>
      <c r="CZ109" s="226">
        <f t="shared" ca="1" si="146"/>
        <v>0</v>
      </c>
      <c r="DA109" s="226">
        <f t="shared" ca="1" si="146"/>
        <v>0</v>
      </c>
      <c r="DB109" s="226">
        <f t="shared" ca="1" si="146"/>
        <v>0</v>
      </c>
      <c r="DC109" s="226"/>
      <c r="DD109" s="226" t="str">
        <f t="shared" ca="1" si="118"/>
        <v/>
      </c>
      <c r="DE109" s="226" t="str">
        <f t="shared" ca="1" si="119"/>
        <v/>
      </c>
      <c r="DF109" s="226" t="str">
        <f t="shared" ca="1" si="120"/>
        <v/>
      </c>
      <c r="DG109" s="226" t="str">
        <f t="shared" ca="1" si="121"/>
        <v/>
      </c>
      <c r="DH109" s="226" t="str">
        <f t="shared" ca="1" si="122"/>
        <v/>
      </c>
      <c r="DI109" s="226" t="str">
        <f t="shared" ca="1" si="123"/>
        <v/>
      </c>
      <c r="DJ109" s="226" t="str">
        <f t="shared" ca="1" si="124"/>
        <v/>
      </c>
      <c r="DK109" s="226" t="str">
        <f t="shared" ca="1" si="125"/>
        <v/>
      </c>
      <c r="DL109" s="226" t="str">
        <f t="shared" ca="1" si="126"/>
        <v/>
      </c>
      <c r="DM109" s="226" t="str">
        <f t="shared" ca="1" si="127"/>
        <v/>
      </c>
      <c r="DN109" s="226" t="str">
        <f t="shared" ca="1" si="128"/>
        <v/>
      </c>
      <c r="DO109" s="226"/>
      <c r="DP109" s="226" t="str">
        <f t="shared" ca="1" si="129"/>
        <v xml:space="preserve">          </v>
      </c>
      <c r="DQ109" s="226" t="str">
        <f t="shared" ca="1" si="130"/>
        <v/>
      </c>
      <c r="DR109" s="226" t="str">
        <f t="shared" ca="1" si="131"/>
        <v/>
      </c>
      <c r="DS109" s="226"/>
      <c r="DT109" s="226" t="str">
        <f t="shared" ca="1" si="132"/>
        <v/>
      </c>
      <c r="DU109" s="226" t="str">
        <f t="shared" ca="1" si="152"/>
        <v/>
      </c>
      <c r="DV109" s="226" t="str">
        <f t="shared" ca="1" si="152"/>
        <v/>
      </c>
      <c r="DW109" s="226" t="str">
        <f t="shared" ca="1" si="152"/>
        <v/>
      </c>
      <c r="DX109" s="226" t="str">
        <f t="shared" ca="1" si="149"/>
        <v/>
      </c>
      <c r="DY109" s="226" t="str">
        <f t="shared" ca="1" si="149"/>
        <v/>
      </c>
      <c r="DZ109" s="226" t="str">
        <f t="shared" ca="1" si="149"/>
        <v/>
      </c>
      <c r="EA109" s="226" t="str">
        <f t="shared" ca="1" si="149"/>
        <v/>
      </c>
      <c r="EB109" s="226" t="str">
        <f t="shared" ca="1" si="149"/>
        <v/>
      </c>
      <c r="EC109" s="226" t="str">
        <f t="shared" ca="1" si="149"/>
        <v/>
      </c>
      <c r="ED109" s="226"/>
      <c r="EE109" s="226" t="str">
        <f t="shared" ca="1" si="133"/>
        <v xml:space="preserve">         </v>
      </c>
      <c r="EF109" s="226" t="str">
        <f t="shared" ca="1" si="134"/>
        <v/>
      </c>
      <c r="EG109" s="226" t="str">
        <f t="shared" ca="1" si="135"/>
        <v/>
      </c>
      <c r="EH109" s="226"/>
      <c r="EI109" s="226" t="str">
        <f t="shared" ca="1" si="157"/>
        <v/>
      </c>
      <c r="EJ109" s="226" t="str">
        <f t="shared" ca="1" si="157"/>
        <v/>
      </c>
      <c r="EK109" s="226" t="str">
        <f t="shared" ca="1" si="157"/>
        <v/>
      </c>
      <c r="EL109" s="226" t="str">
        <f t="shared" ca="1" si="157"/>
        <v/>
      </c>
      <c r="EM109" s="226" t="str">
        <f t="shared" ca="1" si="157"/>
        <v/>
      </c>
      <c r="EN109" s="226" t="str">
        <f t="shared" ca="1" si="157"/>
        <v/>
      </c>
      <c r="EO109" s="226" t="str">
        <f t="shared" ca="1" si="157"/>
        <v/>
      </c>
      <c r="EP109" s="226" t="str">
        <f t="shared" ca="1" si="157"/>
        <v/>
      </c>
      <c r="EQ109" s="226" t="str">
        <f t="shared" ca="1" si="157"/>
        <v/>
      </c>
      <c r="ER109" s="226" t="str">
        <f t="shared" ca="1" si="157"/>
        <v/>
      </c>
      <c r="ES109" s="226"/>
      <c r="ET109" s="226" t="str">
        <f t="shared" ca="1" si="139"/>
        <v xml:space="preserve">         </v>
      </c>
      <c r="EU109" s="226" t="str">
        <f t="shared" ca="1" si="140"/>
        <v/>
      </c>
      <c r="EV109" s="226" t="str">
        <f t="shared" ca="1" si="141"/>
        <v/>
      </c>
      <c r="FM109" s="226" t="str">
        <f t="shared" si="153"/>
        <v/>
      </c>
      <c r="FN109" s="226" t="str">
        <f t="shared" si="154"/>
        <v/>
      </c>
      <c r="FO109" s="226" t="str">
        <f t="shared" si="155"/>
        <v/>
      </c>
      <c r="FP109" s="226" t="str">
        <f t="shared" si="156"/>
        <v/>
      </c>
      <c r="FQ109" s="226" t="str">
        <f t="shared" si="137"/>
        <v/>
      </c>
      <c r="FR109" s="226" t="str">
        <f t="shared" si="138"/>
        <v/>
      </c>
      <c r="FT109" s="226">
        <f>LEN(ПланОЗО!C109)-LEN(SUBSTITUTE(ПланОЗО!C109,",",""))+COUNTA(ПланОЗО!C109)</f>
        <v>0</v>
      </c>
      <c r="FU109" s="226">
        <f>LEN(ПланОЗО!D109)-LEN(SUBSTITUTE(ПланОЗО!D109,",",""))+COUNTA(ПланОЗО!D109)</f>
        <v>0</v>
      </c>
      <c r="FV109" s="226">
        <f>LEN(ПланОЗО!E109)-LEN(SUBSTITUTE(ПланОЗО!E109,",",""))+COUNTA(ПланОЗО!E109)</f>
        <v>0</v>
      </c>
      <c r="FX109" s="226">
        <f>LEN(ПланЗО!C109)-LEN(SUBSTITUTE(ПланЗО!C109,",",""))+COUNTA(ПланЗО!C109)</f>
        <v>0</v>
      </c>
      <c r="FY109" s="226">
        <f>LEN(ПланЗО!D109)-LEN(SUBSTITUTE(ПланЗО!D109,",",""))+COUNTA(ПланЗО!D109)</f>
        <v>0</v>
      </c>
      <c r="FZ109" s="226">
        <f>LEN(ПланЗО!E109)-LEN(SUBSTITUTE(ПланЗО!E109,",",""))+COUNTA(ПланЗО!E109)</f>
        <v>0</v>
      </c>
    </row>
    <row r="110" spans="1:182" x14ac:dyDescent="0.25">
      <c r="A110" s="5" t="s">
        <v>31</v>
      </c>
      <c r="B110" s="92"/>
      <c r="C110" s="88"/>
      <c r="D110" s="89"/>
      <c r="E110" s="89"/>
      <c r="F110" s="89"/>
      <c r="G110" s="90"/>
      <c r="H110" s="88"/>
      <c r="I110" s="89"/>
      <c r="J110" s="89"/>
      <c r="K110" s="89"/>
      <c r="L110" s="90"/>
      <c r="M110" s="88"/>
      <c r="N110" s="89"/>
      <c r="O110" s="89"/>
      <c r="P110" s="89"/>
      <c r="Q110" s="90"/>
      <c r="R110" s="88"/>
      <c r="S110" s="89"/>
      <c r="T110" s="89"/>
      <c r="U110" s="89"/>
      <c r="V110" s="90"/>
      <c r="W110" s="88"/>
      <c r="X110" s="89"/>
      <c r="Y110" s="89"/>
      <c r="Z110" s="89"/>
      <c r="AA110" s="90"/>
      <c r="AB110" s="88"/>
      <c r="AC110" s="89"/>
      <c r="AD110" s="89"/>
      <c r="AE110" s="89"/>
      <c r="AF110" s="90"/>
      <c r="AG110" s="88"/>
      <c r="AH110" s="89"/>
      <c r="AI110" s="89"/>
      <c r="AJ110" s="89"/>
      <c r="AK110" s="90"/>
      <c r="AL110" s="88"/>
      <c r="AM110" s="89"/>
      <c r="AN110" s="89"/>
      <c r="AO110" s="89"/>
      <c r="AP110" s="90"/>
      <c r="AQ110" s="88"/>
      <c r="AR110" s="89"/>
      <c r="AS110" s="89"/>
      <c r="AT110" s="89"/>
      <c r="AU110" s="90"/>
      <c r="AV110" s="88"/>
      <c r="AW110" s="89"/>
      <c r="AX110" s="89"/>
      <c r="AY110" s="89"/>
      <c r="AZ110" s="90"/>
      <c r="BA110" s="88"/>
      <c r="BB110" s="89"/>
      <c r="BC110" s="89"/>
      <c r="BD110" s="89"/>
      <c r="BE110" s="90"/>
      <c r="BF110" s="89"/>
      <c r="BG110" s="214">
        <v>0</v>
      </c>
      <c r="BH110" s="214">
        <v>0</v>
      </c>
      <c r="BI110" s="214">
        <v>0</v>
      </c>
      <c r="BJ110" s="214">
        <v>0</v>
      </c>
      <c r="BK110" s="305"/>
      <c r="BL110" s="305" t="str">
        <f>IF(ПланОО!H110&gt;0,ПланОО!I110/ПланОО!H110,"-")</f>
        <v>-</v>
      </c>
      <c r="BM110" s="298"/>
      <c r="BN110" s="226"/>
      <c r="BO110" s="226"/>
      <c r="BP110" s="226">
        <f t="shared" ca="1" si="101"/>
        <v>0</v>
      </c>
      <c r="BQ110" s="226">
        <f t="shared" ca="1" si="102"/>
        <v>0</v>
      </c>
      <c r="BR110" s="226">
        <f t="shared" ca="1" si="151"/>
        <v>0</v>
      </c>
      <c r="BS110" s="226">
        <f t="shared" ca="1" si="151"/>
        <v>0</v>
      </c>
      <c r="BT110" s="226">
        <f t="shared" ca="1" si="151"/>
        <v>0</v>
      </c>
      <c r="BU110" s="226">
        <f t="shared" ca="1" si="148"/>
        <v>0</v>
      </c>
      <c r="BV110" s="226">
        <f t="shared" ca="1" si="148"/>
        <v>0</v>
      </c>
      <c r="BW110" s="226">
        <f t="shared" ca="1" si="148"/>
        <v>0</v>
      </c>
      <c r="BX110" s="226">
        <f t="shared" ca="1" si="148"/>
        <v>0</v>
      </c>
      <c r="BY110" s="226">
        <f t="shared" ca="1" si="148"/>
        <v>0</v>
      </c>
      <c r="BZ110" s="226">
        <f t="shared" ca="1" si="148"/>
        <v>0</v>
      </c>
      <c r="CA110" s="226"/>
      <c r="CB110" s="226" t="str">
        <f t="shared" ca="1" si="103"/>
        <v/>
      </c>
      <c r="CC110" s="226" t="str">
        <f t="shared" ca="1" si="104"/>
        <v/>
      </c>
      <c r="CD110" s="226" t="str">
        <f t="shared" ca="1" si="105"/>
        <v/>
      </c>
      <c r="CE110" s="226" t="str">
        <f t="shared" ca="1" si="106"/>
        <v/>
      </c>
      <c r="CF110" s="226" t="str">
        <f t="shared" ca="1" si="107"/>
        <v/>
      </c>
      <c r="CG110" s="226" t="str">
        <f t="shared" ca="1" si="108"/>
        <v/>
      </c>
      <c r="CH110" s="226" t="str">
        <f t="shared" ca="1" si="109"/>
        <v/>
      </c>
      <c r="CI110" s="226" t="str">
        <f t="shared" ca="1" si="110"/>
        <v/>
      </c>
      <c r="CJ110" s="226" t="str">
        <f t="shared" ca="1" si="111"/>
        <v/>
      </c>
      <c r="CK110" s="226" t="str">
        <f t="shared" ca="1" si="112"/>
        <v/>
      </c>
      <c r="CL110" s="226" t="str">
        <f t="shared" ca="1" si="113"/>
        <v/>
      </c>
      <c r="CM110" s="226"/>
      <c r="CN110" s="226" t="str">
        <f t="shared" ca="1" si="114"/>
        <v xml:space="preserve">          </v>
      </c>
      <c r="CO110" s="226" t="str">
        <f t="shared" ca="1" si="115"/>
        <v/>
      </c>
      <c r="CP110" s="226" t="str">
        <f t="shared" ca="1" si="116"/>
        <v/>
      </c>
      <c r="CQ110" s="226"/>
      <c r="CR110" s="226">
        <f t="shared" ca="1" si="117"/>
        <v>0</v>
      </c>
      <c r="CS110" s="226">
        <f t="shared" ca="1" si="147"/>
        <v>0</v>
      </c>
      <c r="CT110" s="226">
        <f t="shared" ca="1" si="147"/>
        <v>0</v>
      </c>
      <c r="CU110" s="226">
        <f t="shared" ca="1" si="147"/>
        <v>0</v>
      </c>
      <c r="CV110" s="226">
        <f t="shared" ca="1" si="147"/>
        <v>0</v>
      </c>
      <c r="CW110" s="226">
        <f t="shared" ca="1" si="147"/>
        <v>0</v>
      </c>
      <c r="CX110" s="226">
        <f t="shared" ca="1" si="146"/>
        <v>0</v>
      </c>
      <c r="CY110" s="226">
        <f t="shared" ca="1" si="146"/>
        <v>0</v>
      </c>
      <c r="CZ110" s="226">
        <f t="shared" ca="1" si="146"/>
        <v>0</v>
      </c>
      <c r="DA110" s="226">
        <f t="shared" ca="1" si="146"/>
        <v>0</v>
      </c>
      <c r="DB110" s="226">
        <f t="shared" ca="1" si="146"/>
        <v>0</v>
      </c>
      <c r="DC110" s="226"/>
      <c r="DD110" s="226" t="str">
        <f t="shared" ca="1" si="118"/>
        <v/>
      </c>
      <c r="DE110" s="226" t="str">
        <f t="shared" ca="1" si="119"/>
        <v/>
      </c>
      <c r="DF110" s="226" t="str">
        <f t="shared" ca="1" si="120"/>
        <v/>
      </c>
      <c r="DG110" s="226" t="str">
        <f t="shared" ca="1" si="121"/>
        <v/>
      </c>
      <c r="DH110" s="226" t="str">
        <f t="shared" ca="1" si="122"/>
        <v/>
      </c>
      <c r="DI110" s="226" t="str">
        <f t="shared" ca="1" si="123"/>
        <v/>
      </c>
      <c r="DJ110" s="226" t="str">
        <f t="shared" ca="1" si="124"/>
        <v/>
      </c>
      <c r="DK110" s="226" t="str">
        <f t="shared" ca="1" si="125"/>
        <v/>
      </c>
      <c r="DL110" s="226" t="str">
        <f t="shared" ca="1" si="126"/>
        <v/>
      </c>
      <c r="DM110" s="226" t="str">
        <f t="shared" ca="1" si="127"/>
        <v/>
      </c>
      <c r="DN110" s="226" t="str">
        <f t="shared" ca="1" si="128"/>
        <v/>
      </c>
      <c r="DO110" s="226"/>
      <c r="DP110" s="226" t="str">
        <f t="shared" ca="1" si="129"/>
        <v xml:space="preserve">          </v>
      </c>
      <c r="DQ110" s="226" t="str">
        <f t="shared" ca="1" si="130"/>
        <v/>
      </c>
      <c r="DR110" s="226" t="str">
        <f t="shared" ca="1" si="131"/>
        <v/>
      </c>
      <c r="DS110" s="226"/>
      <c r="DT110" s="226" t="str">
        <f t="shared" ca="1" si="132"/>
        <v/>
      </c>
      <c r="DU110" s="226" t="str">
        <f t="shared" ca="1" si="152"/>
        <v/>
      </c>
      <c r="DV110" s="226" t="str">
        <f t="shared" ca="1" si="152"/>
        <v/>
      </c>
      <c r="DW110" s="226" t="str">
        <f t="shared" ca="1" si="152"/>
        <v/>
      </c>
      <c r="DX110" s="226" t="str">
        <f t="shared" ca="1" si="149"/>
        <v/>
      </c>
      <c r="DY110" s="226" t="str">
        <f t="shared" ca="1" si="149"/>
        <v/>
      </c>
      <c r="DZ110" s="226" t="str">
        <f t="shared" ca="1" si="149"/>
        <v/>
      </c>
      <c r="EA110" s="226" t="str">
        <f t="shared" ca="1" si="149"/>
        <v/>
      </c>
      <c r="EB110" s="226" t="str">
        <f t="shared" ca="1" si="149"/>
        <v/>
      </c>
      <c r="EC110" s="226" t="str">
        <f t="shared" ca="1" si="149"/>
        <v/>
      </c>
      <c r="ED110" s="226"/>
      <c r="EE110" s="226" t="str">
        <f t="shared" ca="1" si="133"/>
        <v xml:space="preserve">         </v>
      </c>
      <c r="EF110" s="226" t="str">
        <f t="shared" ca="1" si="134"/>
        <v/>
      </c>
      <c r="EG110" s="226" t="str">
        <f t="shared" ca="1" si="135"/>
        <v/>
      </c>
      <c r="EH110" s="226"/>
      <c r="EI110" s="226" t="str">
        <f t="shared" ca="1" si="157"/>
        <v/>
      </c>
      <c r="EJ110" s="226" t="str">
        <f t="shared" ca="1" si="157"/>
        <v/>
      </c>
      <c r="EK110" s="226" t="str">
        <f t="shared" ca="1" si="157"/>
        <v/>
      </c>
      <c r="EL110" s="226" t="str">
        <f t="shared" ca="1" si="157"/>
        <v/>
      </c>
      <c r="EM110" s="226" t="str">
        <f t="shared" ca="1" si="157"/>
        <v/>
      </c>
      <c r="EN110" s="226" t="str">
        <f t="shared" ca="1" si="157"/>
        <v/>
      </c>
      <c r="EO110" s="226" t="str">
        <f t="shared" ca="1" si="157"/>
        <v/>
      </c>
      <c r="EP110" s="226" t="str">
        <f t="shared" ca="1" si="157"/>
        <v/>
      </c>
      <c r="EQ110" s="226" t="str">
        <f t="shared" ca="1" si="157"/>
        <v/>
      </c>
      <c r="ER110" s="226" t="str">
        <f t="shared" ca="1" si="157"/>
        <v/>
      </c>
      <c r="ES110" s="226"/>
      <c r="ET110" s="226" t="str">
        <f t="shared" ca="1" si="139"/>
        <v xml:space="preserve">         </v>
      </c>
      <c r="EU110" s="226" t="str">
        <f t="shared" ca="1" si="140"/>
        <v/>
      </c>
      <c r="EV110" s="226" t="str">
        <f t="shared" ca="1" si="141"/>
        <v/>
      </c>
      <c r="FM110" s="226" t="str">
        <f t="shared" si="153"/>
        <v/>
      </c>
      <c r="FN110" s="226" t="str">
        <f t="shared" si="154"/>
        <v/>
      </c>
      <c r="FO110" s="226" t="str">
        <f t="shared" si="155"/>
        <v/>
      </c>
      <c r="FP110" s="226" t="str">
        <f t="shared" si="156"/>
        <v/>
      </c>
      <c r="FQ110" s="226" t="str">
        <f t="shared" si="137"/>
        <v/>
      </c>
      <c r="FR110" s="226" t="str">
        <f t="shared" si="138"/>
        <v/>
      </c>
      <c r="FT110" s="226">
        <f>LEN(ПланОЗО!C110)-LEN(SUBSTITUTE(ПланОЗО!C110,",",""))+COUNTA(ПланОЗО!C110)</f>
        <v>0</v>
      </c>
      <c r="FU110" s="226">
        <f>LEN(ПланОЗО!D110)-LEN(SUBSTITUTE(ПланОЗО!D110,",",""))+COUNTA(ПланОЗО!D110)</f>
        <v>0</v>
      </c>
      <c r="FV110" s="226">
        <f>LEN(ПланОЗО!E110)-LEN(SUBSTITUTE(ПланОЗО!E110,",",""))+COUNTA(ПланОЗО!E110)</f>
        <v>0</v>
      </c>
      <c r="FX110" s="226">
        <f>LEN(ПланЗО!C110)-LEN(SUBSTITUTE(ПланЗО!C110,",",""))+COUNTA(ПланЗО!C110)</f>
        <v>0</v>
      </c>
      <c r="FY110" s="226">
        <f>LEN(ПланЗО!D110)-LEN(SUBSTITUTE(ПланЗО!D110,",",""))+COUNTA(ПланЗО!D110)</f>
        <v>0</v>
      </c>
      <c r="FZ110" s="226">
        <f>LEN(ПланЗО!E110)-LEN(SUBSTITUTE(ПланЗО!E110,",",""))+COUNTA(ПланЗО!E110)</f>
        <v>0</v>
      </c>
    </row>
    <row r="111" spans="1:182" x14ac:dyDescent="0.25">
      <c r="A111" s="5" t="s">
        <v>30</v>
      </c>
      <c r="B111" s="92"/>
      <c r="C111" s="88"/>
      <c r="D111" s="89"/>
      <c r="E111" s="89"/>
      <c r="F111" s="89"/>
      <c r="G111" s="90"/>
      <c r="H111" s="88"/>
      <c r="I111" s="89"/>
      <c r="J111" s="89"/>
      <c r="K111" s="89"/>
      <c r="L111" s="90"/>
      <c r="M111" s="88"/>
      <c r="N111" s="89"/>
      <c r="O111" s="89"/>
      <c r="P111" s="89"/>
      <c r="Q111" s="90"/>
      <c r="R111" s="88"/>
      <c r="S111" s="89"/>
      <c r="T111" s="89"/>
      <c r="U111" s="89"/>
      <c r="V111" s="90"/>
      <c r="W111" s="88"/>
      <c r="X111" s="89"/>
      <c r="Y111" s="89"/>
      <c r="Z111" s="89"/>
      <c r="AA111" s="90"/>
      <c r="AB111" s="88"/>
      <c r="AC111" s="89"/>
      <c r="AD111" s="89"/>
      <c r="AE111" s="89"/>
      <c r="AF111" s="90"/>
      <c r="AG111" s="88"/>
      <c r="AH111" s="89"/>
      <c r="AI111" s="89"/>
      <c r="AJ111" s="89"/>
      <c r="AK111" s="90"/>
      <c r="AL111" s="88"/>
      <c r="AM111" s="89"/>
      <c r="AN111" s="89"/>
      <c r="AO111" s="89"/>
      <c r="AP111" s="90"/>
      <c r="AQ111" s="88"/>
      <c r="AR111" s="89"/>
      <c r="AS111" s="89"/>
      <c r="AT111" s="89"/>
      <c r="AU111" s="90"/>
      <c r="AV111" s="88"/>
      <c r="AW111" s="89"/>
      <c r="AX111" s="89"/>
      <c r="AY111" s="89"/>
      <c r="AZ111" s="90"/>
      <c r="BA111" s="88"/>
      <c r="BB111" s="89"/>
      <c r="BC111" s="89"/>
      <c r="BD111" s="89"/>
      <c r="BE111" s="90"/>
      <c r="BF111" s="89"/>
      <c r="BG111" s="214">
        <v>0</v>
      </c>
      <c r="BH111" s="214">
        <v>0</v>
      </c>
      <c r="BI111" s="214">
        <v>0</v>
      </c>
      <c r="BJ111" s="214">
        <v>0</v>
      </c>
      <c r="BK111" s="305"/>
      <c r="BL111" s="305" t="str">
        <f>IF(ПланОО!H111&gt;0,ПланОО!I111/ПланОО!H111,"-")</f>
        <v>-</v>
      </c>
      <c r="BM111" s="298"/>
      <c r="BN111" s="226"/>
      <c r="BO111" s="226"/>
      <c r="BP111" s="226">
        <f t="shared" ca="1" si="101"/>
        <v>0</v>
      </c>
      <c r="BQ111" s="226">
        <f t="shared" ca="1" si="102"/>
        <v>0</v>
      </c>
      <c r="BR111" s="226">
        <f t="shared" ca="1" si="151"/>
        <v>0</v>
      </c>
      <c r="BS111" s="226">
        <f t="shared" ca="1" si="151"/>
        <v>0</v>
      </c>
      <c r="BT111" s="226">
        <f t="shared" ca="1" si="151"/>
        <v>0</v>
      </c>
      <c r="BU111" s="226">
        <f t="shared" ca="1" si="148"/>
        <v>0</v>
      </c>
      <c r="BV111" s="226">
        <f t="shared" ca="1" si="148"/>
        <v>0</v>
      </c>
      <c r="BW111" s="226">
        <f t="shared" ca="1" si="148"/>
        <v>0</v>
      </c>
      <c r="BX111" s="226">
        <f t="shared" ca="1" si="148"/>
        <v>0</v>
      </c>
      <c r="BY111" s="226">
        <f t="shared" ca="1" si="148"/>
        <v>0</v>
      </c>
      <c r="BZ111" s="226">
        <f t="shared" ca="1" si="148"/>
        <v>0</v>
      </c>
      <c r="CA111" s="226"/>
      <c r="CB111" s="226" t="str">
        <f t="shared" ca="1" si="103"/>
        <v/>
      </c>
      <c r="CC111" s="226" t="str">
        <f t="shared" ca="1" si="104"/>
        <v/>
      </c>
      <c r="CD111" s="226" t="str">
        <f t="shared" ca="1" si="105"/>
        <v/>
      </c>
      <c r="CE111" s="226" t="str">
        <f t="shared" ca="1" si="106"/>
        <v/>
      </c>
      <c r="CF111" s="226" t="str">
        <f t="shared" ca="1" si="107"/>
        <v/>
      </c>
      <c r="CG111" s="226" t="str">
        <f t="shared" ca="1" si="108"/>
        <v/>
      </c>
      <c r="CH111" s="226" t="str">
        <f t="shared" ca="1" si="109"/>
        <v/>
      </c>
      <c r="CI111" s="226" t="str">
        <f t="shared" ca="1" si="110"/>
        <v/>
      </c>
      <c r="CJ111" s="226" t="str">
        <f t="shared" ca="1" si="111"/>
        <v/>
      </c>
      <c r="CK111" s="226" t="str">
        <f t="shared" ca="1" si="112"/>
        <v/>
      </c>
      <c r="CL111" s="226" t="str">
        <f t="shared" ca="1" si="113"/>
        <v/>
      </c>
      <c r="CM111" s="226"/>
      <c r="CN111" s="226" t="str">
        <f t="shared" ca="1" si="114"/>
        <v xml:space="preserve">          </v>
      </c>
      <c r="CO111" s="226" t="str">
        <f t="shared" ca="1" si="115"/>
        <v/>
      </c>
      <c r="CP111" s="226" t="str">
        <f t="shared" ca="1" si="116"/>
        <v/>
      </c>
      <c r="CQ111" s="226"/>
      <c r="CR111" s="226">
        <f t="shared" ca="1" si="117"/>
        <v>0</v>
      </c>
      <c r="CS111" s="226">
        <f t="shared" ca="1" si="147"/>
        <v>0</v>
      </c>
      <c r="CT111" s="226">
        <f t="shared" ca="1" si="147"/>
        <v>0</v>
      </c>
      <c r="CU111" s="226">
        <f t="shared" ca="1" si="147"/>
        <v>0</v>
      </c>
      <c r="CV111" s="226">
        <f t="shared" ca="1" si="147"/>
        <v>0</v>
      </c>
      <c r="CW111" s="226">
        <f t="shared" ca="1" si="147"/>
        <v>0</v>
      </c>
      <c r="CX111" s="226">
        <f t="shared" ca="1" si="146"/>
        <v>0</v>
      </c>
      <c r="CY111" s="226">
        <f t="shared" ca="1" si="146"/>
        <v>0</v>
      </c>
      <c r="CZ111" s="226">
        <f t="shared" ca="1" si="146"/>
        <v>0</v>
      </c>
      <c r="DA111" s="226">
        <f t="shared" ca="1" si="146"/>
        <v>0</v>
      </c>
      <c r="DB111" s="226">
        <f t="shared" ca="1" si="146"/>
        <v>0</v>
      </c>
      <c r="DC111" s="226"/>
      <c r="DD111" s="226" t="str">
        <f t="shared" ca="1" si="118"/>
        <v/>
      </c>
      <c r="DE111" s="226" t="str">
        <f t="shared" ca="1" si="119"/>
        <v/>
      </c>
      <c r="DF111" s="226" t="str">
        <f t="shared" ca="1" si="120"/>
        <v/>
      </c>
      <c r="DG111" s="226" t="str">
        <f t="shared" ca="1" si="121"/>
        <v/>
      </c>
      <c r="DH111" s="226" t="str">
        <f t="shared" ca="1" si="122"/>
        <v/>
      </c>
      <c r="DI111" s="226" t="str">
        <f t="shared" ca="1" si="123"/>
        <v/>
      </c>
      <c r="DJ111" s="226" t="str">
        <f t="shared" ca="1" si="124"/>
        <v/>
      </c>
      <c r="DK111" s="226" t="str">
        <f t="shared" ca="1" si="125"/>
        <v/>
      </c>
      <c r="DL111" s="226" t="str">
        <f t="shared" ca="1" si="126"/>
        <v/>
      </c>
      <c r="DM111" s="226" t="str">
        <f t="shared" ca="1" si="127"/>
        <v/>
      </c>
      <c r="DN111" s="226" t="str">
        <f t="shared" ca="1" si="128"/>
        <v/>
      </c>
      <c r="DO111" s="226"/>
      <c r="DP111" s="226" t="str">
        <f t="shared" ca="1" si="129"/>
        <v xml:space="preserve">          </v>
      </c>
      <c r="DQ111" s="226" t="str">
        <f t="shared" ca="1" si="130"/>
        <v/>
      </c>
      <c r="DR111" s="226" t="str">
        <f t="shared" ca="1" si="131"/>
        <v/>
      </c>
      <c r="DS111" s="226"/>
      <c r="DT111" s="226" t="str">
        <f t="shared" ca="1" si="132"/>
        <v/>
      </c>
      <c r="DU111" s="226" t="str">
        <f t="shared" ca="1" si="152"/>
        <v/>
      </c>
      <c r="DV111" s="226" t="str">
        <f t="shared" ca="1" si="152"/>
        <v/>
      </c>
      <c r="DW111" s="226" t="str">
        <f t="shared" ca="1" si="152"/>
        <v/>
      </c>
      <c r="DX111" s="226" t="str">
        <f t="shared" ca="1" si="149"/>
        <v/>
      </c>
      <c r="DY111" s="226" t="str">
        <f t="shared" ca="1" si="149"/>
        <v/>
      </c>
      <c r="DZ111" s="226" t="str">
        <f t="shared" ca="1" si="149"/>
        <v/>
      </c>
      <c r="EA111" s="226" t="str">
        <f t="shared" ca="1" si="149"/>
        <v/>
      </c>
      <c r="EB111" s="226" t="str">
        <f t="shared" ca="1" si="149"/>
        <v/>
      </c>
      <c r="EC111" s="226" t="str">
        <f t="shared" ca="1" si="149"/>
        <v/>
      </c>
      <c r="ED111" s="226"/>
      <c r="EE111" s="226" t="str">
        <f t="shared" ca="1" si="133"/>
        <v xml:space="preserve">         </v>
      </c>
      <c r="EF111" s="226" t="str">
        <f t="shared" ca="1" si="134"/>
        <v/>
      </c>
      <c r="EG111" s="226" t="str">
        <f t="shared" ca="1" si="135"/>
        <v/>
      </c>
      <c r="EH111" s="226"/>
      <c r="EI111" s="226" t="str">
        <f t="shared" ca="1" si="157"/>
        <v/>
      </c>
      <c r="EJ111" s="226" t="str">
        <f t="shared" ca="1" si="157"/>
        <v/>
      </c>
      <c r="EK111" s="226" t="str">
        <f t="shared" ca="1" si="157"/>
        <v/>
      </c>
      <c r="EL111" s="226" t="str">
        <f t="shared" ca="1" si="157"/>
        <v/>
      </c>
      <c r="EM111" s="226" t="str">
        <f t="shared" ca="1" si="157"/>
        <v/>
      </c>
      <c r="EN111" s="226" t="str">
        <f t="shared" ca="1" si="157"/>
        <v/>
      </c>
      <c r="EO111" s="226" t="str">
        <f t="shared" ca="1" si="157"/>
        <v/>
      </c>
      <c r="EP111" s="226" t="str">
        <f t="shared" ca="1" si="157"/>
        <v/>
      </c>
      <c r="EQ111" s="226" t="str">
        <f t="shared" ca="1" si="157"/>
        <v/>
      </c>
      <c r="ER111" s="226" t="str">
        <f t="shared" ca="1" si="157"/>
        <v/>
      </c>
      <c r="ES111" s="226"/>
      <c r="ET111" s="226" t="str">
        <f t="shared" ca="1" si="139"/>
        <v xml:space="preserve">         </v>
      </c>
      <c r="EU111" s="226" t="str">
        <f t="shared" ca="1" si="140"/>
        <v/>
      </c>
      <c r="EV111" s="226" t="str">
        <f t="shared" ca="1" si="141"/>
        <v/>
      </c>
      <c r="FM111" s="226" t="str">
        <f t="shared" si="153"/>
        <v/>
      </c>
      <c r="FN111" s="226" t="str">
        <f t="shared" si="154"/>
        <v/>
      </c>
      <c r="FO111" s="226" t="str">
        <f t="shared" si="155"/>
        <v/>
      </c>
      <c r="FP111" s="226" t="str">
        <f t="shared" si="156"/>
        <v/>
      </c>
      <c r="FQ111" s="226" t="str">
        <f t="shared" si="137"/>
        <v/>
      </c>
      <c r="FR111" s="226" t="str">
        <f t="shared" si="138"/>
        <v/>
      </c>
      <c r="FT111" s="226">
        <f>LEN(ПланОЗО!C111)-LEN(SUBSTITUTE(ПланОЗО!C111,",",""))+COUNTA(ПланОЗО!C111)</f>
        <v>0</v>
      </c>
      <c r="FU111" s="226">
        <f>LEN(ПланОЗО!D111)-LEN(SUBSTITUTE(ПланОЗО!D111,",",""))+COUNTA(ПланОЗО!D111)</f>
        <v>0</v>
      </c>
      <c r="FV111" s="226">
        <f>LEN(ПланОЗО!E111)-LEN(SUBSTITUTE(ПланОЗО!E111,",",""))+COUNTA(ПланОЗО!E111)</f>
        <v>0</v>
      </c>
      <c r="FX111" s="226">
        <f>LEN(ПланЗО!C111)-LEN(SUBSTITUTE(ПланЗО!C111,",",""))+COUNTA(ПланЗО!C111)</f>
        <v>0</v>
      </c>
      <c r="FY111" s="226">
        <f>LEN(ПланЗО!D111)-LEN(SUBSTITUTE(ПланЗО!D111,",",""))+COUNTA(ПланЗО!D111)</f>
        <v>0</v>
      </c>
      <c r="FZ111" s="226">
        <f>LEN(ПланЗО!E111)-LEN(SUBSTITUTE(ПланЗО!E111,",",""))+COUNTA(ПланЗО!E111)</f>
        <v>0</v>
      </c>
    </row>
    <row r="112" spans="1:182" x14ac:dyDescent="0.25">
      <c r="A112" s="5" t="s">
        <v>109</v>
      </c>
      <c r="B112" s="92"/>
      <c r="C112" s="88"/>
      <c r="D112" s="89"/>
      <c r="E112" s="89"/>
      <c r="F112" s="89"/>
      <c r="G112" s="90"/>
      <c r="H112" s="88"/>
      <c r="I112" s="89"/>
      <c r="J112" s="89"/>
      <c r="K112" s="89"/>
      <c r="L112" s="90"/>
      <c r="M112" s="88"/>
      <c r="N112" s="89"/>
      <c r="O112" s="89"/>
      <c r="P112" s="89"/>
      <c r="Q112" s="90"/>
      <c r="R112" s="88"/>
      <c r="S112" s="89"/>
      <c r="T112" s="89"/>
      <c r="U112" s="89"/>
      <c r="V112" s="90"/>
      <c r="W112" s="88"/>
      <c r="X112" s="89"/>
      <c r="Y112" s="89"/>
      <c r="Z112" s="89"/>
      <c r="AA112" s="90"/>
      <c r="AB112" s="88"/>
      <c r="AC112" s="89"/>
      <c r="AD112" s="89"/>
      <c r="AE112" s="89"/>
      <c r="AF112" s="90"/>
      <c r="AG112" s="88"/>
      <c r="AH112" s="89"/>
      <c r="AI112" s="89"/>
      <c r="AJ112" s="89"/>
      <c r="AK112" s="90"/>
      <c r="AL112" s="88"/>
      <c r="AM112" s="89"/>
      <c r="AN112" s="89"/>
      <c r="AO112" s="89"/>
      <c r="AP112" s="90"/>
      <c r="AQ112" s="88"/>
      <c r="AR112" s="89"/>
      <c r="AS112" s="89"/>
      <c r="AT112" s="89"/>
      <c r="AU112" s="90"/>
      <c r="AV112" s="88"/>
      <c r="AW112" s="89"/>
      <c r="AX112" s="89"/>
      <c r="AY112" s="89"/>
      <c r="AZ112" s="90"/>
      <c r="BA112" s="88"/>
      <c r="BB112" s="89"/>
      <c r="BC112" s="89"/>
      <c r="BD112" s="89"/>
      <c r="BE112" s="90"/>
      <c r="BF112" s="89"/>
      <c r="BG112" s="214">
        <v>0</v>
      </c>
      <c r="BH112" s="214">
        <v>0</v>
      </c>
      <c r="BI112" s="214">
        <v>0</v>
      </c>
      <c r="BJ112" s="214">
        <v>0</v>
      </c>
      <c r="BK112" s="305"/>
      <c r="BL112" s="305" t="str">
        <f>IF(ПланОО!H112&gt;0,ПланОО!I112/ПланОО!H112,"-")</f>
        <v>-</v>
      </c>
      <c r="BM112" s="298"/>
      <c r="BN112" s="226"/>
      <c r="BO112" s="226"/>
      <c r="BP112" s="226">
        <f t="shared" ca="1" si="101"/>
        <v>0</v>
      </c>
      <c r="BQ112" s="226">
        <f t="shared" ca="1" si="102"/>
        <v>0</v>
      </c>
      <c r="BR112" s="226">
        <f t="shared" ca="1" si="151"/>
        <v>0</v>
      </c>
      <c r="BS112" s="226">
        <f t="shared" ca="1" si="151"/>
        <v>0</v>
      </c>
      <c r="BT112" s="226">
        <f t="shared" ca="1" si="151"/>
        <v>0</v>
      </c>
      <c r="BU112" s="226">
        <f t="shared" ca="1" si="148"/>
        <v>0</v>
      </c>
      <c r="BV112" s="226">
        <f t="shared" ca="1" si="148"/>
        <v>0</v>
      </c>
      <c r="BW112" s="226">
        <f t="shared" ca="1" si="148"/>
        <v>0</v>
      </c>
      <c r="BX112" s="226">
        <f t="shared" ca="1" si="148"/>
        <v>0</v>
      </c>
      <c r="BY112" s="226">
        <f t="shared" ca="1" si="148"/>
        <v>0</v>
      </c>
      <c r="BZ112" s="226">
        <f t="shared" ca="1" si="148"/>
        <v>0</v>
      </c>
      <c r="CA112" s="226"/>
      <c r="CB112" s="226" t="str">
        <f t="shared" ca="1" si="103"/>
        <v/>
      </c>
      <c r="CC112" s="226" t="str">
        <f t="shared" ca="1" si="104"/>
        <v/>
      </c>
      <c r="CD112" s="226" t="str">
        <f t="shared" ca="1" si="105"/>
        <v/>
      </c>
      <c r="CE112" s="226" t="str">
        <f t="shared" ca="1" si="106"/>
        <v/>
      </c>
      <c r="CF112" s="226" t="str">
        <f t="shared" ca="1" si="107"/>
        <v/>
      </c>
      <c r="CG112" s="226" t="str">
        <f t="shared" ca="1" si="108"/>
        <v/>
      </c>
      <c r="CH112" s="226" t="str">
        <f t="shared" ca="1" si="109"/>
        <v/>
      </c>
      <c r="CI112" s="226" t="str">
        <f t="shared" ca="1" si="110"/>
        <v/>
      </c>
      <c r="CJ112" s="226" t="str">
        <f t="shared" ca="1" si="111"/>
        <v/>
      </c>
      <c r="CK112" s="226" t="str">
        <f t="shared" ca="1" si="112"/>
        <v/>
      </c>
      <c r="CL112" s="226" t="str">
        <f t="shared" ca="1" si="113"/>
        <v/>
      </c>
      <c r="CM112" s="226"/>
      <c r="CN112" s="226" t="str">
        <f t="shared" ca="1" si="114"/>
        <v xml:space="preserve">          </v>
      </c>
      <c r="CO112" s="226" t="str">
        <f t="shared" ca="1" si="115"/>
        <v/>
      </c>
      <c r="CP112" s="226" t="str">
        <f t="shared" ca="1" si="116"/>
        <v/>
      </c>
      <c r="CQ112" s="226"/>
      <c r="CR112" s="226">
        <f t="shared" ca="1" si="117"/>
        <v>0</v>
      </c>
      <c r="CS112" s="226">
        <f t="shared" ca="1" si="147"/>
        <v>0</v>
      </c>
      <c r="CT112" s="226">
        <f t="shared" ca="1" si="147"/>
        <v>0</v>
      </c>
      <c r="CU112" s="226">
        <f t="shared" ca="1" si="147"/>
        <v>0</v>
      </c>
      <c r="CV112" s="226">
        <f t="shared" ca="1" si="147"/>
        <v>0</v>
      </c>
      <c r="CW112" s="226">
        <f t="shared" ca="1" si="147"/>
        <v>0</v>
      </c>
      <c r="CX112" s="226">
        <f t="shared" ca="1" si="146"/>
        <v>0</v>
      </c>
      <c r="CY112" s="226">
        <f t="shared" ca="1" si="146"/>
        <v>0</v>
      </c>
      <c r="CZ112" s="226">
        <f t="shared" ca="1" si="146"/>
        <v>0</v>
      </c>
      <c r="DA112" s="226">
        <f t="shared" ca="1" si="146"/>
        <v>0</v>
      </c>
      <c r="DB112" s="226">
        <f t="shared" ca="1" si="146"/>
        <v>0</v>
      </c>
      <c r="DC112" s="226"/>
      <c r="DD112" s="226" t="str">
        <f t="shared" ca="1" si="118"/>
        <v/>
      </c>
      <c r="DE112" s="226" t="str">
        <f t="shared" ca="1" si="119"/>
        <v/>
      </c>
      <c r="DF112" s="226" t="str">
        <f t="shared" ca="1" si="120"/>
        <v/>
      </c>
      <c r="DG112" s="226" t="str">
        <f t="shared" ca="1" si="121"/>
        <v/>
      </c>
      <c r="DH112" s="226" t="str">
        <f t="shared" ca="1" si="122"/>
        <v/>
      </c>
      <c r="DI112" s="226" t="str">
        <f t="shared" ca="1" si="123"/>
        <v/>
      </c>
      <c r="DJ112" s="226" t="str">
        <f t="shared" ca="1" si="124"/>
        <v/>
      </c>
      <c r="DK112" s="226" t="str">
        <f t="shared" ca="1" si="125"/>
        <v/>
      </c>
      <c r="DL112" s="226" t="str">
        <f t="shared" ca="1" si="126"/>
        <v/>
      </c>
      <c r="DM112" s="226" t="str">
        <f t="shared" ca="1" si="127"/>
        <v/>
      </c>
      <c r="DN112" s="226" t="str">
        <f t="shared" ca="1" si="128"/>
        <v/>
      </c>
      <c r="DO112" s="226"/>
      <c r="DP112" s="226" t="str">
        <f t="shared" ca="1" si="129"/>
        <v xml:space="preserve">          </v>
      </c>
      <c r="DQ112" s="226" t="str">
        <f t="shared" ca="1" si="130"/>
        <v/>
      </c>
      <c r="DR112" s="226" t="str">
        <f t="shared" ca="1" si="131"/>
        <v/>
      </c>
      <c r="DS112" s="226"/>
      <c r="DT112" s="226" t="str">
        <f t="shared" ca="1" si="132"/>
        <v/>
      </c>
      <c r="DU112" s="226" t="str">
        <f t="shared" ca="1" si="152"/>
        <v/>
      </c>
      <c r="DV112" s="226" t="str">
        <f t="shared" ca="1" si="152"/>
        <v/>
      </c>
      <c r="DW112" s="226" t="str">
        <f t="shared" ca="1" si="152"/>
        <v/>
      </c>
      <c r="DX112" s="226" t="str">
        <f t="shared" ca="1" si="149"/>
        <v/>
      </c>
      <c r="DY112" s="226" t="str">
        <f t="shared" ca="1" si="149"/>
        <v/>
      </c>
      <c r="DZ112" s="226" t="str">
        <f t="shared" ca="1" si="149"/>
        <v/>
      </c>
      <c r="EA112" s="226" t="str">
        <f t="shared" ca="1" si="149"/>
        <v/>
      </c>
      <c r="EB112" s="226" t="str">
        <f t="shared" ca="1" si="149"/>
        <v/>
      </c>
      <c r="EC112" s="226" t="str">
        <f t="shared" ca="1" si="149"/>
        <v/>
      </c>
      <c r="ED112" s="226"/>
      <c r="EE112" s="226" t="str">
        <f t="shared" ca="1" si="133"/>
        <v xml:space="preserve">         </v>
      </c>
      <c r="EF112" s="226" t="str">
        <f t="shared" ca="1" si="134"/>
        <v/>
      </c>
      <c r="EG112" s="226" t="str">
        <f t="shared" ca="1" si="135"/>
        <v/>
      </c>
      <c r="EH112" s="226"/>
      <c r="EI112" s="226" t="str">
        <f t="shared" ca="1" si="157"/>
        <v/>
      </c>
      <c r="EJ112" s="226" t="str">
        <f t="shared" ca="1" si="157"/>
        <v/>
      </c>
      <c r="EK112" s="226" t="str">
        <f t="shared" ca="1" si="157"/>
        <v/>
      </c>
      <c r="EL112" s="226" t="str">
        <f t="shared" ca="1" si="157"/>
        <v/>
      </c>
      <c r="EM112" s="226" t="str">
        <f t="shared" ca="1" si="157"/>
        <v/>
      </c>
      <c r="EN112" s="226" t="str">
        <f t="shared" ca="1" si="157"/>
        <v/>
      </c>
      <c r="EO112" s="226" t="str">
        <f t="shared" ca="1" si="157"/>
        <v/>
      </c>
      <c r="EP112" s="226" t="str">
        <f t="shared" ca="1" si="157"/>
        <v/>
      </c>
      <c r="EQ112" s="226" t="str">
        <f t="shared" ca="1" si="157"/>
        <v/>
      </c>
      <c r="ER112" s="226" t="str">
        <f t="shared" ca="1" si="157"/>
        <v/>
      </c>
      <c r="ES112" s="226"/>
      <c r="ET112" s="226" t="str">
        <f t="shared" ca="1" si="139"/>
        <v xml:space="preserve">         </v>
      </c>
      <c r="EU112" s="226" t="str">
        <f t="shared" ca="1" si="140"/>
        <v/>
      </c>
      <c r="EV112" s="226" t="str">
        <f t="shared" ca="1" si="141"/>
        <v/>
      </c>
      <c r="FM112" s="226" t="str">
        <f t="shared" si="153"/>
        <v/>
      </c>
      <c r="FN112" s="226" t="str">
        <f t="shared" si="154"/>
        <v/>
      </c>
      <c r="FO112" s="226" t="str">
        <f t="shared" si="155"/>
        <v/>
      </c>
      <c r="FP112" s="226" t="str">
        <f t="shared" si="156"/>
        <v/>
      </c>
      <c r="FQ112" s="226" t="str">
        <f t="shared" si="137"/>
        <v/>
      </c>
      <c r="FR112" s="226" t="str">
        <f t="shared" si="138"/>
        <v/>
      </c>
      <c r="FT112" s="226">
        <f>LEN(ПланОЗО!C112)-LEN(SUBSTITUTE(ПланОЗО!C112,",",""))+COUNTA(ПланОЗО!C112)</f>
        <v>0</v>
      </c>
      <c r="FU112" s="226">
        <f>LEN(ПланОЗО!D112)-LEN(SUBSTITUTE(ПланОЗО!D112,",",""))+COUNTA(ПланОЗО!D112)</f>
        <v>0</v>
      </c>
      <c r="FV112" s="226">
        <f>LEN(ПланОЗО!E112)-LEN(SUBSTITUTE(ПланОЗО!E112,",",""))+COUNTA(ПланОЗО!E112)</f>
        <v>0</v>
      </c>
      <c r="FX112" s="226">
        <f>LEN(ПланЗО!C112)-LEN(SUBSTITUTE(ПланЗО!C112,",",""))+COUNTA(ПланЗО!C112)</f>
        <v>0</v>
      </c>
      <c r="FY112" s="226">
        <f>LEN(ПланЗО!D112)-LEN(SUBSTITUTE(ПланЗО!D112,",",""))+COUNTA(ПланЗО!D112)</f>
        <v>0</v>
      </c>
      <c r="FZ112" s="226">
        <f>LEN(ПланЗО!E112)-LEN(SUBSTITUTE(ПланЗО!E112,",",""))+COUNTA(ПланЗО!E112)</f>
        <v>0</v>
      </c>
    </row>
    <row r="113" spans="1:182" x14ac:dyDescent="0.25">
      <c r="A113" s="5" t="s">
        <v>110</v>
      </c>
      <c r="B113" s="92"/>
      <c r="C113" s="88"/>
      <c r="D113" s="89"/>
      <c r="E113" s="89"/>
      <c r="F113" s="89"/>
      <c r="G113" s="90"/>
      <c r="H113" s="88"/>
      <c r="I113" s="89"/>
      <c r="J113" s="89"/>
      <c r="K113" s="89"/>
      <c r="L113" s="90"/>
      <c r="M113" s="88"/>
      <c r="N113" s="89"/>
      <c r="O113" s="89"/>
      <c r="P113" s="89"/>
      <c r="Q113" s="90"/>
      <c r="R113" s="88"/>
      <c r="S113" s="89"/>
      <c r="T113" s="89"/>
      <c r="U113" s="89"/>
      <c r="V113" s="90"/>
      <c r="W113" s="88"/>
      <c r="X113" s="89"/>
      <c r="Y113" s="89"/>
      <c r="Z113" s="89"/>
      <c r="AA113" s="90"/>
      <c r="AB113" s="88"/>
      <c r="AC113" s="89"/>
      <c r="AD113" s="89"/>
      <c r="AE113" s="89"/>
      <c r="AF113" s="90"/>
      <c r="AG113" s="88"/>
      <c r="AH113" s="89"/>
      <c r="AI113" s="89"/>
      <c r="AJ113" s="89"/>
      <c r="AK113" s="90"/>
      <c r="AL113" s="88"/>
      <c r="AM113" s="89"/>
      <c r="AN113" s="89"/>
      <c r="AO113" s="89"/>
      <c r="AP113" s="90"/>
      <c r="AQ113" s="88"/>
      <c r="AR113" s="89"/>
      <c r="AS113" s="89"/>
      <c r="AT113" s="89"/>
      <c r="AU113" s="90"/>
      <c r="AV113" s="88"/>
      <c r="AW113" s="89"/>
      <c r="AX113" s="89"/>
      <c r="AY113" s="89"/>
      <c r="AZ113" s="90"/>
      <c r="BA113" s="88"/>
      <c r="BB113" s="89"/>
      <c r="BC113" s="89"/>
      <c r="BD113" s="89"/>
      <c r="BE113" s="90"/>
      <c r="BF113" s="89"/>
      <c r="BG113" s="214">
        <v>0</v>
      </c>
      <c r="BH113" s="214">
        <v>0</v>
      </c>
      <c r="BI113" s="214">
        <v>0</v>
      </c>
      <c r="BJ113" s="214">
        <v>0</v>
      </c>
      <c r="BK113" s="305"/>
      <c r="BL113" s="305" t="str">
        <f>IF(ПланОО!H113&gt;0,ПланОО!I113/ПланОО!H113,"-")</f>
        <v>-</v>
      </c>
      <c r="BM113" s="298"/>
      <c r="BN113" s="226"/>
      <c r="BO113" s="226"/>
      <c r="BP113" s="226">
        <f t="shared" ca="1" si="101"/>
        <v>0</v>
      </c>
      <c r="BQ113" s="226">
        <f t="shared" ca="1" si="102"/>
        <v>0</v>
      </c>
      <c r="BR113" s="226">
        <f t="shared" ca="1" si="151"/>
        <v>0</v>
      </c>
      <c r="BS113" s="226">
        <f t="shared" ca="1" si="151"/>
        <v>0</v>
      </c>
      <c r="BT113" s="226">
        <f t="shared" ca="1" si="151"/>
        <v>0</v>
      </c>
      <c r="BU113" s="226">
        <f t="shared" ca="1" si="148"/>
        <v>0</v>
      </c>
      <c r="BV113" s="226">
        <f t="shared" ca="1" si="148"/>
        <v>0</v>
      </c>
      <c r="BW113" s="226">
        <f t="shared" ca="1" si="148"/>
        <v>0</v>
      </c>
      <c r="BX113" s="226">
        <f t="shared" ca="1" si="148"/>
        <v>0</v>
      </c>
      <c r="BY113" s="226">
        <f t="shared" ca="1" si="148"/>
        <v>0</v>
      </c>
      <c r="BZ113" s="226">
        <f t="shared" ca="1" si="148"/>
        <v>0</v>
      </c>
      <c r="CA113" s="226"/>
      <c r="CB113" s="226" t="str">
        <f t="shared" ca="1" si="103"/>
        <v/>
      </c>
      <c r="CC113" s="226" t="str">
        <f t="shared" ca="1" si="104"/>
        <v/>
      </c>
      <c r="CD113" s="226" t="str">
        <f t="shared" ca="1" si="105"/>
        <v/>
      </c>
      <c r="CE113" s="226" t="str">
        <f t="shared" ca="1" si="106"/>
        <v/>
      </c>
      <c r="CF113" s="226" t="str">
        <f t="shared" ca="1" si="107"/>
        <v/>
      </c>
      <c r="CG113" s="226" t="str">
        <f t="shared" ca="1" si="108"/>
        <v/>
      </c>
      <c r="CH113" s="226" t="str">
        <f t="shared" ca="1" si="109"/>
        <v/>
      </c>
      <c r="CI113" s="226" t="str">
        <f t="shared" ca="1" si="110"/>
        <v/>
      </c>
      <c r="CJ113" s="226" t="str">
        <f t="shared" ca="1" si="111"/>
        <v/>
      </c>
      <c r="CK113" s="226" t="str">
        <f t="shared" ca="1" si="112"/>
        <v/>
      </c>
      <c r="CL113" s="226" t="str">
        <f t="shared" ca="1" si="113"/>
        <v/>
      </c>
      <c r="CM113" s="226"/>
      <c r="CN113" s="226" t="str">
        <f t="shared" ca="1" si="114"/>
        <v xml:space="preserve">          </v>
      </c>
      <c r="CO113" s="226" t="str">
        <f t="shared" ca="1" si="115"/>
        <v/>
      </c>
      <c r="CP113" s="226" t="str">
        <f t="shared" ca="1" si="116"/>
        <v/>
      </c>
      <c r="CQ113" s="226"/>
      <c r="CR113" s="226">
        <f t="shared" ca="1" si="117"/>
        <v>0</v>
      </c>
      <c r="CS113" s="226">
        <f t="shared" ca="1" si="147"/>
        <v>0</v>
      </c>
      <c r="CT113" s="226">
        <f t="shared" ca="1" si="147"/>
        <v>0</v>
      </c>
      <c r="CU113" s="226">
        <f t="shared" ca="1" si="147"/>
        <v>0</v>
      </c>
      <c r="CV113" s="226">
        <f t="shared" ca="1" si="147"/>
        <v>0</v>
      </c>
      <c r="CW113" s="226">
        <f t="shared" ca="1" si="147"/>
        <v>0</v>
      </c>
      <c r="CX113" s="226">
        <f t="shared" ca="1" si="146"/>
        <v>0</v>
      </c>
      <c r="CY113" s="226">
        <f t="shared" ca="1" si="146"/>
        <v>0</v>
      </c>
      <c r="CZ113" s="226">
        <f t="shared" ca="1" si="146"/>
        <v>0</v>
      </c>
      <c r="DA113" s="226">
        <f t="shared" ca="1" si="146"/>
        <v>0</v>
      </c>
      <c r="DB113" s="226">
        <f t="shared" ca="1" si="146"/>
        <v>0</v>
      </c>
      <c r="DC113" s="226"/>
      <c r="DD113" s="226" t="str">
        <f t="shared" ca="1" si="118"/>
        <v/>
      </c>
      <c r="DE113" s="226" t="str">
        <f t="shared" ca="1" si="119"/>
        <v/>
      </c>
      <c r="DF113" s="226" t="str">
        <f t="shared" ca="1" si="120"/>
        <v/>
      </c>
      <c r="DG113" s="226" t="str">
        <f t="shared" ca="1" si="121"/>
        <v/>
      </c>
      <c r="DH113" s="226" t="str">
        <f t="shared" ca="1" si="122"/>
        <v/>
      </c>
      <c r="DI113" s="226" t="str">
        <f t="shared" ca="1" si="123"/>
        <v/>
      </c>
      <c r="DJ113" s="226" t="str">
        <f t="shared" ca="1" si="124"/>
        <v/>
      </c>
      <c r="DK113" s="226" t="str">
        <f t="shared" ca="1" si="125"/>
        <v/>
      </c>
      <c r="DL113" s="226" t="str">
        <f t="shared" ca="1" si="126"/>
        <v/>
      </c>
      <c r="DM113" s="226" t="str">
        <f t="shared" ca="1" si="127"/>
        <v/>
      </c>
      <c r="DN113" s="226" t="str">
        <f t="shared" ca="1" si="128"/>
        <v/>
      </c>
      <c r="DO113" s="226"/>
      <c r="DP113" s="226" t="str">
        <f t="shared" ca="1" si="129"/>
        <v xml:space="preserve">          </v>
      </c>
      <c r="DQ113" s="226" t="str">
        <f t="shared" ca="1" si="130"/>
        <v/>
      </c>
      <c r="DR113" s="226" t="str">
        <f t="shared" ca="1" si="131"/>
        <v/>
      </c>
      <c r="DS113" s="226"/>
      <c r="DT113" s="226" t="str">
        <f t="shared" ca="1" si="132"/>
        <v/>
      </c>
      <c r="DU113" s="226" t="str">
        <f t="shared" ca="1" si="152"/>
        <v/>
      </c>
      <c r="DV113" s="226" t="str">
        <f t="shared" ca="1" si="152"/>
        <v/>
      </c>
      <c r="DW113" s="226" t="str">
        <f t="shared" ca="1" si="152"/>
        <v/>
      </c>
      <c r="DX113" s="226" t="str">
        <f t="shared" ca="1" si="149"/>
        <v/>
      </c>
      <c r="DY113" s="226" t="str">
        <f t="shared" ca="1" si="149"/>
        <v/>
      </c>
      <c r="DZ113" s="226" t="str">
        <f t="shared" ca="1" si="149"/>
        <v/>
      </c>
      <c r="EA113" s="226" t="str">
        <f t="shared" ca="1" si="149"/>
        <v/>
      </c>
      <c r="EB113" s="226" t="str">
        <f t="shared" ca="1" si="149"/>
        <v/>
      </c>
      <c r="EC113" s="226" t="str">
        <f t="shared" ca="1" si="149"/>
        <v/>
      </c>
      <c r="ED113" s="226"/>
      <c r="EE113" s="226" t="str">
        <f t="shared" ca="1" si="133"/>
        <v xml:space="preserve">         </v>
      </c>
      <c r="EF113" s="226" t="str">
        <f t="shared" ca="1" si="134"/>
        <v/>
      </c>
      <c r="EG113" s="226" t="str">
        <f t="shared" ca="1" si="135"/>
        <v/>
      </c>
      <c r="EH113" s="226"/>
      <c r="EI113" s="226" t="str">
        <f t="shared" ca="1" si="157"/>
        <v/>
      </c>
      <c r="EJ113" s="226" t="str">
        <f t="shared" ca="1" si="157"/>
        <v/>
      </c>
      <c r="EK113" s="226" t="str">
        <f t="shared" ca="1" si="157"/>
        <v/>
      </c>
      <c r="EL113" s="226" t="str">
        <f t="shared" ca="1" si="157"/>
        <v/>
      </c>
      <c r="EM113" s="226" t="str">
        <f t="shared" ca="1" si="157"/>
        <v/>
      </c>
      <c r="EN113" s="226" t="str">
        <f t="shared" ca="1" si="157"/>
        <v/>
      </c>
      <c r="EO113" s="226" t="str">
        <f t="shared" ca="1" si="157"/>
        <v/>
      </c>
      <c r="EP113" s="226" t="str">
        <f t="shared" ca="1" si="157"/>
        <v/>
      </c>
      <c r="EQ113" s="226" t="str">
        <f t="shared" ca="1" si="157"/>
        <v/>
      </c>
      <c r="ER113" s="226" t="str">
        <f t="shared" ca="1" si="157"/>
        <v/>
      </c>
      <c r="ES113" s="226"/>
      <c r="ET113" s="226" t="str">
        <f t="shared" ca="1" si="139"/>
        <v xml:space="preserve">         </v>
      </c>
      <c r="EU113" s="226" t="str">
        <f t="shared" ca="1" si="140"/>
        <v/>
      </c>
      <c r="EV113" s="226" t="str">
        <f t="shared" ca="1" si="141"/>
        <v/>
      </c>
      <c r="FM113" s="226" t="str">
        <f t="shared" si="153"/>
        <v/>
      </c>
      <c r="FN113" s="226" t="str">
        <f t="shared" si="154"/>
        <v/>
      </c>
      <c r="FO113" s="226" t="str">
        <f t="shared" si="155"/>
        <v/>
      </c>
      <c r="FP113" s="226" t="str">
        <f t="shared" si="156"/>
        <v/>
      </c>
      <c r="FQ113" s="226" t="str">
        <f t="shared" si="137"/>
        <v/>
      </c>
      <c r="FR113" s="226" t="str">
        <f t="shared" si="138"/>
        <v/>
      </c>
      <c r="FT113" s="226">
        <f>LEN(ПланОЗО!C113)-LEN(SUBSTITUTE(ПланОЗО!C113,",",""))+COUNTA(ПланОЗО!C113)</f>
        <v>0</v>
      </c>
      <c r="FU113" s="226">
        <f>LEN(ПланОЗО!D113)-LEN(SUBSTITUTE(ПланОЗО!D113,",",""))+COUNTA(ПланОЗО!D113)</f>
        <v>0</v>
      </c>
      <c r="FV113" s="226">
        <f>LEN(ПланОЗО!E113)-LEN(SUBSTITUTE(ПланОЗО!E113,",",""))+COUNTA(ПланОЗО!E113)</f>
        <v>0</v>
      </c>
      <c r="FX113" s="226">
        <f>LEN(ПланЗО!C113)-LEN(SUBSTITUTE(ПланЗО!C113,",",""))+COUNTA(ПланЗО!C113)</f>
        <v>0</v>
      </c>
      <c r="FY113" s="226">
        <f>LEN(ПланЗО!D113)-LEN(SUBSTITUTE(ПланЗО!D113,",",""))+COUNTA(ПланЗО!D113)</f>
        <v>0</v>
      </c>
      <c r="FZ113" s="226">
        <f>LEN(ПланЗО!E113)-LEN(SUBSTITUTE(ПланЗО!E113,",",""))+COUNTA(ПланЗО!E113)</f>
        <v>0</v>
      </c>
    </row>
    <row r="114" spans="1:182" x14ac:dyDescent="0.25">
      <c r="A114" s="5" t="s">
        <v>112</v>
      </c>
      <c r="B114" s="92"/>
      <c r="C114" s="88"/>
      <c r="D114" s="89"/>
      <c r="E114" s="89"/>
      <c r="F114" s="89"/>
      <c r="G114" s="90"/>
      <c r="H114" s="88"/>
      <c r="I114" s="89"/>
      <c r="J114" s="89"/>
      <c r="K114" s="89"/>
      <c r="L114" s="90"/>
      <c r="M114" s="88"/>
      <c r="N114" s="89"/>
      <c r="O114" s="89"/>
      <c r="P114" s="89"/>
      <c r="Q114" s="90"/>
      <c r="R114" s="88"/>
      <c r="S114" s="89"/>
      <c r="T114" s="89"/>
      <c r="U114" s="89"/>
      <c r="V114" s="90"/>
      <c r="W114" s="88"/>
      <c r="X114" s="89"/>
      <c r="Y114" s="89"/>
      <c r="Z114" s="89"/>
      <c r="AA114" s="90"/>
      <c r="AB114" s="88"/>
      <c r="AC114" s="89"/>
      <c r="AD114" s="89"/>
      <c r="AE114" s="89"/>
      <c r="AF114" s="90"/>
      <c r="AG114" s="88"/>
      <c r="AH114" s="89"/>
      <c r="AI114" s="89"/>
      <c r="AJ114" s="89"/>
      <c r="AK114" s="90"/>
      <c r="AL114" s="88"/>
      <c r="AM114" s="89"/>
      <c r="AN114" s="89"/>
      <c r="AO114" s="89"/>
      <c r="AP114" s="90"/>
      <c r="AQ114" s="88"/>
      <c r="AR114" s="89"/>
      <c r="AS114" s="89"/>
      <c r="AT114" s="89"/>
      <c r="AU114" s="90"/>
      <c r="AV114" s="88"/>
      <c r="AW114" s="89"/>
      <c r="AX114" s="89"/>
      <c r="AY114" s="89"/>
      <c r="AZ114" s="90"/>
      <c r="BA114" s="88"/>
      <c r="BB114" s="89"/>
      <c r="BC114" s="89"/>
      <c r="BD114" s="89"/>
      <c r="BE114" s="90"/>
      <c r="BF114" s="89"/>
      <c r="BG114" s="214">
        <v>0</v>
      </c>
      <c r="BH114" s="214">
        <v>0</v>
      </c>
      <c r="BI114" s="214">
        <v>0</v>
      </c>
      <c r="BJ114" s="214">
        <v>0</v>
      </c>
      <c r="BK114" s="305"/>
      <c r="BL114" s="305" t="str">
        <f>IF(ПланОО!H114&gt;0,ПланОО!I114/ПланОО!H114,"-")</f>
        <v>-</v>
      </c>
      <c r="BM114" s="298"/>
      <c r="BN114" s="226"/>
      <c r="BO114" s="226"/>
      <c r="BP114" s="226">
        <f t="shared" ca="1" si="101"/>
        <v>0</v>
      </c>
      <c r="BQ114" s="226">
        <f t="shared" ca="1" si="102"/>
        <v>0</v>
      </c>
      <c r="BR114" s="226">
        <f t="shared" ca="1" si="151"/>
        <v>0</v>
      </c>
      <c r="BS114" s="226">
        <f t="shared" ca="1" si="151"/>
        <v>0</v>
      </c>
      <c r="BT114" s="226">
        <f t="shared" ca="1" si="151"/>
        <v>0</v>
      </c>
      <c r="BU114" s="226">
        <f t="shared" ca="1" si="148"/>
        <v>0</v>
      </c>
      <c r="BV114" s="226">
        <f t="shared" ca="1" si="148"/>
        <v>0</v>
      </c>
      <c r="BW114" s="226">
        <f t="shared" ca="1" si="148"/>
        <v>0</v>
      </c>
      <c r="BX114" s="226">
        <f t="shared" ca="1" si="148"/>
        <v>0</v>
      </c>
      <c r="BY114" s="226">
        <f t="shared" ca="1" si="148"/>
        <v>0</v>
      </c>
      <c r="BZ114" s="226">
        <f t="shared" ca="1" si="148"/>
        <v>0</v>
      </c>
      <c r="CA114" s="226"/>
      <c r="CB114" s="226" t="str">
        <f t="shared" ca="1" si="103"/>
        <v/>
      </c>
      <c r="CC114" s="226" t="str">
        <f t="shared" ca="1" si="104"/>
        <v/>
      </c>
      <c r="CD114" s="226" t="str">
        <f t="shared" ca="1" si="105"/>
        <v/>
      </c>
      <c r="CE114" s="226" t="str">
        <f t="shared" ca="1" si="106"/>
        <v/>
      </c>
      <c r="CF114" s="226" t="str">
        <f t="shared" ca="1" si="107"/>
        <v/>
      </c>
      <c r="CG114" s="226" t="str">
        <f t="shared" ca="1" si="108"/>
        <v/>
      </c>
      <c r="CH114" s="226" t="str">
        <f t="shared" ca="1" si="109"/>
        <v/>
      </c>
      <c r="CI114" s="226" t="str">
        <f t="shared" ca="1" si="110"/>
        <v/>
      </c>
      <c r="CJ114" s="226" t="str">
        <f t="shared" ca="1" si="111"/>
        <v/>
      </c>
      <c r="CK114" s="226" t="str">
        <f t="shared" ca="1" si="112"/>
        <v/>
      </c>
      <c r="CL114" s="226" t="str">
        <f t="shared" ca="1" si="113"/>
        <v/>
      </c>
      <c r="CM114" s="226"/>
      <c r="CN114" s="226" t="str">
        <f t="shared" ca="1" si="114"/>
        <v xml:space="preserve">          </v>
      </c>
      <c r="CO114" s="226" t="str">
        <f t="shared" ca="1" si="115"/>
        <v/>
      </c>
      <c r="CP114" s="226" t="str">
        <f t="shared" ca="1" si="116"/>
        <v/>
      </c>
      <c r="CQ114" s="226"/>
      <c r="CR114" s="226">
        <f t="shared" ca="1" si="117"/>
        <v>0</v>
      </c>
      <c r="CS114" s="226">
        <f t="shared" ca="1" si="147"/>
        <v>0</v>
      </c>
      <c r="CT114" s="226">
        <f t="shared" ca="1" si="147"/>
        <v>0</v>
      </c>
      <c r="CU114" s="226">
        <f t="shared" ca="1" si="147"/>
        <v>0</v>
      </c>
      <c r="CV114" s="226">
        <f t="shared" ca="1" si="147"/>
        <v>0</v>
      </c>
      <c r="CW114" s="226">
        <f t="shared" ca="1" si="147"/>
        <v>0</v>
      </c>
      <c r="CX114" s="226">
        <f t="shared" ca="1" si="146"/>
        <v>0</v>
      </c>
      <c r="CY114" s="226">
        <f t="shared" ca="1" si="146"/>
        <v>0</v>
      </c>
      <c r="CZ114" s="226">
        <f t="shared" ca="1" si="146"/>
        <v>0</v>
      </c>
      <c r="DA114" s="226">
        <f t="shared" ca="1" si="146"/>
        <v>0</v>
      </c>
      <c r="DB114" s="226">
        <f t="shared" ca="1" si="146"/>
        <v>0</v>
      </c>
      <c r="DC114" s="226"/>
      <c r="DD114" s="226" t="str">
        <f t="shared" ca="1" si="118"/>
        <v/>
      </c>
      <c r="DE114" s="226" t="str">
        <f t="shared" ca="1" si="119"/>
        <v/>
      </c>
      <c r="DF114" s="226" t="str">
        <f t="shared" ca="1" si="120"/>
        <v/>
      </c>
      <c r="DG114" s="226" t="str">
        <f t="shared" ca="1" si="121"/>
        <v/>
      </c>
      <c r="DH114" s="226" t="str">
        <f t="shared" ca="1" si="122"/>
        <v/>
      </c>
      <c r="DI114" s="226" t="str">
        <f t="shared" ca="1" si="123"/>
        <v/>
      </c>
      <c r="DJ114" s="226" t="str">
        <f t="shared" ca="1" si="124"/>
        <v/>
      </c>
      <c r="DK114" s="226" t="str">
        <f t="shared" ca="1" si="125"/>
        <v/>
      </c>
      <c r="DL114" s="226" t="str">
        <f t="shared" ca="1" si="126"/>
        <v/>
      </c>
      <c r="DM114" s="226" t="str">
        <f t="shared" ca="1" si="127"/>
        <v/>
      </c>
      <c r="DN114" s="226" t="str">
        <f t="shared" ca="1" si="128"/>
        <v/>
      </c>
      <c r="DO114" s="226"/>
      <c r="DP114" s="226" t="str">
        <f t="shared" ca="1" si="129"/>
        <v xml:space="preserve">          </v>
      </c>
      <c r="DQ114" s="226" t="str">
        <f t="shared" ca="1" si="130"/>
        <v/>
      </c>
      <c r="DR114" s="226" t="str">
        <f t="shared" ca="1" si="131"/>
        <v/>
      </c>
      <c r="DS114" s="226"/>
      <c r="DT114" s="226" t="str">
        <f t="shared" ca="1" si="132"/>
        <v/>
      </c>
      <c r="DU114" s="226" t="str">
        <f t="shared" ca="1" si="152"/>
        <v/>
      </c>
      <c r="DV114" s="226" t="str">
        <f t="shared" ca="1" si="152"/>
        <v/>
      </c>
      <c r="DW114" s="226" t="str">
        <f t="shared" ca="1" si="152"/>
        <v/>
      </c>
      <c r="DX114" s="226" t="str">
        <f t="shared" ca="1" si="149"/>
        <v/>
      </c>
      <c r="DY114" s="226" t="str">
        <f t="shared" ca="1" si="149"/>
        <v/>
      </c>
      <c r="DZ114" s="226" t="str">
        <f t="shared" ca="1" si="149"/>
        <v/>
      </c>
      <c r="EA114" s="226" t="str">
        <f t="shared" ca="1" si="149"/>
        <v/>
      </c>
      <c r="EB114" s="226" t="str">
        <f t="shared" ca="1" si="149"/>
        <v/>
      </c>
      <c r="EC114" s="226" t="str">
        <f t="shared" ca="1" si="149"/>
        <v/>
      </c>
      <c r="ED114" s="226"/>
      <c r="EE114" s="226" t="str">
        <f t="shared" ca="1" si="133"/>
        <v xml:space="preserve">         </v>
      </c>
      <c r="EF114" s="226" t="str">
        <f t="shared" ca="1" si="134"/>
        <v/>
      </c>
      <c r="EG114" s="226" t="str">
        <f t="shared" ca="1" si="135"/>
        <v/>
      </c>
      <c r="EH114" s="226"/>
      <c r="EI114" s="226" t="str">
        <f t="shared" ca="1" si="157"/>
        <v/>
      </c>
      <c r="EJ114" s="226" t="str">
        <f t="shared" ca="1" si="157"/>
        <v/>
      </c>
      <c r="EK114" s="226" t="str">
        <f t="shared" ca="1" si="157"/>
        <v/>
      </c>
      <c r="EL114" s="226" t="str">
        <f t="shared" ca="1" si="157"/>
        <v/>
      </c>
      <c r="EM114" s="226" t="str">
        <f t="shared" ca="1" si="157"/>
        <v/>
      </c>
      <c r="EN114" s="226" t="str">
        <f t="shared" ca="1" si="157"/>
        <v/>
      </c>
      <c r="EO114" s="226" t="str">
        <f t="shared" ca="1" si="157"/>
        <v/>
      </c>
      <c r="EP114" s="226" t="str">
        <f t="shared" ca="1" si="157"/>
        <v/>
      </c>
      <c r="EQ114" s="226" t="str">
        <f t="shared" ca="1" si="157"/>
        <v/>
      </c>
      <c r="ER114" s="226" t="str">
        <f t="shared" ca="1" si="157"/>
        <v/>
      </c>
      <c r="ES114" s="226"/>
      <c r="ET114" s="226" t="str">
        <f t="shared" ca="1" si="139"/>
        <v xml:space="preserve">         </v>
      </c>
      <c r="EU114" s="226" t="str">
        <f t="shared" ca="1" si="140"/>
        <v/>
      </c>
      <c r="EV114" s="226" t="str">
        <f t="shared" ca="1" si="141"/>
        <v/>
      </c>
      <c r="FM114" s="226" t="str">
        <f t="shared" si="153"/>
        <v/>
      </c>
      <c r="FN114" s="226" t="str">
        <f t="shared" si="154"/>
        <v/>
      </c>
      <c r="FO114" s="226" t="str">
        <f t="shared" si="155"/>
        <v/>
      </c>
      <c r="FP114" s="226" t="str">
        <f t="shared" si="156"/>
        <v/>
      </c>
      <c r="FQ114" s="226" t="str">
        <f t="shared" si="137"/>
        <v/>
      </c>
      <c r="FR114" s="226" t="str">
        <f t="shared" si="138"/>
        <v/>
      </c>
      <c r="FT114" s="226">
        <f>LEN(ПланОЗО!C114)-LEN(SUBSTITUTE(ПланОЗО!C114,",",""))+COUNTA(ПланОЗО!C114)</f>
        <v>0</v>
      </c>
      <c r="FU114" s="226">
        <f>LEN(ПланОЗО!D114)-LEN(SUBSTITUTE(ПланОЗО!D114,",",""))+COUNTA(ПланОЗО!D114)</f>
        <v>0</v>
      </c>
      <c r="FV114" s="226">
        <f>LEN(ПланОЗО!E114)-LEN(SUBSTITUTE(ПланОЗО!E114,",",""))+COUNTA(ПланОЗО!E114)</f>
        <v>0</v>
      </c>
      <c r="FX114" s="226">
        <f>LEN(ПланЗО!C114)-LEN(SUBSTITUTE(ПланЗО!C114,",",""))+COUNTA(ПланЗО!C114)</f>
        <v>0</v>
      </c>
      <c r="FY114" s="226">
        <f>LEN(ПланЗО!D114)-LEN(SUBSTITUTE(ПланЗО!D114,",",""))+COUNTA(ПланЗО!D114)</f>
        <v>0</v>
      </c>
      <c r="FZ114" s="226">
        <f>LEN(ПланЗО!E114)-LEN(SUBSTITUTE(ПланЗО!E114,",",""))+COUNTA(ПланЗО!E114)</f>
        <v>0</v>
      </c>
    </row>
    <row r="115" spans="1:182" x14ac:dyDescent="0.25">
      <c r="A115" s="5" t="s">
        <v>113</v>
      </c>
      <c r="B115" s="92"/>
      <c r="C115" s="88"/>
      <c r="D115" s="89"/>
      <c r="E115" s="89"/>
      <c r="F115" s="89"/>
      <c r="G115" s="90"/>
      <c r="H115" s="88"/>
      <c r="I115" s="89"/>
      <c r="J115" s="89"/>
      <c r="K115" s="89"/>
      <c r="L115" s="90"/>
      <c r="M115" s="88"/>
      <c r="N115" s="89"/>
      <c r="O115" s="89"/>
      <c r="P115" s="89"/>
      <c r="Q115" s="90"/>
      <c r="R115" s="88"/>
      <c r="S115" s="89"/>
      <c r="T115" s="89"/>
      <c r="U115" s="89"/>
      <c r="V115" s="90"/>
      <c r="W115" s="88"/>
      <c r="X115" s="89"/>
      <c r="Y115" s="89"/>
      <c r="Z115" s="89"/>
      <c r="AA115" s="90"/>
      <c r="AB115" s="88"/>
      <c r="AC115" s="89"/>
      <c r="AD115" s="89"/>
      <c r="AE115" s="89"/>
      <c r="AF115" s="90"/>
      <c r="AG115" s="88"/>
      <c r="AH115" s="89"/>
      <c r="AI115" s="89"/>
      <c r="AJ115" s="89"/>
      <c r="AK115" s="90"/>
      <c r="AL115" s="88"/>
      <c r="AM115" s="89"/>
      <c r="AN115" s="89"/>
      <c r="AO115" s="89"/>
      <c r="AP115" s="90"/>
      <c r="AQ115" s="88"/>
      <c r="AR115" s="89"/>
      <c r="AS115" s="89"/>
      <c r="AT115" s="89"/>
      <c r="AU115" s="90"/>
      <c r="AV115" s="88"/>
      <c r="AW115" s="89"/>
      <c r="AX115" s="89"/>
      <c r="AY115" s="89"/>
      <c r="AZ115" s="90"/>
      <c r="BA115" s="88"/>
      <c r="BB115" s="89"/>
      <c r="BC115" s="89"/>
      <c r="BD115" s="89"/>
      <c r="BE115" s="90"/>
      <c r="BF115" s="89"/>
      <c r="BG115" s="214">
        <v>0</v>
      </c>
      <c r="BH115" s="214">
        <v>0</v>
      </c>
      <c r="BI115" s="214">
        <v>0</v>
      </c>
      <c r="BJ115" s="214">
        <v>0</v>
      </c>
      <c r="BK115" s="305"/>
      <c r="BL115" s="305" t="str">
        <f>IF(ПланОО!H115&gt;0,ПланОО!I115/ПланОО!H115,"-")</f>
        <v>-</v>
      </c>
      <c r="BM115" s="298"/>
      <c r="BN115" s="226"/>
      <c r="BO115" s="226"/>
      <c r="BP115" s="226">
        <f t="shared" ca="1" si="101"/>
        <v>0</v>
      </c>
      <c r="BQ115" s="226">
        <f t="shared" ca="1" si="102"/>
        <v>0</v>
      </c>
      <c r="BR115" s="226">
        <f t="shared" ca="1" si="151"/>
        <v>0</v>
      </c>
      <c r="BS115" s="226">
        <f t="shared" ca="1" si="151"/>
        <v>0</v>
      </c>
      <c r="BT115" s="226">
        <f t="shared" ca="1" si="151"/>
        <v>0</v>
      </c>
      <c r="BU115" s="226">
        <f t="shared" ca="1" si="148"/>
        <v>0</v>
      </c>
      <c r="BV115" s="226">
        <f t="shared" ca="1" si="148"/>
        <v>0</v>
      </c>
      <c r="BW115" s="226">
        <f t="shared" ca="1" si="148"/>
        <v>0</v>
      </c>
      <c r="BX115" s="226">
        <f t="shared" ca="1" si="148"/>
        <v>0</v>
      </c>
      <c r="BY115" s="226">
        <f t="shared" ca="1" si="148"/>
        <v>0</v>
      </c>
      <c r="BZ115" s="226">
        <f t="shared" ca="1" si="148"/>
        <v>0</v>
      </c>
      <c r="CA115" s="226"/>
      <c r="CB115" s="226" t="str">
        <f t="shared" ca="1" si="103"/>
        <v/>
      </c>
      <c r="CC115" s="226" t="str">
        <f t="shared" ca="1" si="104"/>
        <v/>
      </c>
      <c r="CD115" s="226" t="str">
        <f t="shared" ca="1" si="105"/>
        <v/>
      </c>
      <c r="CE115" s="226" t="str">
        <f t="shared" ca="1" si="106"/>
        <v/>
      </c>
      <c r="CF115" s="226" t="str">
        <f t="shared" ca="1" si="107"/>
        <v/>
      </c>
      <c r="CG115" s="226" t="str">
        <f t="shared" ca="1" si="108"/>
        <v/>
      </c>
      <c r="CH115" s="226" t="str">
        <f t="shared" ca="1" si="109"/>
        <v/>
      </c>
      <c r="CI115" s="226" t="str">
        <f t="shared" ca="1" si="110"/>
        <v/>
      </c>
      <c r="CJ115" s="226" t="str">
        <f t="shared" ca="1" si="111"/>
        <v/>
      </c>
      <c r="CK115" s="226" t="str">
        <f t="shared" ca="1" si="112"/>
        <v/>
      </c>
      <c r="CL115" s="226" t="str">
        <f t="shared" ca="1" si="113"/>
        <v/>
      </c>
      <c r="CM115" s="226"/>
      <c r="CN115" s="226" t="str">
        <f t="shared" ca="1" si="114"/>
        <v xml:space="preserve">          </v>
      </c>
      <c r="CO115" s="226" t="str">
        <f t="shared" ca="1" si="115"/>
        <v/>
      </c>
      <c r="CP115" s="226" t="str">
        <f t="shared" ca="1" si="116"/>
        <v/>
      </c>
      <c r="CQ115" s="226"/>
      <c r="CR115" s="226">
        <f t="shared" ca="1" si="117"/>
        <v>0</v>
      </c>
      <c r="CS115" s="226">
        <f t="shared" ca="1" si="147"/>
        <v>0</v>
      </c>
      <c r="CT115" s="226">
        <f t="shared" ca="1" si="147"/>
        <v>0</v>
      </c>
      <c r="CU115" s="226">
        <f t="shared" ca="1" si="147"/>
        <v>0</v>
      </c>
      <c r="CV115" s="226">
        <f t="shared" ca="1" si="147"/>
        <v>0</v>
      </c>
      <c r="CW115" s="226">
        <f t="shared" ca="1" si="147"/>
        <v>0</v>
      </c>
      <c r="CX115" s="226">
        <f t="shared" ca="1" si="146"/>
        <v>0</v>
      </c>
      <c r="CY115" s="226">
        <f t="shared" ca="1" si="146"/>
        <v>0</v>
      </c>
      <c r="CZ115" s="226">
        <f t="shared" ca="1" si="146"/>
        <v>0</v>
      </c>
      <c r="DA115" s="226">
        <f t="shared" ca="1" si="146"/>
        <v>0</v>
      </c>
      <c r="DB115" s="226">
        <f t="shared" ca="1" si="146"/>
        <v>0</v>
      </c>
      <c r="DC115" s="226"/>
      <c r="DD115" s="226" t="str">
        <f t="shared" ca="1" si="118"/>
        <v/>
      </c>
      <c r="DE115" s="226" t="str">
        <f t="shared" ca="1" si="119"/>
        <v/>
      </c>
      <c r="DF115" s="226" t="str">
        <f t="shared" ca="1" si="120"/>
        <v/>
      </c>
      <c r="DG115" s="226" t="str">
        <f t="shared" ca="1" si="121"/>
        <v/>
      </c>
      <c r="DH115" s="226" t="str">
        <f t="shared" ca="1" si="122"/>
        <v/>
      </c>
      <c r="DI115" s="226" t="str">
        <f t="shared" ca="1" si="123"/>
        <v/>
      </c>
      <c r="DJ115" s="226" t="str">
        <f t="shared" ca="1" si="124"/>
        <v/>
      </c>
      <c r="DK115" s="226" t="str">
        <f t="shared" ca="1" si="125"/>
        <v/>
      </c>
      <c r="DL115" s="226" t="str">
        <f t="shared" ca="1" si="126"/>
        <v/>
      </c>
      <c r="DM115" s="226" t="str">
        <f t="shared" ca="1" si="127"/>
        <v/>
      </c>
      <c r="DN115" s="226" t="str">
        <f t="shared" ca="1" si="128"/>
        <v/>
      </c>
      <c r="DO115" s="226"/>
      <c r="DP115" s="226" t="str">
        <f t="shared" ca="1" si="129"/>
        <v xml:space="preserve">          </v>
      </c>
      <c r="DQ115" s="226" t="str">
        <f t="shared" ca="1" si="130"/>
        <v/>
      </c>
      <c r="DR115" s="226" t="str">
        <f t="shared" ca="1" si="131"/>
        <v/>
      </c>
      <c r="DS115" s="226"/>
      <c r="DT115" s="226" t="str">
        <f t="shared" ca="1" si="132"/>
        <v/>
      </c>
      <c r="DU115" s="226" t="str">
        <f t="shared" ca="1" si="152"/>
        <v/>
      </c>
      <c r="DV115" s="226" t="str">
        <f t="shared" ca="1" si="152"/>
        <v/>
      </c>
      <c r="DW115" s="226" t="str">
        <f t="shared" ca="1" si="152"/>
        <v/>
      </c>
      <c r="DX115" s="226" t="str">
        <f t="shared" ca="1" si="149"/>
        <v/>
      </c>
      <c r="DY115" s="226" t="str">
        <f t="shared" ca="1" si="149"/>
        <v/>
      </c>
      <c r="DZ115" s="226" t="str">
        <f t="shared" ca="1" si="149"/>
        <v/>
      </c>
      <c r="EA115" s="226" t="str">
        <f t="shared" ca="1" si="149"/>
        <v/>
      </c>
      <c r="EB115" s="226" t="str">
        <f t="shared" ca="1" si="149"/>
        <v/>
      </c>
      <c r="EC115" s="226" t="str">
        <f t="shared" ca="1" si="149"/>
        <v/>
      </c>
      <c r="ED115" s="226"/>
      <c r="EE115" s="226" t="str">
        <f t="shared" ca="1" si="133"/>
        <v xml:space="preserve">         </v>
      </c>
      <c r="EF115" s="226" t="str">
        <f t="shared" ca="1" si="134"/>
        <v/>
      </c>
      <c r="EG115" s="226" t="str">
        <f t="shared" ca="1" si="135"/>
        <v/>
      </c>
      <c r="EH115" s="226"/>
      <c r="EI115" s="226" t="str">
        <f t="shared" ca="1" si="157"/>
        <v/>
      </c>
      <c r="EJ115" s="226" t="str">
        <f t="shared" ca="1" si="157"/>
        <v/>
      </c>
      <c r="EK115" s="226" t="str">
        <f t="shared" ca="1" si="157"/>
        <v/>
      </c>
      <c r="EL115" s="226" t="str">
        <f t="shared" ca="1" si="157"/>
        <v/>
      </c>
      <c r="EM115" s="226" t="str">
        <f t="shared" ca="1" si="157"/>
        <v/>
      </c>
      <c r="EN115" s="226" t="str">
        <f t="shared" ca="1" si="157"/>
        <v/>
      </c>
      <c r="EO115" s="226" t="str">
        <f t="shared" ca="1" si="157"/>
        <v/>
      </c>
      <c r="EP115" s="226" t="str">
        <f t="shared" ca="1" si="157"/>
        <v/>
      </c>
      <c r="EQ115" s="226" t="str">
        <f t="shared" ca="1" si="157"/>
        <v/>
      </c>
      <c r="ER115" s="226" t="str">
        <f t="shared" ca="1" si="157"/>
        <v/>
      </c>
      <c r="ES115" s="226"/>
      <c r="ET115" s="226" t="str">
        <f t="shared" ca="1" si="139"/>
        <v xml:space="preserve">         </v>
      </c>
      <c r="EU115" s="226" t="str">
        <f t="shared" ca="1" si="140"/>
        <v/>
      </c>
      <c r="EV115" s="226" t="str">
        <f t="shared" ca="1" si="141"/>
        <v/>
      </c>
      <c r="FM115" s="226" t="str">
        <f t="shared" si="153"/>
        <v/>
      </c>
      <c r="FN115" s="226" t="str">
        <f t="shared" si="154"/>
        <v/>
      </c>
      <c r="FO115" s="226" t="str">
        <f t="shared" si="155"/>
        <v/>
      </c>
      <c r="FP115" s="226" t="str">
        <f t="shared" si="156"/>
        <v/>
      </c>
      <c r="FQ115" s="226" t="str">
        <f t="shared" si="137"/>
        <v/>
      </c>
      <c r="FR115" s="226" t="str">
        <f t="shared" si="138"/>
        <v/>
      </c>
      <c r="FT115" s="226">
        <f>LEN(ПланОЗО!C115)-LEN(SUBSTITUTE(ПланОЗО!C115,",",""))+COUNTA(ПланОЗО!C115)</f>
        <v>0</v>
      </c>
      <c r="FU115" s="226">
        <f>LEN(ПланОЗО!D115)-LEN(SUBSTITUTE(ПланОЗО!D115,",",""))+COUNTA(ПланОЗО!D115)</f>
        <v>0</v>
      </c>
      <c r="FV115" s="226">
        <f>LEN(ПланОЗО!E115)-LEN(SUBSTITUTE(ПланОЗО!E115,",",""))+COUNTA(ПланОЗО!E115)</f>
        <v>0</v>
      </c>
      <c r="FX115" s="226">
        <f>LEN(ПланЗО!C115)-LEN(SUBSTITUTE(ПланЗО!C115,",",""))+COUNTA(ПланЗО!C115)</f>
        <v>0</v>
      </c>
      <c r="FY115" s="226">
        <f>LEN(ПланЗО!D115)-LEN(SUBSTITUTE(ПланЗО!D115,",",""))+COUNTA(ПланЗО!D115)</f>
        <v>0</v>
      </c>
      <c r="FZ115" s="226">
        <f>LEN(ПланЗО!E115)-LEN(SUBSTITUTE(ПланЗО!E115,",",""))+COUNTA(ПланЗО!E115)</f>
        <v>0</v>
      </c>
    </row>
    <row r="116" spans="1:182" x14ac:dyDescent="0.25">
      <c r="A116" s="5" t="s">
        <v>114</v>
      </c>
      <c r="B116" s="92"/>
      <c r="C116" s="88"/>
      <c r="D116" s="89"/>
      <c r="E116" s="89"/>
      <c r="F116" s="89"/>
      <c r="G116" s="90"/>
      <c r="H116" s="88"/>
      <c r="I116" s="89"/>
      <c r="J116" s="89"/>
      <c r="K116" s="89"/>
      <c r="L116" s="90"/>
      <c r="M116" s="88"/>
      <c r="N116" s="89"/>
      <c r="O116" s="89"/>
      <c r="P116" s="89"/>
      <c r="Q116" s="90"/>
      <c r="R116" s="88"/>
      <c r="S116" s="89"/>
      <c r="T116" s="89"/>
      <c r="U116" s="89"/>
      <c r="V116" s="90"/>
      <c r="W116" s="88"/>
      <c r="X116" s="89"/>
      <c r="Y116" s="89"/>
      <c r="Z116" s="89"/>
      <c r="AA116" s="90"/>
      <c r="AB116" s="88"/>
      <c r="AC116" s="89"/>
      <c r="AD116" s="89"/>
      <c r="AE116" s="89"/>
      <c r="AF116" s="90"/>
      <c r="AG116" s="88"/>
      <c r="AH116" s="89"/>
      <c r="AI116" s="89"/>
      <c r="AJ116" s="89"/>
      <c r="AK116" s="90"/>
      <c r="AL116" s="88"/>
      <c r="AM116" s="89"/>
      <c r="AN116" s="89"/>
      <c r="AO116" s="89"/>
      <c r="AP116" s="90"/>
      <c r="AQ116" s="88"/>
      <c r="AR116" s="89"/>
      <c r="AS116" s="89"/>
      <c r="AT116" s="89"/>
      <c r="AU116" s="90"/>
      <c r="AV116" s="88"/>
      <c r="AW116" s="89"/>
      <c r="AX116" s="89"/>
      <c r="AY116" s="89"/>
      <c r="AZ116" s="90"/>
      <c r="BA116" s="88"/>
      <c r="BB116" s="89"/>
      <c r="BC116" s="89"/>
      <c r="BD116" s="89"/>
      <c r="BE116" s="90"/>
      <c r="BF116" s="89"/>
      <c r="BG116" s="214">
        <v>0</v>
      </c>
      <c r="BH116" s="214">
        <v>0</v>
      </c>
      <c r="BI116" s="214">
        <v>0</v>
      </c>
      <c r="BJ116" s="214">
        <v>0</v>
      </c>
      <c r="BK116" s="305"/>
      <c r="BL116" s="305" t="str">
        <f>IF(ПланОО!H116&gt;0,ПланОО!I116/ПланОО!H116,"-")</f>
        <v>-</v>
      </c>
      <c r="BM116" s="298"/>
      <c r="BN116" s="226"/>
      <c r="BO116" s="226"/>
      <c r="BP116" s="226">
        <f t="shared" ca="1" si="101"/>
        <v>0</v>
      </c>
      <c r="BQ116" s="226">
        <f t="shared" ca="1" si="102"/>
        <v>0</v>
      </c>
      <c r="BR116" s="226">
        <f t="shared" ca="1" si="151"/>
        <v>0</v>
      </c>
      <c r="BS116" s="226">
        <f t="shared" ca="1" si="151"/>
        <v>0</v>
      </c>
      <c r="BT116" s="226">
        <f t="shared" ca="1" si="151"/>
        <v>0</v>
      </c>
      <c r="BU116" s="226">
        <f t="shared" ca="1" si="148"/>
        <v>0</v>
      </c>
      <c r="BV116" s="226">
        <f t="shared" ca="1" si="148"/>
        <v>0</v>
      </c>
      <c r="BW116" s="226">
        <f t="shared" ca="1" si="148"/>
        <v>0</v>
      </c>
      <c r="BX116" s="226">
        <f t="shared" ca="1" si="148"/>
        <v>0</v>
      </c>
      <c r="BY116" s="226">
        <f t="shared" ca="1" si="148"/>
        <v>0</v>
      </c>
      <c r="BZ116" s="226">
        <f t="shared" ca="1" si="148"/>
        <v>0</v>
      </c>
      <c r="CA116" s="226"/>
      <c r="CB116" s="226" t="str">
        <f t="shared" ca="1" si="103"/>
        <v/>
      </c>
      <c r="CC116" s="226" t="str">
        <f t="shared" ca="1" si="104"/>
        <v/>
      </c>
      <c r="CD116" s="226" t="str">
        <f t="shared" ca="1" si="105"/>
        <v/>
      </c>
      <c r="CE116" s="226" t="str">
        <f t="shared" ca="1" si="106"/>
        <v/>
      </c>
      <c r="CF116" s="226" t="str">
        <f t="shared" ca="1" si="107"/>
        <v/>
      </c>
      <c r="CG116" s="226" t="str">
        <f t="shared" ca="1" si="108"/>
        <v/>
      </c>
      <c r="CH116" s="226" t="str">
        <f t="shared" ca="1" si="109"/>
        <v/>
      </c>
      <c r="CI116" s="226" t="str">
        <f t="shared" ca="1" si="110"/>
        <v/>
      </c>
      <c r="CJ116" s="226" t="str">
        <f t="shared" ca="1" si="111"/>
        <v/>
      </c>
      <c r="CK116" s="226" t="str">
        <f t="shared" ca="1" si="112"/>
        <v/>
      </c>
      <c r="CL116" s="226" t="str">
        <f t="shared" ca="1" si="113"/>
        <v/>
      </c>
      <c r="CM116" s="226"/>
      <c r="CN116" s="226" t="str">
        <f t="shared" ca="1" si="114"/>
        <v xml:space="preserve">          </v>
      </c>
      <c r="CO116" s="226" t="str">
        <f t="shared" ca="1" si="115"/>
        <v/>
      </c>
      <c r="CP116" s="226" t="str">
        <f t="shared" ca="1" si="116"/>
        <v/>
      </c>
      <c r="CQ116" s="226"/>
      <c r="CR116" s="226">
        <f t="shared" ca="1" si="117"/>
        <v>0</v>
      </c>
      <c r="CS116" s="226">
        <f t="shared" ca="1" si="147"/>
        <v>0</v>
      </c>
      <c r="CT116" s="226">
        <f t="shared" ca="1" si="147"/>
        <v>0</v>
      </c>
      <c r="CU116" s="226">
        <f t="shared" ca="1" si="147"/>
        <v>0</v>
      </c>
      <c r="CV116" s="226">
        <f t="shared" ca="1" si="147"/>
        <v>0</v>
      </c>
      <c r="CW116" s="226">
        <f t="shared" ca="1" si="147"/>
        <v>0</v>
      </c>
      <c r="CX116" s="226">
        <f t="shared" ca="1" si="146"/>
        <v>0</v>
      </c>
      <c r="CY116" s="226">
        <f t="shared" ca="1" si="146"/>
        <v>0</v>
      </c>
      <c r="CZ116" s="226">
        <f t="shared" ca="1" si="146"/>
        <v>0</v>
      </c>
      <c r="DA116" s="226">
        <f t="shared" ca="1" si="146"/>
        <v>0</v>
      </c>
      <c r="DB116" s="226">
        <f t="shared" ca="1" si="146"/>
        <v>0</v>
      </c>
      <c r="DC116" s="226"/>
      <c r="DD116" s="226" t="str">
        <f t="shared" ca="1" si="118"/>
        <v/>
      </c>
      <c r="DE116" s="226" t="str">
        <f t="shared" ca="1" si="119"/>
        <v/>
      </c>
      <c r="DF116" s="226" t="str">
        <f t="shared" ca="1" si="120"/>
        <v/>
      </c>
      <c r="DG116" s="226" t="str">
        <f t="shared" ca="1" si="121"/>
        <v/>
      </c>
      <c r="DH116" s="226" t="str">
        <f t="shared" ca="1" si="122"/>
        <v/>
      </c>
      <c r="DI116" s="226" t="str">
        <f t="shared" ca="1" si="123"/>
        <v/>
      </c>
      <c r="DJ116" s="226" t="str">
        <f t="shared" ca="1" si="124"/>
        <v/>
      </c>
      <c r="DK116" s="226" t="str">
        <f t="shared" ca="1" si="125"/>
        <v/>
      </c>
      <c r="DL116" s="226" t="str">
        <f t="shared" ca="1" si="126"/>
        <v/>
      </c>
      <c r="DM116" s="226" t="str">
        <f t="shared" ca="1" si="127"/>
        <v/>
      </c>
      <c r="DN116" s="226" t="str">
        <f t="shared" ca="1" si="128"/>
        <v/>
      </c>
      <c r="DO116" s="226"/>
      <c r="DP116" s="226" t="str">
        <f t="shared" ca="1" si="129"/>
        <v xml:space="preserve">          </v>
      </c>
      <c r="DQ116" s="226" t="str">
        <f t="shared" ca="1" si="130"/>
        <v/>
      </c>
      <c r="DR116" s="226" t="str">
        <f t="shared" ca="1" si="131"/>
        <v/>
      </c>
      <c r="DS116" s="226"/>
      <c r="DT116" s="226" t="str">
        <f t="shared" ca="1" si="132"/>
        <v/>
      </c>
      <c r="DU116" s="226" t="str">
        <f t="shared" ca="1" si="152"/>
        <v/>
      </c>
      <c r="DV116" s="226" t="str">
        <f t="shared" ca="1" si="152"/>
        <v/>
      </c>
      <c r="DW116" s="226" t="str">
        <f t="shared" ca="1" si="152"/>
        <v/>
      </c>
      <c r="DX116" s="226" t="str">
        <f t="shared" ca="1" si="149"/>
        <v/>
      </c>
      <c r="DY116" s="226" t="str">
        <f t="shared" ca="1" si="149"/>
        <v/>
      </c>
      <c r="DZ116" s="226" t="str">
        <f t="shared" ca="1" si="149"/>
        <v/>
      </c>
      <c r="EA116" s="226" t="str">
        <f t="shared" ca="1" si="149"/>
        <v/>
      </c>
      <c r="EB116" s="226" t="str">
        <f t="shared" ca="1" si="149"/>
        <v/>
      </c>
      <c r="EC116" s="226" t="str">
        <f t="shared" ca="1" si="149"/>
        <v/>
      </c>
      <c r="ED116" s="226"/>
      <c r="EE116" s="226" t="str">
        <f t="shared" ca="1" si="133"/>
        <v xml:space="preserve">         </v>
      </c>
      <c r="EF116" s="226" t="str">
        <f t="shared" ca="1" si="134"/>
        <v/>
      </c>
      <c r="EG116" s="226" t="str">
        <f t="shared" ca="1" si="135"/>
        <v/>
      </c>
      <c r="EH116" s="226"/>
      <c r="EI116" s="226" t="str">
        <f t="shared" ca="1" si="157"/>
        <v/>
      </c>
      <c r="EJ116" s="226" t="str">
        <f t="shared" ca="1" si="157"/>
        <v/>
      </c>
      <c r="EK116" s="226" t="str">
        <f t="shared" ca="1" si="157"/>
        <v/>
      </c>
      <c r="EL116" s="226" t="str">
        <f t="shared" ca="1" si="157"/>
        <v/>
      </c>
      <c r="EM116" s="226" t="str">
        <f t="shared" ca="1" si="157"/>
        <v/>
      </c>
      <c r="EN116" s="226" t="str">
        <f t="shared" ca="1" si="157"/>
        <v/>
      </c>
      <c r="EO116" s="226" t="str">
        <f t="shared" ca="1" si="157"/>
        <v/>
      </c>
      <c r="EP116" s="226" t="str">
        <f t="shared" ca="1" si="157"/>
        <v/>
      </c>
      <c r="EQ116" s="226" t="str">
        <f t="shared" ca="1" si="157"/>
        <v/>
      </c>
      <c r="ER116" s="226" t="str">
        <f t="shared" ca="1" si="157"/>
        <v/>
      </c>
      <c r="ES116" s="226"/>
      <c r="ET116" s="226" t="str">
        <f t="shared" ca="1" si="139"/>
        <v xml:space="preserve">         </v>
      </c>
      <c r="EU116" s="226" t="str">
        <f t="shared" ca="1" si="140"/>
        <v/>
      </c>
      <c r="EV116" s="226" t="str">
        <f t="shared" ca="1" si="141"/>
        <v/>
      </c>
      <c r="FM116" s="226" t="str">
        <f t="shared" si="153"/>
        <v/>
      </c>
      <c r="FN116" s="226" t="str">
        <f t="shared" si="154"/>
        <v/>
      </c>
      <c r="FO116" s="226" t="str">
        <f t="shared" si="155"/>
        <v/>
      </c>
      <c r="FP116" s="226" t="str">
        <f t="shared" si="156"/>
        <v/>
      </c>
      <c r="FQ116" s="226" t="str">
        <f t="shared" si="137"/>
        <v/>
      </c>
      <c r="FR116" s="226" t="str">
        <f t="shared" si="138"/>
        <v/>
      </c>
      <c r="FT116" s="226">
        <f>LEN(ПланОЗО!C116)-LEN(SUBSTITUTE(ПланОЗО!C116,",",""))+COUNTA(ПланОЗО!C116)</f>
        <v>0</v>
      </c>
      <c r="FU116" s="226">
        <f>LEN(ПланОЗО!D116)-LEN(SUBSTITUTE(ПланОЗО!D116,",",""))+COUNTA(ПланОЗО!D116)</f>
        <v>0</v>
      </c>
      <c r="FV116" s="226">
        <f>LEN(ПланОЗО!E116)-LEN(SUBSTITUTE(ПланОЗО!E116,",",""))+COUNTA(ПланОЗО!E116)</f>
        <v>0</v>
      </c>
      <c r="FX116" s="226">
        <f>LEN(ПланЗО!C116)-LEN(SUBSTITUTE(ПланЗО!C116,",",""))+COUNTA(ПланЗО!C116)</f>
        <v>0</v>
      </c>
      <c r="FY116" s="226">
        <f>LEN(ПланЗО!D116)-LEN(SUBSTITUTE(ПланЗО!D116,",",""))+COUNTA(ПланЗО!D116)</f>
        <v>0</v>
      </c>
      <c r="FZ116" s="226">
        <f>LEN(ПланЗО!E116)-LEN(SUBSTITUTE(ПланЗО!E116,",",""))+COUNTA(ПланЗО!E116)</f>
        <v>0</v>
      </c>
    </row>
    <row r="117" spans="1:182" x14ac:dyDescent="0.25">
      <c r="A117" s="5" t="s">
        <v>115</v>
      </c>
      <c r="B117" s="92"/>
      <c r="C117" s="88"/>
      <c r="D117" s="89"/>
      <c r="E117" s="89"/>
      <c r="F117" s="89"/>
      <c r="G117" s="90"/>
      <c r="H117" s="88"/>
      <c r="I117" s="89"/>
      <c r="J117" s="89"/>
      <c r="K117" s="89"/>
      <c r="L117" s="90"/>
      <c r="M117" s="88"/>
      <c r="N117" s="91"/>
      <c r="O117" s="91"/>
      <c r="P117" s="89"/>
      <c r="Q117" s="90"/>
      <c r="R117" s="88"/>
      <c r="S117" s="89"/>
      <c r="T117" s="89"/>
      <c r="U117" s="89"/>
      <c r="V117" s="90"/>
      <c r="W117" s="88"/>
      <c r="X117" s="89"/>
      <c r="Y117" s="89"/>
      <c r="Z117" s="89"/>
      <c r="AA117" s="90"/>
      <c r="AB117" s="88"/>
      <c r="AC117" s="89"/>
      <c r="AD117" s="89"/>
      <c r="AE117" s="89"/>
      <c r="AF117" s="90"/>
      <c r="AG117" s="88"/>
      <c r="AH117" s="89"/>
      <c r="AI117" s="89"/>
      <c r="AJ117" s="89"/>
      <c r="AK117" s="90"/>
      <c r="AL117" s="88"/>
      <c r="AM117" s="89"/>
      <c r="AN117" s="89"/>
      <c r="AO117" s="89"/>
      <c r="AP117" s="90"/>
      <c r="AQ117" s="88"/>
      <c r="AR117" s="89"/>
      <c r="AS117" s="89"/>
      <c r="AT117" s="89"/>
      <c r="AU117" s="90"/>
      <c r="AV117" s="88"/>
      <c r="AW117" s="89"/>
      <c r="AX117" s="89"/>
      <c r="AY117" s="89"/>
      <c r="AZ117" s="90"/>
      <c r="BA117" s="88"/>
      <c r="BB117" s="89"/>
      <c r="BC117" s="89"/>
      <c r="BD117" s="89"/>
      <c r="BE117" s="90"/>
      <c r="BF117" s="89"/>
      <c r="BG117" s="214">
        <v>0</v>
      </c>
      <c r="BH117" s="214">
        <v>0</v>
      </c>
      <c r="BI117" s="214">
        <v>0</v>
      </c>
      <c r="BJ117" s="214">
        <v>0</v>
      </c>
      <c r="BK117" s="305"/>
      <c r="BL117" s="305" t="str">
        <f>IF(ПланОО!H117&gt;0,ПланОО!I117/ПланОО!H117,"-")</f>
        <v>-</v>
      </c>
      <c r="BM117" s="298"/>
      <c r="BN117" s="226"/>
      <c r="BO117" s="226"/>
      <c r="BP117" s="226">
        <f t="shared" ca="1" si="101"/>
        <v>0</v>
      </c>
      <c r="BQ117" s="226">
        <f t="shared" ca="1" si="102"/>
        <v>0</v>
      </c>
      <c r="BR117" s="226">
        <f t="shared" ca="1" si="151"/>
        <v>0</v>
      </c>
      <c r="BS117" s="226">
        <f t="shared" ca="1" si="151"/>
        <v>0</v>
      </c>
      <c r="BT117" s="226">
        <f t="shared" ca="1" si="151"/>
        <v>0</v>
      </c>
      <c r="BU117" s="226">
        <f t="shared" ca="1" si="148"/>
        <v>0</v>
      </c>
      <c r="BV117" s="226">
        <f t="shared" ca="1" si="148"/>
        <v>0</v>
      </c>
      <c r="BW117" s="226">
        <f t="shared" ca="1" si="148"/>
        <v>0</v>
      </c>
      <c r="BX117" s="226">
        <f t="shared" ca="1" si="148"/>
        <v>0</v>
      </c>
      <c r="BY117" s="226">
        <f t="shared" ca="1" si="148"/>
        <v>0</v>
      </c>
      <c r="BZ117" s="226">
        <f t="shared" ca="1" si="148"/>
        <v>0</v>
      </c>
      <c r="CA117" s="226"/>
      <c r="CB117" s="226" t="str">
        <f t="shared" ca="1" si="103"/>
        <v/>
      </c>
      <c r="CC117" s="226" t="str">
        <f t="shared" ca="1" si="104"/>
        <v/>
      </c>
      <c r="CD117" s="226" t="str">
        <f t="shared" ca="1" si="105"/>
        <v/>
      </c>
      <c r="CE117" s="226" t="str">
        <f t="shared" ca="1" si="106"/>
        <v/>
      </c>
      <c r="CF117" s="226" t="str">
        <f t="shared" ca="1" si="107"/>
        <v/>
      </c>
      <c r="CG117" s="226" t="str">
        <f t="shared" ca="1" si="108"/>
        <v/>
      </c>
      <c r="CH117" s="226" t="str">
        <f t="shared" ca="1" si="109"/>
        <v/>
      </c>
      <c r="CI117" s="226" t="str">
        <f t="shared" ca="1" si="110"/>
        <v/>
      </c>
      <c r="CJ117" s="226" t="str">
        <f t="shared" ca="1" si="111"/>
        <v/>
      </c>
      <c r="CK117" s="226" t="str">
        <f t="shared" ca="1" si="112"/>
        <v/>
      </c>
      <c r="CL117" s="226" t="str">
        <f t="shared" ca="1" si="113"/>
        <v/>
      </c>
      <c r="CM117" s="226"/>
      <c r="CN117" s="226" t="str">
        <f t="shared" ca="1" si="114"/>
        <v xml:space="preserve">          </v>
      </c>
      <c r="CO117" s="226" t="str">
        <f t="shared" ca="1" si="115"/>
        <v/>
      </c>
      <c r="CP117" s="226" t="str">
        <f t="shared" ca="1" si="116"/>
        <v/>
      </c>
      <c r="CQ117" s="226"/>
      <c r="CR117" s="226">
        <f t="shared" ca="1" si="117"/>
        <v>0</v>
      </c>
      <c r="CS117" s="226">
        <f t="shared" ca="1" si="147"/>
        <v>0</v>
      </c>
      <c r="CT117" s="226">
        <f t="shared" ca="1" si="147"/>
        <v>0</v>
      </c>
      <c r="CU117" s="226">
        <f t="shared" ca="1" si="147"/>
        <v>0</v>
      </c>
      <c r="CV117" s="226">
        <f t="shared" ca="1" si="147"/>
        <v>0</v>
      </c>
      <c r="CW117" s="226">
        <f t="shared" ca="1" si="147"/>
        <v>0</v>
      </c>
      <c r="CX117" s="226">
        <f t="shared" ca="1" si="146"/>
        <v>0</v>
      </c>
      <c r="CY117" s="226">
        <f t="shared" ca="1" si="146"/>
        <v>0</v>
      </c>
      <c r="CZ117" s="226">
        <f t="shared" ca="1" si="146"/>
        <v>0</v>
      </c>
      <c r="DA117" s="226">
        <f t="shared" ca="1" si="146"/>
        <v>0</v>
      </c>
      <c r="DB117" s="226">
        <f t="shared" ca="1" si="146"/>
        <v>0</v>
      </c>
      <c r="DC117" s="226"/>
      <c r="DD117" s="226" t="str">
        <f t="shared" ca="1" si="118"/>
        <v/>
      </c>
      <c r="DE117" s="226" t="str">
        <f t="shared" ca="1" si="119"/>
        <v/>
      </c>
      <c r="DF117" s="226" t="str">
        <f t="shared" ca="1" si="120"/>
        <v/>
      </c>
      <c r="DG117" s="226" t="str">
        <f t="shared" ca="1" si="121"/>
        <v/>
      </c>
      <c r="DH117" s="226" t="str">
        <f t="shared" ca="1" si="122"/>
        <v/>
      </c>
      <c r="DI117" s="226" t="str">
        <f t="shared" ca="1" si="123"/>
        <v/>
      </c>
      <c r="DJ117" s="226" t="str">
        <f t="shared" ca="1" si="124"/>
        <v/>
      </c>
      <c r="DK117" s="226" t="str">
        <f t="shared" ca="1" si="125"/>
        <v/>
      </c>
      <c r="DL117" s="226" t="str">
        <f t="shared" ca="1" si="126"/>
        <v/>
      </c>
      <c r="DM117" s="226" t="str">
        <f t="shared" ca="1" si="127"/>
        <v/>
      </c>
      <c r="DN117" s="226" t="str">
        <f t="shared" ca="1" si="128"/>
        <v/>
      </c>
      <c r="DO117" s="226"/>
      <c r="DP117" s="226" t="str">
        <f t="shared" ca="1" si="129"/>
        <v xml:space="preserve">          </v>
      </c>
      <c r="DQ117" s="226" t="str">
        <f t="shared" ca="1" si="130"/>
        <v/>
      </c>
      <c r="DR117" s="226" t="str">
        <f t="shared" ca="1" si="131"/>
        <v/>
      </c>
      <c r="DS117" s="226"/>
      <c r="DT117" s="226" t="str">
        <f t="shared" ca="1" si="132"/>
        <v/>
      </c>
      <c r="DU117" s="226" t="str">
        <f t="shared" ca="1" si="152"/>
        <v/>
      </c>
      <c r="DV117" s="226" t="str">
        <f t="shared" ca="1" si="152"/>
        <v/>
      </c>
      <c r="DW117" s="226" t="str">
        <f t="shared" ca="1" si="152"/>
        <v/>
      </c>
      <c r="DX117" s="226" t="str">
        <f t="shared" ca="1" si="149"/>
        <v/>
      </c>
      <c r="DY117" s="226" t="str">
        <f t="shared" ca="1" si="149"/>
        <v/>
      </c>
      <c r="DZ117" s="226" t="str">
        <f t="shared" ca="1" si="149"/>
        <v/>
      </c>
      <c r="EA117" s="226" t="str">
        <f t="shared" ca="1" si="149"/>
        <v/>
      </c>
      <c r="EB117" s="226" t="str">
        <f t="shared" ca="1" si="149"/>
        <v/>
      </c>
      <c r="EC117" s="226" t="str">
        <f t="shared" ca="1" si="149"/>
        <v/>
      </c>
      <c r="ED117" s="226"/>
      <c r="EE117" s="226" t="str">
        <f t="shared" ca="1" si="133"/>
        <v xml:space="preserve">         </v>
      </c>
      <c r="EF117" s="226" t="str">
        <f t="shared" ca="1" si="134"/>
        <v/>
      </c>
      <c r="EG117" s="226" t="str">
        <f t="shared" ca="1" si="135"/>
        <v/>
      </c>
      <c r="EH117" s="226"/>
      <c r="EI117" s="226" t="str">
        <f t="shared" ca="1" si="157"/>
        <v/>
      </c>
      <c r="EJ117" s="226" t="str">
        <f t="shared" ca="1" si="157"/>
        <v/>
      </c>
      <c r="EK117" s="226" t="str">
        <f t="shared" ca="1" si="157"/>
        <v/>
      </c>
      <c r="EL117" s="226" t="str">
        <f t="shared" ca="1" si="157"/>
        <v/>
      </c>
      <c r="EM117" s="226" t="str">
        <f t="shared" ca="1" si="157"/>
        <v/>
      </c>
      <c r="EN117" s="226" t="str">
        <f t="shared" ca="1" si="157"/>
        <v/>
      </c>
      <c r="EO117" s="226" t="str">
        <f t="shared" ca="1" si="157"/>
        <v/>
      </c>
      <c r="EP117" s="226" t="str">
        <f t="shared" ca="1" si="157"/>
        <v/>
      </c>
      <c r="EQ117" s="226" t="str">
        <f t="shared" ca="1" si="157"/>
        <v/>
      </c>
      <c r="ER117" s="226" t="str">
        <f t="shared" ca="1" si="157"/>
        <v/>
      </c>
      <c r="ES117" s="226"/>
      <c r="ET117" s="226" t="str">
        <f t="shared" ca="1" si="139"/>
        <v xml:space="preserve">         </v>
      </c>
      <c r="EU117" s="226" t="str">
        <f t="shared" ca="1" si="140"/>
        <v/>
      </c>
      <c r="EV117" s="226" t="str">
        <f t="shared" ca="1" si="141"/>
        <v/>
      </c>
      <c r="FM117" s="226" t="str">
        <f t="shared" si="153"/>
        <v/>
      </c>
      <c r="FN117" s="226" t="str">
        <f t="shared" si="154"/>
        <v/>
      </c>
      <c r="FO117" s="226" t="str">
        <f t="shared" si="155"/>
        <v/>
      </c>
      <c r="FP117" s="226" t="str">
        <f t="shared" si="156"/>
        <v/>
      </c>
      <c r="FQ117" s="226" t="str">
        <f t="shared" si="137"/>
        <v/>
      </c>
      <c r="FR117" s="226" t="str">
        <f t="shared" si="138"/>
        <v/>
      </c>
      <c r="FT117" s="226">
        <f>LEN(ПланОЗО!C117)-LEN(SUBSTITUTE(ПланОЗО!C117,",",""))+COUNTA(ПланОЗО!C117)</f>
        <v>0</v>
      </c>
      <c r="FU117" s="226">
        <f>LEN(ПланОЗО!D117)-LEN(SUBSTITUTE(ПланОЗО!D117,",",""))+COUNTA(ПланОЗО!D117)</f>
        <v>0</v>
      </c>
      <c r="FV117" s="226">
        <f>LEN(ПланОЗО!E117)-LEN(SUBSTITUTE(ПланОЗО!E117,",",""))+COUNTA(ПланОЗО!E117)</f>
        <v>0</v>
      </c>
      <c r="FX117" s="226">
        <f>LEN(ПланЗО!C117)-LEN(SUBSTITUTE(ПланЗО!C117,",",""))+COUNTA(ПланЗО!C117)</f>
        <v>0</v>
      </c>
      <c r="FY117" s="226">
        <f>LEN(ПланЗО!D117)-LEN(SUBSTITUTE(ПланЗО!D117,",",""))+COUNTA(ПланЗО!D117)</f>
        <v>0</v>
      </c>
      <c r="FZ117" s="226">
        <f>LEN(ПланЗО!E117)-LEN(SUBSTITUTE(ПланЗО!E117,",",""))+COUNTA(ПланЗО!E117)</f>
        <v>0</v>
      </c>
    </row>
    <row r="118" spans="1:182" x14ac:dyDescent="0.25">
      <c r="A118" s="5" t="s">
        <v>116</v>
      </c>
      <c r="B118" s="92"/>
      <c r="C118" s="88"/>
      <c r="D118" s="89"/>
      <c r="E118" s="89"/>
      <c r="F118" s="89"/>
      <c r="G118" s="90"/>
      <c r="H118" s="88"/>
      <c r="I118" s="89"/>
      <c r="J118" s="89"/>
      <c r="K118" s="89"/>
      <c r="L118" s="90"/>
      <c r="M118" s="88"/>
      <c r="N118" s="91"/>
      <c r="O118" s="91"/>
      <c r="P118" s="89"/>
      <c r="Q118" s="90"/>
      <c r="R118" s="88"/>
      <c r="S118" s="89"/>
      <c r="T118" s="89"/>
      <c r="U118" s="89"/>
      <c r="V118" s="90"/>
      <c r="W118" s="88"/>
      <c r="X118" s="89"/>
      <c r="Y118" s="89"/>
      <c r="Z118" s="89"/>
      <c r="AA118" s="90"/>
      <c r="AB118" s="88"/>
      <c r="AC118" s="89"/>
      <c r="AD118" s="89"/>
      <c r="AE118" s="89"/>
      <c r="AF118" s="90"/>
      <c r="AG118" s="88"/>
      <c r="AH118" s="89"/>
      <c r="AI118" s="89"/>
      <c r="AJ118" s="89"/>
      <c r="AK118" s="90"/>
      <c r="AL118" s="88"/>
      <c r="AM118" s="89"/>
      <c r="AN118" s="89"/>
      <c r="AO118" s="89"/>
      <c r="AP118" s="90"/>
      <c r="AQ118" s="88"/>
      <c r="AR118" s="89"/>
      <c r="AS118" s="89"/>
      <c r="AT118" s="89"/>
      <c r="AU118" s="90"/>
      <c r="AV118" s="88"/>
      <c r="AW118" s="89"/>
      <c r="AX118" s="89"/>
      <c r="AY118" s="89"/>
      <c r="AZ118" s="90"/>
      <c r="BA118" s="88"/>
      <c r="BB118" s="89"/>
      <c r="BC118" s="89"/>
      <c r="BD118" s="89"/>
      <c r="BE118" s="90"/>
      <c r="BF118" s="89"/>
      <c r="BG118" s="214">
        <v>0</v>
      </c>
      <c r="BH118" s="214">
        <v>0</v>
      </c>
      <c r="BI118" s="214">
        <v>0</v>
      </c>
      <c r="BJ118" s="214">
        <v>0</v>
      </c>
      <c r="BK118" s="305"/>
      <c r="BL118" s="305" t="str">
        <f>IF(ПланОО!H118&gt;0,ПланОО!I118/ПланОО!H118,"-")</f>
        <v>-</v>
      </c>
      <c r="BM118" s="298"/>
      <c r="BN118" s="226"/>
      <c r="BO118" s="226"/>
      <c r="BP118" s="226">
        <f t="shared" ca="1" si="101"/>
        <v>0</v>
      </c>
      <c r="BQ118" s="226">
        <f t="shared" ca="1" si="102"/>
        <v>0</v>
      </c>
      <c r="BR118" s="226">
        <f t="shared" ca="1" si="151"/>
        <v>0</v>
      </c>
      <c r="BS118" s="226">
        <f t="shared" ca="1" si="151"/>
        <v>0</v>
      </c>
      <c r="BT118" s="226">
        <f t="shared" ca="1" si="151"/>
        <v>0</v>
      </c>
      <c r="BU118" s="226">
        <f t="shared" ca="1" si="148"/>
        <v>0</v>
      </c>
      <c r="BV118" s="226">
        <f t="shared" ca="1" si="148"/>
        <v>0</v>
      </c>
      <c r="BW118" s="226">
        <f t="shared" ca="1" si="148"/>
        <v>0</v>
      </c>
      <c r="BX118" s="226">
        <f t="shared" ca="1" si="148"/>
        <v>0</v>
      </c>
      <c r="BY118" s="226">
        <f t="shared" ca="1" si="148"/>
        <v>0</v>
      </c>
      <c r="BZ118" s="226">
        <f t="shared" ca="1" si="148"/>
        <v>0</v>
      </c>
      <c r="CA118" s="226"/>
      <c r="CB118" s="226" t="str">
        <f t="shared" ca="1" si="103"/>
        <v/>
      </c>
      <c r="CC118" s="226" t="str">
        <f t="shared" ca="1" si="104"/>
        <v/>
      </c>
      <c r="CD118" s="226" t="str">
        <f t="shared" ca="1" si="105"/>
        <v/>
      </c>
      <c r="CE118" s="226" t="str">
        <f t="shared" ca="1" si="106"/>
        <v/>
      </c>
      <c r="CF118" s="226" t="str">
        <f t="shared" ca="1" si="107"/>
        <v/>
      </c>
      <c r="CG118" s="226" t="str">
        <f t="shared" ca="1" si="108"/>
        <v/>
      </c>
      <c r="CH118" s="226" t="str">
        <f t="shared" ca="1" si="109"/>
        <v/>
      </c>
      <c r="CI118" s="226" t="str">
        <f t="shared" ca="1" si="110"/>
        <v/>
      </c>
      <c r="CJ118" s="226" t="str">
        <f t="shared" ca="1" si="111"/>
        <v/>
      </c>
      <c r="CK118" s="226" t="str">
        <f t="shared" ca="1" si="112"/>
        <v/>
      </c>
      <c r="CL118" s="226" t="str">
        <f t="shared" ca="1" si="113"/>
        <v/>
      </c>
      <c r="CM118" s="226"/>
      <c r="CN118" s="226" t="str">
        <f t="shared" ca="1" si="114"/>
        <v xml:space="preserve">          </v>
      </c>
      <c r="CO118" s="226" t="str">
        <f t="shared" ca="1" si="115"/>
        <v/>
      </c>
      <c r="CP118" s="226" t="str">
        <f t="shared" ca="1" si="116"/>
        <v/>
      </c>
      <c r="CQ118" s="226"/>
      <c r="CR118" s="226">
        <f t="shared" ca="1" si="117"/>
        <v>0</v>
      </c>
      <c r="CS118" s="226">
        <f t="shared" ca="1" si="147"/>
        <v>0</v>
      </c>
      <c r="CT118" s="226">
        <f t="shared" ca="1" si="147"/>
        <v>0</v>
      </c>
      <c r="CU118" s="226">
        <f t="shared" ca="1" si="147"/>
        <v>0</v>
      </c>
      <c r="CV118" s="226">
        <f t="shared" ca="1" si="147"/>
        <v>0</v>
      </c>
      <c r="CW118" s="226">
        <f t="shared" ca="1" si="147"/>
        <v>0</v>
      </c>
      <c r="CX118" s="226">
        <f t="shared" ca="1" si="146"/>
        <v>0</v>
      </c>
      <c r="CY118" s="226">
        <f t="shared" ca="1" si="146"/>
        <v>0</v>
      </c>
      <c r="CZ118" s="226">
        <f t="shared" ca="1" si="146"/>
        <v>0</v>
      </c>
      <c r="DA118" s="226">
        <f t="shared" ca="1" si="146"/>
        <v>0</v>
      </c>
      <c r="DB118" s="226">
        <f t="shared" ca="1" si="146"/>
        <v>0</v>
      </c>
      <c r="DC118" s="226"/>
      <c r="DD118" s="226" t="str">
        <f t="shared" ca="1" si="118"/>
        <v/>
      </c>
      <c r="DE118" s="226" t="str">
        <f t="shared" ca="1" si="119"/>
        <v/>
      </c>
      <c r="DF118" s="226" t="str">
        <f t="shared" ca="1" si="120"/>
        <v/>
      </c>
      <c r="DG118" s="226" t="str">
        <f t="shared" ca="1" si="121"/>
        <v/>
      </c>
      <c r="DH118" s="226" t="str">
        <f t="shared" ca="1" si="122"/>
        <v/>
      </c>
      <c r="DI118" s="226" t="str">
        <f t="shared" ca="1" si="123"/>
        <v/>
      </c>
      <c r="DJ118" s="226" t="str">
        <f t="shared" ca="1" si="124"/>
        <v/>
      </c>
      <c r="DK118" s="226" t="str">
        <f t="shared" ca="1" si="125"/>
        <v/>
      </c>
      <c r="DL118" s="226" t="str">
        <f t="shared" ca="1" si="126"/>
        <v/>
      </c>
      <c r="DM118" s="226" t="str">
        <f t="shared" ca="1" si="127"/>
        <v/>
      </c>
      <c r="DN118" s="226" t="str">
        <f t="shared" ca="1" si="128"/>
        <v/>
      </c>
      <c r="DO118" s="226"/>
      <c r="DP118" s="226" t="str">
        <f t="shared" ca="1" si="129"/>
        <v xml:space="preserve">          </v>
      </c>
      <c r="DQ118" s="226" t="str">
        <f t="shared" ca="1" si="130"/>
        <v/>
      </c>
      <c r="DR118" s="226" t="str">
        <f t="shared" ca="1" si="131"/>
        <v/>
      </c>
      <c r="DS118" s="226"/>
      <c r="DT118" s="226" t="str">
        <f t="shared" ca="1" si="132"/>
        <v/>
      </c>
      <c r="DU118" s="226" t="str">
        <f t="shared" ca="1" si="152"/>
        <v/>
      </c>
      <c r="DV118" s="226" t="str">
        <f t="shared" ca="1" si="152"/>
        <v/>
      </c>
      <c r="DW118" s="226" t="str">
        <f t="shared" ca="1" si="152"/>
        <v/>
      </c>
      <c r="DX118" s="226" t="str">
        <f t="shared" ca="1" si="149"/>
        <v/>
      </c>
      <c r="DY118" s="226" t="str">
        <f t="shared" ca="1" si="149"/>
        <v/>
      </c>
      <c r="DZ118" s="226" t="str">
        <f t="shared" ca="1" si="149"/>
        <v/>
      </c>
      <c r="EA118" s="226" t="str">
        <f t="shared" ca="1" si="149"/>
        <v/>
      </c>
      <c r="EB118" s="226" t="str">
        <f t="shared" ca="1" si="149"/>
        <v/>
      </c>
      <c r="EC118" s="226" t="str">
        <f t="shared" ca="1" si="149"/>
        <v/>
      </c>
      <c r="ED118" s="226"/>
      <c r="EE118" s="226" t="str">
        <f t="shared" ca="1" si="133"/>
        <v xml:space="preserve">         </v>
      </c>
      <c r="EF118" s="226" t="str">
        <f t="shared" ca="1" si="134"/>
        <v/>
      </c>
      <c r="EG118" s="226" t="str">
        <f t="shared" ca="1" si="135"/>
        <v/>
      </c>
      <c r="EH118" s="226"/>
      <c r="EI118" s="226" t="str">
        <f t="shared" ref="EI118:ER127" ca="1" si="158">IF(OFFSET($L118,0,(EI$2-1)*5,1,1)=$ES$1,EI$2,"")</f>
        <v/>
      </c>
      <c r="EJ118" s="226" t="str">
        <f t="shared" ca="1" si="158"/>
        <v/>
      </c>
      <c r="EK118" s="226" t="str">
        <f t="shared" ca="1" si="158"/>
        <v/>
      </c>
      <c r="EL118" s="226" t="str">
        <f t="shared" ca="1" si="158"/>
        <v/>
      </c>
      <c r="EM118" s="226" t="str">
        <f t="shared" ca="1" si="158"/>
        <v/>
      </c>
      <c r="EN118" s="226" t="str">
        <f t="shared" ca="1" si="158"/>
        <v/>
      </c>
      <c r="EO118" s="226" t="str">
        <f t="shared" ca="1" si="158"/>
        <v/>
      </c>
      <c r="EP118" s="226" t="str">
        <f t="shared" ca="1" si="158"/>
        <v/>
      </c>
      <c r="EQ118" s="226" t="str">
        <f t="shared" ca="1" si="158"/>
        <v/>
      </c>
      <c r="ER118" s="226" t="str">
        <f t="shared" ca="1" si="158"/>
        <v/>
      </c>
      <c r="ES118" s="226"/>
      <c r="ET118" s="226" t="str">
        <f t="shared" ca="1" si="139"/>
        <v xml:space="preserve">         </v>
      </c>
      <c r="EU118" s="226" t="str">
        <f t="shared" ca="1" si="140"/>
        <v/>
      </c>
      <c r="EV118" s="226" t="str">
        <f t="shared" ca="1" si="141"/>
        <v/>
      </c>
      <c r="FM118" s="226" t="str">
        <f t="shared" si="153"/>
        <v/>
      </c>
      <c r="FN118" s="226" t="str">
        <f t="shared" si="154"/>
        <v/>
      </c>
      <c r="FO118" s="226" t="str">
        <f t="shared" si="155"/>
        <v/>
      </c>
      <c r="FP118" s="226" t="str">
        <f t="shared" si="156"/>
        <v/>
      </c>
      <c r="FQ118" s="226" t="str">
        <f t="shared" si="137"/>
        <v/>
      </c>
      <c r="FR118" s="226" t="str">
        <f t="shared" si="138"/>
        <v/>
      </c>
      <c r="FT118" s="226">
        <f>LEN(ПланОЗО!C118)-LEN(SUBSTITUTE(ПланОЗО!C118,",",""))+COUNTA(ПланОЗО!C118)</f>
        <v>0</v>
      </c>
      <c r="FU118" s="226">
        <f>LEN(ПланОЗО!D118)-LEN(SUBSTITUTE(ПланОЗО!D118,",",""))+COUNTA(ПланОЗО!D118)</f>
        <v>0</v>
      </c>
      <c r="FV118" s="226">
        <f>LEN(ПланОЗО!E118)-LEN(SUBSTITUTE(ПланОЗО!E118,",",""))+COUNTA(ПланОЗО!E118)</f>
        <v>0</v>
      </c>
      <c r="FX118" s="226">
        <f>LEN(ПланЗО!C118)-LEN(SUBSTITUTE(ПланЗО!C118,",",""))+COUNTA(ПланЗО!C118)</f>
        <v>0</v>
      </c>
      <c r="FY118" s="226">
        <f>LEN(ПланЗО!D118)-LEN(SUBSTITUTE(ПланЗО!D118,",",""))+COUNTA(ПланЗО!D118)</f>
        <v>0</v>
      </c>
      <c r="FZ118" s="226">
        <f>LEN(ПланЗО!E118)-LEN(SUBSTITUTE(ПланЗО!E118,",",""))+COUNTA(ПланЗО!E118)</f>
        <v>0</v>
      </c>
    </row>
    <row r="119" spans="1:182" x14ac:dyDescent="0.25">
      <c r="A119" s="5" t="s">
        <v>226</v>
      </c>
      <c r="B119" s="92"/>
      <c r="C119" s="88"/>
      <c r="D119" s="89"/>
      <c r="E119" s="89"/>
      <c r="F119" s="89"/>
      <c r="G119" s="90"/>
      <c r="H119" s="88"/>
      <c r="I119" s="89"/>
      <c r="J119" s="89"/>
      <c r="K119" s="89"/>
      <c r="L119" s="90"/>
      <c r="M119" s="88"/>
      <c r="N119" s="91"/>
      <c r="O119" s="91"/>
      <c r="P119" s="89"/>
      <c r="Q119" s="90"/>
      <c r="R119" s="88"/>
      <c r="S119" s="89"/>
      <c r="T119" s="89"/>
      <c r="U119" s="89"/>
      <c r="V119" s="90"/>
      <c r="W119" s="88"/>
      <c r="X119" s="89"/>
      <c r="Y119" s="89"/>
      <c r="Z119" s="89"/>
      <c r="AA119" s="90"/>
      <c r="AB119" s="88"/>
      <c r="AC119" s="89"/>
      <c r="AD119" s="89"/>
      <c r="AE119" s="89"/>
      <c r="AF119" s="90"/>
      <c r="AG119" s="88"/>
      <c r="AH119" s="89"/>
      <c r="AI119" s="89"/>
      <c r="AJ119" s="89"/>
      <c r="AK119" s="90"/>
      <c r="AL119" s="88"/>
      <c r="AM119" s="89"/>
      <c r="AN119" s="89"/>
      <c r="AO119" s="89"/>
      <c r="AP119" s="90"/>
      <c r="AQ119" s="88"/>
      <c r="AR119" s="89"/>
      <c r="AS119" s="89"/>
      <c r="AT119" s="89"/>
      <c r="AU119" s="90"/>
      <c r="AV119" s="88"/>
      <c r="AW119" s="89"/>
      <c r="AX119" s="89"/>
      <c r="AY119" s="89"/>
      <c r="AZ119" s="90"/>
      <c r="BA119" s="88"/>
      <c r="BB119" s="89"/>
      <c r="BC119" s="89"/>
      <c r="BD119" s="89"/>
      <c r="BE119" s="90"/>
      <c r="BF119" s="89"/>
      <c r="BG119" s="214">
        <v>0</v>
      </c>
      <c r="BH119" s="214">
        <v>0</v>
      </c>
      <c r="BI119" s="214">
        <v>0</v>
      </c>
      <c r="BJ119" s="214">
        <v>0</v>
      </c>
      <c r="BK119" s="305"/>
      <c r="BL119" s="305" t="str">
        <f>IF(ПланОО!H119&gt;0,ПланОО!I119/ПланОО!H119,"-")</f>
        <v>-</v>
      </c>
      <c r="BM119" s="298"/>
      <c r="BN119" s="226"/>
      <c r="BO119" s="226"/>
      <c r="BP119" s="226">
        <f t="shared" ca="1" si="101"/>
        <v>0</v>
      </c>
      <c r="BQ119" s="226">
        <f t="shared" ca="1" si="102"/>
        <v>0</v>
      </c>
      <c r="BR119" s="226">
        <f t="shared" ca="1" si="151"/>
        <v>0</v>
      </c>
      <c r="BS119" s="226">
        <f t="shared" ca="1" si="151"/>
        <v>0</v>
      </c>
      <c r="BT119" s="226">
        <f t="shared" ca="1" si="151"/>
        <v>0</v>
      </c>
      <c r="BU119" s="226">
        <f t="shared" ca="1" si="148"/>
        <v>0</v>
      </c>
      <c r="BV119" s="226">
        <f t="shared" ca="1" si="148"/>
        <v>0</v>
      </c>
      <c r="BW119" s="226">
        <f t="shared" ca="1" si="148"/>
        <v>0</v>
      </c>
      <c r="BX119" s="226">
        <f t="shared" ca="1" si="148"/>
        <v>0</v>
      </c>
      <c r="BY119" s="226">
        <f t="shared" ca="1" si="148"/>
        <v>0</v>
      </c>
      <c r="BZ119" s="226">
        <f t="shared" ca="1" si="148"/>
        <v>0</v>
      </c>
      <c r="CA119" s="226"/>
      <c r="CB119" s="226" t="str">
        <f t="shared" ca="1" si="103"/>
        <v/>
      </c>
      <c r="CC119" s="226" t="str">
        <f t="shared" ca="1" si="104"/>
        <v/>
      </c>
      <c r="CD119" s="226" t="str">
        <f t="shared" ca="1" si="105"/>
        <v/>
      </c>
      <c r="CE119" s="226" t="str">
        <f t="shared" ca="1" si="106"/>
        <v/>
      </c>
      <c r="CF119" s="226" t="str">
        <f t="shared" ca="1" si="107"/>
        <v/>
      </c>
      <c r="CG119" s="226" t="str">
        <f t="shared" ca="1" si="108"/>
        <v/>
      </c>
      <c r="CH119" s="226" t="str">
        <f t="shared" ca="1" si="109"/>
        <v/>
      </c>
      <c r="CI119" s="226" t="str">
        <f t="shared" ca="1" si="110"/>
        <v/>
      </c>
      <c r="CJ119" s="226" t="str">
        <f t="shared" ca="1" si="111"/>
        <v/>
      </c>
      <c r="CK119" s="226" t="str">
        <f t="shared" ca="1" si="112"/>
        <v/>
      </c>
      <c r="CL119" s="226" t="str">
        <f t="shared" ca="1" si="113"/>
        <v/>
      </c>
      <c r="CM119" s="226"/>
      <c r="CN119" s="226" t="str">
        <f t="shared" ca="1" si="114"/>
        <v xml:space="preserve">          </v>
      </c>
      <c r="CO119" s="226" t="str">
        <f t="shared" ca="1" si="115"/>
        <v/>
      </c>
      <c r="CP119" s="226" t="str">
        <f t="shared" ca="1" si="116"/>
        <v/>
      </c>
      <c r="CQ119" s="226"/>
      <c r="CR119" s="226">
        <f t="shared" ca="1" si="117"/>
        <v>0</v>
      </c>
      <c r="CS119" s="226">
        <f t="shared" ca="1" si="147"/>
        <v>0</v>
      </c>
      <c r="CT119" s="226">
        <f t="shared" ca="1" si="147"/>
        <v>0</v>
      </c>
      <c r="CU119" s="226">
        <f t="shared" ca="1" si="147"/>
        <v>0</v>
      </c>
      <c r="CV119" s="226">
        <f t="shared" ca="1" si="147"/>
        <v>0</v>
      </c>
      <c r="CW119" s="226">
        <f t="shared" ca="1" si="147"/>
        <v>0</v>
      </c>
      <c r="CX119" s="226">
        <f t="shared" ca="1" si="146"/>
        <v>0</v>
      </c>
      <c r="CY119" s="226">
        <f t="shared" ca="1" si="146"/>
        <v>0</v>
      </c>
      <c r="CZ119" s="226">
        <f t="shared" ca="1" si="146"/>
        <v>0</v>
      </c>
      <c r="DA119" s="226">
        <f t="shared" ca="1" si="146"/>
        <v>0</v>
      </c>
      <c r="DB119" s="226">
        <f t="shared" ca="1" si="146"/>
        <v>0</v>
      </c>
      <c r="DC119" s="226"/>
      <c r="DD119" s="226" t="str">
        <f t="shared" ca="1" si="118"/>
        <v/>
      </c>
      <c r="DE119" s="226" t="str">
        <f t="shared" ca="1" si="119"/>
        <v/>
      </c>
      <c r="DF119" s="226" t="str">
        <f t="shared" ca="1" si="120"/>
        <v/>
      </c>
      <c r="DG119" s="226" t="str">
        <f t="shared" ca="1" si="121"/>
        <v/>
      </c>
      <c r="DH119" s="226" t="str">
        <f t="shared" ca="1" si="122"/>
        <v/>
      </c>
      <c r="DI119" s="226" t="str">
        <f t="shared" ca="1" si="123"/>
        <v/>
      </c>
      <c r="DJ119" s="226" t="str">
        <f t="shared" ca="1" si="124"/>
        <v/>
      </c>
      <c r="DK119" s="226" t="str">
        <f t="shared" ca="1" si="125"/>
        <v/>
      </c>
      <c r="DL119" s="226" t="str">
        <f t="shared" ca="1" si="126"/>
        <v/>
      </c>
      <c r="DM119" s="226" t="str">
        <f t="shared" ca="1" si="127"/>
        <v/>
      </c>
      <c r="DN119" s="226" t="str">
        <f t="shared" ca="1" si="128"/>
        <v/>
      </c>
      <c r="DO119" s="226"/>
      <c r="DP119" s="226" t="str">
        <f t="shared" ca="1" si="129"/>
        <v xml:space="preserve">          </v>
      </c>
      <c r="DQ119" s="226" t="str">
        <f t="shared" ca="1" si="130"/>
        <v/>
      </c>
      <c r="DR119" s="226" t="str">
        <f t="shared" ca="1" si="131"/>
        <v/>
      </c>
      <c r="DS119" s="226"/>
      <c r="DT119" s="226" t="str">
        <f t="shared" ca="1" si="132"/>
        <v/>
      </c>
      <c r="DU119" s="226" t="str">
        <f t="shared" ca="1" si="152"/>
        <v/>
      </c>
      <c r="DV119" s="226" t="str">
        <f t="shared" ca="1" si="152"/>
        <v/>
      </c>
      <c r="DW119" s="226" t="str">
        <f t="shared" ca="1" si="152"/>
        <v/>
      </c>
      <c r="DX119" s="226" t="str">
        <f t="shared" ca="1" si="149"/>
        <v/>
      </c>
      <c r="DY119" s="226" t="str">
        <f t="shared" ca="1" si="149"/>
        <v/>
      </c>
      <c r="DZ119" s="226" t="str">
        <f t="shared" ca="1" si="149"/>
        <v/>
      </c>
      <c r="EA119" s="226" t="str">
        <f t="shared" ca="1" si="149"/>
        <v/>
      </c>
      <c r="EB119" s="226" t="str">
        <f t="shared" ca="1" si="149"/>
        <v/>
      </c>
      <c r="EC119" s="226" t="str">
        <f t="shared" ca="1" si="149"/>
        <v/>
      </c>
      <c r="ED119" s="226"/>
      <c r="EE119" s="226" t="str">
        <f t="shared" ca="1" si="133"/>
        <v xml:space="preserve">         </v>
      </c>
      <c r="EF119" s="226" t="str">
        <f t="shared" ca="1" si="134"/>
        <v/>
      </c>
      <c r="EG119" s="226" t="str">
        <f t="shared" ca="1" si="135"/>
        <v/>
      </c>
      <c r="EH119" s="226"/>
      <c r="EI119" s="226" t="str">
        <f t="shared" ca="1" si="158"/>
        <v/>
      </c>
      <c r="EJ119" s="226" t="str">
        <f t="shared" ca="1" si="158"/>
        <v/>
      </c>
      <c r="EK119" s="226" t="str">
        <f t="shared" ca="1" si="158"/>
        <v/>
      </c>
      <c r="EL119" s="226" t="str">
        <f t="shared" ca="1" si="158"/>
        <v/>
      </c>
      <c r="EM119" s="226" t="str">
        <f t="shared" ca="1" si="158"/>
        <v/>
      </c>
      <c r="EN119" s="226" t="str">
        <f t="shared" ca="1" si="158"/>
        <v/>
      </c>
      <c r="EO119" s="226" t="str">
        <f t="shared" ca="1" si="158"/>
        <v/>
      </c>
      <c r="EP119" s="226" t="str">
        <f t="shared" ca="1" si="158"/>
        <v/>
      </c>
      <c r="EQ119" s="226" t="str">
        <f t="shared" ca="1" si="158"/>
        <v/>
      </c>
      <c r="ER119" s="226" t="str">
        <f t="shared" ca="1" si="158"/>
        <v/>
      </c>
      <c r="ES119" s="226"/>
      <c r="ET119" s="226" t="str">
        <f t="shared" ca="1" si="139"/>
        <v xml:space="preserve">         </v>
      </c>
      <c r="EU119" s="226" t="str">
        <f t="shared" ca="1" si="140"/>
        <v/>
      </c>
      <c r="EV119" s="226" t="str">
        <f t="shared" ca="1" si="141"/>
        <v/>
      </c>
      <c r="FM119" s="226" t="str">
        <f t="shared" si="153"/>
        <v/>
      </c>
      <c r="FN119" s="226" t="str">
        <f t="shared" si="154"/>
        <v/>
      </c>
      <c r="FO119" s="226" t="str">
        <f t="shared" si="155"/>
        <v/>
      </c>
      <c r="FP119" s="226" t="str">
        <f t="shared" si="156"/>
        <v/>
      </c>
      <c r="FQ119" s="226" t="str">
        <f t="shared" si="137"/>
        <v/>
      </c>
      <c r="FR119" s="226" t="str">
        <f t="shared" si="138"/>
        <v/>
      </c>
      <c r="FT119" s="226">
        <f>LEN(ПланОЗО!C119)-LEN(SUBSTITUTE(ПланОЗО!C119,",",""))+COUNTA(ПланОЗО!C119)</f>
        <v>0</v>
      </c>
      <c r="FU119" s="226">
        <f>LEN(ПланОЗО!D119)-LEN(SUBSTITUTE(ПланОЗО!D119,",",""))+COUNTA(ПланОЗО!D119)</f>
        <v>0</v>
      </c>
      <c r="FV119" s="226">
        <f>LEN(ПланОЗО!E119)-LEN(SUBSTITUTE(ПланОЗО!E119,",",""))+COUNTA(ПланОЗО!E119)</f>
        <v>0</v>
      </c>
      <c r="FX119" s="226">
        <f>LEN(ПланЗО!C119)-LEN(SUBSTITUTE(ПланЗО!C119,",",""))+COUNTA(ПланЗО!C119)</f>
        <v>0</v>
      </c>
      <c r="FY119" s="226">
        <f>LEN(ПланЗО!D119)-LEN(SUBSTITUTE(ПланЗО!D119,",",""))+COUNTA(ПланЗО!D119)</f>
        <v>0</v>
      </c>
      <c r="FZ119" s="226">
        <f>LEN(ПланЗО!E119)-LEN(SUBSTITUTE(ПланЗО!E119,",",""))+COUNTA(ПланЗО!E119)</f>
        <v>0</v>
      </c>
    </row>
    <row r="120" spans="1:182" x14ac:dyDescent="0.25">
      <c r="A120" s="5" t="s">
        <v>227</v>
      </c>
      <c r="B120" s="92"/>
      <c r="C120" s="88"/>
      <c r="D120" s="89"/>
      <c r="E120" s="89"/>
      <c r="F120" s="89"/>
      <c r="G120" s="90"/>
      <c r="H120" s="88"/>
      <c r="I120" s="89"/>
      <c r="J120" s="89"/>
      <c r="K120" s="89"/>
      <c r="L120" s="90"/>
      <c r="M120" s="88"/>
      <c r="N120" s="91"/>
      <c r="O120" s="91"/>
      <c r="P120" s="89"/>
      <c r="Q120" s="90"/>
      <c r="R120" s="88"/>
      <c r="S120" s="89"/>
      <c r="T120" s="89"/>
      <c r="U120" s="89"/>
      <c r="V120" s="90"/>
      <c r="W120" s="88"/>
      <c r="X120" s="89"/>
      <c r="Y120" s="89"/>
      <c r="Z120" s="89"/>
      <c r="AA120" s="90"/>
      <c r="AB120" s="88"/>
      <c r="AC120" s="89"/>
      <c r="AD120" s="89"/>
      <c r="AE120" s="89"/>
      <c r="AF120" s="90"/>
      <c r="AG120" s="88"/>
      <c r="AH120" s="89"/>
      <c r="AI120" s="89"/>
      <c r="AJ120" s="89"/>
      <c r="AK120" s="90"/>
      <c r="AL120" s="88"/>
      <c r="AM120" s="89"/>
      <c r="AN120" s="89"/>
      <c r="AO120" s="89"/>
      <c r="AP120" s="90"/>
      <c r="AQ120" s="88"/>
      <c r="AR120" s="89"/>
      <c r="AS120" s="89"/>
      <c r="AT120" s="89"/>
      <c r="AU120" s="90"/>
      <c r="AV120" s="88"/>
      <c r="AW120" s="89"/>
      <c r="AX120" s="89"/>
      <c r="AY120" s="89"/>
      <c r="AZ120" s="90"/>
      <c r="BA120" s="88"/>
      <c r="BB120" s="89"/>
      <c r="BC120" s="89"/>
      <c r="BD120" s="89"/>
      <c r="BE120" s="90"/>
      <c r="BF120" s="89"/>
      <c r="BG120" s="214">
        <v>0</v>
      </c>
      <c r="BH120" s="214">
        <v>0</v>
      </c>
      <c r="BI120" s="214">
        <v>0</v>
      </c>
      <c r="BJ120" s="214">
        <v>0</v>
      </c>
      <c r="BK120" s="305"/>
      <c r="BL120" s="305" t="str">
        <f>IF(ПланОО!H120&gt;0,ПланОО!I120/ПланОО!H120,"-")</f>
        <v>-</v>
      </c>
      <c r="BM120" s="298"/>
      <c r="BN120" s="226"/>
      <c r="BO120" s="226"/>
      <c r="BP120" s="226">
        <f t="shared" ca="1" si="101"/>
        <v>0</v>
      </c>
      <c r="BQ120" s="226">
        <f t="shared" ca="1" si="102"/>
        <v>0</v>
      </c>
      <c r="BR120" s="226">
        <f t="shared" ca="1" si="151"/>
        <v>0</v>
      </c>
      <c r="BS120" s="226">
        <f t="shared" ca="1" si="151"/>
        <v>0</v>
      </c>
      <c r="BT120" s="226">
        <f t="shared" ca="1" si="151"/>
        <v>0</v>
      </c>
      <c r="BU120" s="226">
        <f t="shared" ca="1" si="148"/>
        <v>0</v>
      </c>
      <c r="BV120" s="226">
        <f t="shared" ca="1" si="148"/>
        <v>0</v>
      </c>
      <c r="BW120" s="226">
        <f t="shared" ca="1" si="148"/>
        <v>0</v>
      </c>
      <c r="BX120" s="226">
        <f t="shared" ca="1" si="148"/>
        <v>0</v>
      </c>
      <c r="BY120" s="226">
        <f t="shared" ca="1" si="148"/>
        <v>0</v>
      </c>
      <c r="BZ120" s="226">
        <f t="shared" ca="1" si="148"/>
        <v>0</v>
      </c>
      <c r="CA120" s="226"/>
      <c r="CB120" s="226" t="str">
        <f t="shared" ca="1" si="103"/>
        <v/>
      </c>
      <c r="CC120" s="226" t="str">
        <f t="shared" ca="1" si="104"/>
        <v/>
      </c>
      <c r="CD120" s="226" t="str">
        <f t="shared" ca="1" si="105"/>
        <v/>
      </c>
      <c r="CE120" s="226" t="str">
        <f t="shared" ca="1" si="106"/>
        <v/>
      </c>
      <c r="CF120" s="226" t="str">
        <f t="shared" ca="1" si="107"/>
        <v/>
      </c>
      <c r="CG120" s="226" t="str">
        <f t="shared" ca="1" si="108"/>
        <v/>
      </c>
      <c r="CH120" s="226" t="str">
        <f t="shared" ca="1" si="109"/>
        <v/>
      </c>
      <c r="CI120" s="226" t="str">
        <f t="shared" ca="1" si="110"/>
        <v/>
      </c>
      <c r="CJ120" s="226" t="str">
        <f t="shared" ca="1" si="111"/>
        <v/>
      </c>
      <c r="CK120" s="226" t="str">
        <f t="shared" ca="1" si="112"/>
        <v/>
      </c>
      <c r="CL120" s="226" t="str">
        <f t="shared" ca="1" si="113"/>
        <v/>
      </c>
      <c r="CM120" s="226"/>
      <c r="CN120" s="226" t="str">
        <f t="shared" ca="1" si="114"/>
        <v xml:space="preserve">          </v>
      </c>
      <c r="CO120" s="226" t="str">
        <f t="shared" ca="1" si="115"/>
        <v/>
      </c>
      <c r="CP120" s="226" t="str">
        <f t="shared" ca="1" si="116"/>
        <v/>
      </c>
      <c r="CQ120" s="226"/>
      <c r="CR120" s="226">
        <f t="shared" ca="1" si="117"/>
        <v>0</v>
      </c>
      <c r="CS120" s="226">
        <f t="shared" ca="1" si="147"/>
        <v>0</v>
      </c>
      <c r="CT120" s="226">
        <f t="shared" ca="1" si="147"/>
        <v>0</v>
      </c>
      <c r="CU120" s="226">
        <f t="shared" ca="1" si="147"/>
        <v>0</v>
      </c>
      <c r="CV120" s="226">
        <f t="shared" ca="1" si="147"/>
        <v>0</v>
      </c>
      <c r="CW120" s="226">
        <f t="shared" ca="1" si="147"/>
        <v>0</v>
      </c>
      <c r="CX120" s="226">
        <f t="shared" ca="1" si="146"/>
        <v>0</v>
      </c>
      <c r="CY120" s="226">
        <f t="shared" ca="1" si="146"/>
        <v>0</v>
      </c>
      <c r="CZ120" s="226">
        <f t="shared" ca="1" si="146"/>
        <v>0</v>
      </c>
      <c r="DA120" s="226">
        <f t="shared" ca="1" si="146"/>
        <v>0</v>
      </c>
      <c r="DB120" s="226">
        <f t="shared" ca="1" si="146"/>
        <v>0</v>
      </c>
      <c r="DC120" s="226"/>
      <c r="DD120" s="226" t="str">
        <f t="shared" ca="1" si="118"/>
        <v/>
      </c>
      <c r="DE120" s="226" t="str">
        <f t="shared" ca="1" si="119"/>
        <v/>
      </c>
      <c r="DF120" s="226" t="str">
        <f t="shared" ca="1" si="120"/>
        <v/>
      </c>
      <c r="DG120" s="226" t="str">
        <f t="shared" ca="1" si="121"/>
        <v/>
      </c>
      <c r="DH120" s="226" t="str">
        <f t="shared" ca="1" si="122"/>
        <v/>
      </c>
      <c r="DI120" s="226" t="str">
        <f t="shared" ca="1" si="123"/>
        <v/>
      </c>
      <c r="DJ120" s="226" t="str">
        <f t="shared" ca="1" si="124"/>
        <v/>
      </c>
      <c r="DK120" s="226" t="str">
        <f t="shared" ca="1" si="125"/>
        <v/>
      </c>
      <c r="DL120" s="226" t="str">
        <f t="shared" ca="1" si="126"/>
        <v/>
      </c>
      <c r="DM120" s="226" t="str">
        <f t="shared" ca="1" si="127"/>
        <v/>
      </c>
      <c r="DN120" s="226" t="str">
        <f t="shared" ca="1" si="128"/>
        <v/>
      </c>
      <c r="DO120" s="226"/>
      <c r="DP120" s="226" t="str">
        <f t="shared" ca="1" si="129"/>
        <v xml:space="preserve">          </v>
      </c>
      <c r="DQ120" s="226" t="str">
        <f t="shared" ca="1" si="130"/>
        <v/>
      </c>
      <c r="DR120" s="226" t="str">
        <f t="shared" ca="1" si="131"/>
        <v/>
      </c>
      <c r="DS120" s="226"/>
      <c r="DT120" s="226" t="str">
        <f t="shared" ca="1" si="132"/>
        <v/>
      </c>
      <c r="DU120" s="226" t="str">
        <f t="shared" ca="1" si="152"/>
        <v/>
      </c>
      <c r="DV120" s="226" t="str">
        <f t="shared" ca="1" si="152"/>
        <v/>
      </c>
      <c r="DW120" s="226" t="str">
        <f t="shared" ca="1" si="152"/>
        <v/>
      </c>
      <c r="DX120" s="226" t="str">
        <f t="shared" ca="1" si="149"/>
        <v/>
      </c>
      <c r="DY120" s="226" t="str">
        <f t="shared" ca="1" si="149"/>
        <v/>
      </c>
      <c r="DZ120" s="226" t="str">
        <f t="shared" ca="1" si="149"/>
        <v/>
      </c>
      <c r="EA120" s="226" t="str">
        <f t="shared" ca="1" si="149"/>
        <v/>
      </c>
      <c r="EB120" s="226" t="str">
        <f t="shared" ca="1" si="149"/>
        <v/>
      </c>
      <c r="EC120" s="226" t="str">
        <f t="shared" ca="1" si="149"/>
        <v/>
      </c>
      <c r="ED120" s="226"/>
      <c r="EE120" s="226" t="str">
        <f t="shared" ca="1" si="133"/>
        <v xml:space="preserve">         </v>
      </c>
      <c r="EF120" s="226" t="str">
        <f t="shared" ca="1" si="134"/>
        <v/>
      </c>
      <c r="EG120" s="226" t="str">
        <f t="shared" ca="1" si="135"/>
        <v/>
      </c>
      <c r="EH120" s="226"/>
      <c r="EI120" s="226" t="str">
        <f t="shared" ca="1" si="158"/>
        <v/>
      </c>
      <c r="EJ120" s="226" t="str">
        <f t="shared" ca="1" si="158"/>
        <v/>
      </c>
      <c r="EK120" s="226" t="str">
        <f t="shared" ca="1" si="158"/>
        <v/>
      </c>
      <c r="EL120" s="226" t="str">
        <f t="shared" ca="1" si="158"/>
        <v/>
      </c>
      <c r="EM120" s="226" t="str">
        <f t="shared" ca="1" si="158"/>
        <v/>
      </c>
      <c r="EN120" s="226" t="str">
        <f t="shared" ca="1" si="158"/>
        <v/>
      </c>
      <c r="EO120" s="226" t="str">
        <f t="shared" ca="1" si="158"/>
        <v/>
      </c>
      <c r="EP120" s="226" t="str">
        <f t="shared" ca="1" si="158"/>
        <v/>
      </c>
      <c r="EQ120" s="226" t="str">
        <f t="shared" ca="1" si="158"/>
        <v/>
      </c>
      <c r="ER120" s="226" t="str">
        <f t="shared" ca="1" si="158"/>
        <v/>
      </c>
      <c r="ES120" s="226"/>
      <c r="ET120" s="226" t="str">
        <f t="shared" ca="1" si="139"/>
        <v xml:space="preserve">         </v>
      </c>
      <c r="EU120" s="226" t="str">
        <f t="shared" ca="1" si="140"/>
        <v/>
      </c>
      <c r="EV120" s="226" t="str">
        <f t="shared" ca="1" si="141"/>
        <v/>
      </c>
      <c r="FM120" s="226" t="str">
        <f t="shared" si="153"/>
        <v/>
      </c>
      <c r="FN120" s="226" t="str">
        <f t="shared" si="154"/>
        <v/>
      </c>
      <c r="FO120" s="226" t="str">
        <f t="shared" si="155"/>
        <v/>
      </c>
      <c r="FP120" s="226" t="str">
        <f t="shared" si="156"/>
        <v/>
      </c>
      <c r="FQ120" s="226" t="str">
        <f t="shared" si="137"/>
        <v/>
      </c>
      <c r="FR120" s="226" t="str">
        <f t="shared" si="138"/>
        <v/>
      </c>
      <c r="FT120" s="226">
        <f>LEN(ПланОЗО!C120)-LEN(SUBSTITUTE(ПланОЗО!C120,",",""))+COUNTA(ПланОЗО!C120)</f>
        <v>0</v>
      </c>
      <c r="FU120" s="226">
        <f>LEN(ПланОЗО!D120)-LEN(SUBSTITUTE(ПланОЗО!D120,",",""))+COUNTA(ПланОЗО!D120)</f>
        <v>0</v>
      </c>
      <c r="FV120" s="226">
        <f>LEN(ПланОЗО!E120)-LEN(SUBSTITUTE(ПланОЗО!E120,",",""))+COUNTA(ПланОЗО!E120)</f>
        <v>0</v>
      </c>
      <c r="FX120" s="226">
        <f>LEN(ПланЗО!C120)-LEN(SUBSTITUTE(ПланЗО!C120,",",""))+COUNTA(ПланЗО!C120)</f>
        <v>0</v>
      </c>
      <c r="FY120" s="226">
        <f>LEN(ПланЗО!D120)-LEN(SUBSTITUTE(ПланЗО!D120,",",""))+COUNTA(ПланЗО!D120)</f>
        <v>0</v>
      </c>
      <c r="FZ120" s="226">
        <f>LEN(ПланЗО!E120)-LEN(SUBSTITUTE(ПланЗО!E120,",",""))+COUNTA(ПланЗО!E120)</f>
        <v>0</v>
      </c>
    </row>
    <row r="121" spans="1:182" x14ac:dyDescent="0.25">
      <c r="A121" s="5" t="s">
        <v>228</v>
      </c>
      <c r="B121" s="92"/>
      <c r="C121" s="88"/>
      <c r="D121" s="89"/>
      <c r="E121" s="89"/>
      <c r="F121" s="89"/>
      <c r="G121" s="90"/>
      <c r="H121" s="88"/>
      <c r="I121" s="89"/>
      <c r="J121" s="89"/>
      <c r="K121" s="89"/>
      <c r="L121" s="90"/>
      <c r="M121" s="88"/>
      <c r="N121" s="91"/>
      <c r="O121" s="91"/>
      <c r="P121" s="89"/>
      <c r="Q121" s="90"/>
      <c r="R121" s="88"/>
      <c r="S121" s="89"/>
      <c r="T121" s="89"/>
      <c r="U121" s="89"/>
      <c r="V121" s="90"/>
      <c r="W121" s="88"/>
      <c r="X121" s="89"/>
      <c r="Y121" s="89"/>
      <c r="Z121" s="89"/>
      <c r="AA121" s="90"/>
      <c r="AB121" s="88"/>
      <c r="AC121" s="89"/>
      <c r="AD121" s="89"/>
      <c r="AE121" s="89"/>
      <c r="AF121" s="90"/>
      <c r="AG121" s="88"/>
      <c r="AH121" s="89"/>
      <c r="AI121" s="89"/>
      <c r="AJ121" s="89"/>
      <c r="AK121" s="90"/>
      <c r="AL121" s="88"/>
      <c r="AM121" s="89"/>
      <c r="AN121" s="89"/>
      <c r="AO121" s="89"/>
      <c r="AP121" s="90"/>
      <c r="AQ121" s="88"/>
      <c r="AR121" s="89"/>
      <c r="AS121" s="89"/>
      <c r="AT121" s="89"/>
      <c r="AU121" s="90"/>
      <c r="AV121" s="88"/>
      <c r="AW121" s="89"/>
      <c r="AX121" s="89"/>
      <c r="AY121" s="89"/>
      <c r="AZ121" s="90"/>
      <c r="BA121" s="88"/>
      <c r="BB121" s="89"/>
      <c r="BC121" s="89"/>
      <c r="BD121" s="89"/>
      <c r="BE121" s="90"/>
      <c r="BF121" s="89"/>
      <c r="BG121" s="214">
        <v>0</v>
      </c>
      <c r="BH121" s="214">
        <v>0</v>
      </c>
      <c r="BI121" s="214">
        <v>0</v>
      </c>
      <c r="BJ121" s="214">
        <v>0</v>
      </c>
      <c r="BK121" s="305"/>
      <c r="BL121" s="305" t="str">
        <f>IF(ПланОО!H121&gt;0,ПланОО!I121/ПланОО!H121,"-")</f>
        <v>-</v>
      </c>
      <c r="BM121" s="298"/>
      <c r="BN121" s="226"/>
      <c r="BO121" s="226"/>
      <c r="BP121" s="226">
        <f t="shared" ca="1" si="101"/>
        <v>0</v>
      </c>
      <c r="BQ121" s="226">
        <f t="shared" ca="1" si="102"/>
        <v>0</v>
      </c>
      <c r="BR121" s="226">
        <f t="shared" ca="1" si="151"/>
        <v>0</v>
      </c>
      <c r="BS121" s="226">
        <f t="shared" ca="1" si="151"/>
        <v>0</v>
      </c>
      <c r="BT121" s="226">
        <f t="shared" ca="1" si="151"/>
        <v>0</v>
      </c>
      <c r="BU121" s="226">
        <f t="shared" ca="1" si="148"/>
        <v>0</v>
      </c>
      <c r="BV121" s="226">
        <f t="shared" ca="1" si="148"/>
        <v>0</v>
      </c>
      <c r="BW121" s="226">
        <f t="shared" ca="1" si="148"/>
        <v>0</v>
      </c>
      <c r="BX121" s="226">
        <f t="shared" ca="1" si="148"/>
        <v>0</v>
      </c>
      <c r="BY121" s="226">
        <f t="shared" ca="1" si="148"/>
        <v>0</v>
      </c>
      <c r="BZ121" s="226">
        <f t="shared" ca="1" si="148"/>
        <v>0</v>
      </c>
      <c r="CA121" s="226"/>
      <c r="CB121" s="226" t="str">
        <f t="shared" ca="1" si="103"/>
        <v/>
      </c>
      <c r="CC121" s="226" t="str">
        <f t="shared" ca="1" si="104"/>
        <v/>
      </c>
      <c r="CD121" s="226" t="str">
        <f t="shared" ca="1" si="105"/>
        <v/>
      </c>
      <c r="CE121" s="226" t="str">
        <f t="shared" ca="1" si="106"/>
        <v/>
      </c>
      <c r="CF121" s="226" t="str">
        <f t="shared" ca="1" si="107"/>
        <v/>
      </c>
      <c r="CG121" s="226" t="str">
        <f t="shared" ca="1" si="108"/>
        <v/>
      </c>
      <c r="CH121" s="226" t="str">
        <f t="shared" ca="1" si="109"/>
        <v/>
      </c>
      <c r="CI121" s="226" t="str">
        <f t="shared" ca="1" si="110"/>
        <v/>
      </c>
      <c r="CJ121" s="226" t="str">
        <f t="shared" ca="1" si="111"/>
        <v/>
      </c>
      <c r="CK121" s="226" t="str">
        <f t="shared" ca="1" si="112"/>
        <v/>
      </c>
      <c r="CL121" s="226" t="str">
        <f t="shared" ca="1" si="113"/>
        <v/>
      </c>
      <c r="CM121" s="226"/>
      <c r="CN121" s="226" t="str">
        <f t="shared" ca="1" si="114"/>
        <v xml:space="preserve">          </v>
      </c>
      <c r="CO121" s="226" t="str">
        <f t="shared" ca="1" si="115"/>
        <v/>
      </c>
      <c r="CP121" s="226" t="str">
        <f t="shared" ca="1" si="116"/>
        <v/>
      </c>
      <c r="CQ121" s="226"/>
      <c r="CR121" s="226">
        <f t="shared" ca="1" si="117"/>
        <v>0</v>
      </c>
      <c r="CS121" s="226">
        <f t="shared" ca="1" si="147"/>
        <v>0</v>
      </c>
      <c r="CT121" s="226">
        <f t="shared" ca="1" si="147"/>
        <v>0</v>
      </c>
      <c r="CU121" s="226">
        <f t="shared" ca="1" si="147"/>
        <v>0</v>
      </c>
      <c r="CV121" s="226">
        <f t="shared" ca="1" si="147"/>
        <v>0</v>
      </c>
      <c r="CW121" s="226">
        <f t="shared" ca="1" si="147"/>
        <v>0</v>
      </c>
      <c r="CX121" s="226">
        <f t="shared" ca="1" si="146"/>
        <v>0</v>
      </c>
      <c r="CY121" s="226">
        <f t="shared" ca="1" si="146"/>
        <v>0</v>
      </c>
      <c r="CZ121" s="226">
        <f t="shared" ca="1" si="146"/>
        <v>0</v>
      </c>
      <c r="DA121" s="226">
        <f t="shared" ca="1" si="146"/>
        <v>0</v>
      </c>
      <c r="DB121" s="226">
        <f t="shared" ca="1" si="146"/>
        <v>0</v>
      </c>
      <c r="DC121" s="226"/>
      <c r="DD121" s="226" t="str">
        <f t="shared" ca="1" si="118"/>
        <v/>
      </c>
      <c r="DE121" s="226" t="str">
        <f t="shared" ca="1" si="119"/>
        <v/>
      </c>
      <c r="DF121" s="226" t="str">
        <f t="shared" ca="1" si="120"/>
        <v/>
      </c>
      <c r="DG121" s="226" t="str">
        <f t="shared" ca="1" si="121"/>
        <v/>
      </c>
      <c r="DH121" s="226" t="str">
        <f t="shared" ca="1" si="122"/>
        <v/>
      </c>
      <c r="DI121" s="226" t="str">
        <f t="shared" ca="1" si="123"/>
        <v/>
      </c>
      <c r="DJ121" s="226" t="str">
        <f t="shared" ca="1" si="124"/>
        <v/>
      </c>
      <c r="DK121" s="226" t="str">
        <f t="shared" ca="1" si="125"/>
        <v/>
      </c>
      <c r="DL121" s="226" t="str">
        <f t="shared" ca="1" si="126"/>
        <v/>
      </c>
      <c r="DM121" s="226" t="str">
        <f t="shared" ca="1" si="127"/>
        <v/>
      </c>
      <c r="DN121" s="226" t="str">
        <f t="shared" ca="1" si="128"/>
        <v/>
      </c>
      <c r="DO121" s="226"/>
      <c r="DP121" s="226" t="str">
        <f t="shared" ca="1" si="129"/>
        <v xml:space="preserve">          </v>
      </c>
      <c r="DQ121" s="226" t="str">
        <f t="shared" ca="1" si="130"/>
        <v/>
      </c>
      <c r="DR121" s="226" t="str">
        <f t="shared" ca="1" si="131"/>
        <v/>
      </c>
      <c r="DS121" s="226"/>
      <c r="DT121" s="226" t="str">
        <f t="shared" ca="1" si="132"/>
        <v/>
      </c>
      <c r="DU121" s="226" t="str">
        <f t="shared" ca="1" si="152"/>
        <v/>
      </c>
      <c r="DV121" s="226" t="str">
        <f t="shared" ca="1" si="152"/>
        <v/>
      </c>
      <c r="DW121" s="226" t="str">
        <f t="shared" ca="1" si="152"/>
        <v/>
      </c>
      <c r="DX121" s="226" t="str">
        <f t="shared" ca="1" si="149"/>
        <v/>
      </c>
      <c r="DY121" s="226" t="str">
        <f t="shared" ca="1" si="149"/>
        <v/>
      </c>
      <c r="DZ121" s="226" t="str">
        <f t="shared" ca="1" si="149"/>
        <v/>
      </c>
      <c r="EA121" s="226" t="str">
        <f t="shared" ca="1" si="149"/>
        <v/>
      </c>
      <c r="EB121" s="226" t="str">
        <f t="shared" ca="1" si="149"/>
        <v/>
      </c>
      <c r="EC121" s="226" t="str">
        <f t="shared" ca="1" si="149"/>
        <v/>
      </c>
      <c r="ED121" s="226"/>
      <c r="EE121" s="226" t="str">
        <f t="shared" ca="1" si="133"/>
        <v xml:space="preserve">         </v>
      </c>
      <c r="EF121" s="226" t="str">
        <f t="shared" ca="1" si="134"/>
        <v/>
      </c>
      <c r="EG121" s="226" t="str">
        <f t="shared" ca="1" si="135"/>
        <v/>
      </c>
      <c r="EH121" s="226"/>
      <c r="EI121" s="226" t="str">
        <f t="shared" ca="1" si="158"/>
        <v/>
      </c>
      <c r="EJ121" s="226" t="str">
        <f t="shared" ca="1" si="158"/>
        <v/>
      </c>
      <c r="EK121" s="226" t="str">
        <f t="shared" ca="1" si="158"/>
        <v/>
      </c>
      <c r="EL121" s="226" t="str">
        <f t="shared" ca="1" si="158"/>
        <v/>
      </c>
      <c r="EM121" s="226" t="str">
        <f t="shared" ca="1" si="158"/>
        <v/>
      </c>
      <c r="EN121" s="226" t="str">
        <f t="shared" ca="1" si="158"/>
        <v/>
      </c>
      <c r="EO121" s="226" t="str">
        <f t="shared" ca="1" si="158"/>
        <v/>
      </c>
      <c r="EP121" s="226" t="str">
        <f t="shared" ca="1" si="158"/>
        <v/>
      </c>
      <c r="EQ121" s="226" t="str">
        <f t="shared" ca="1" si="158"/>
        <v/>
      </c>
      <c r="ER121" s="226" t="str">
        <f t="shared" ca="1" si="158"/>
        <v/>
      </c>
      <c r="ES121" s="226"/>
      <c r="ET121" s="226" t="str">
        <f t="shared" ca="1" si="139"/>
        <v xml:space="preserve">         </v>
      </c>
      <c r="EU121" s="226" t="str">
        <f t="shared" ca="1" si="140"/>
        <v/>
      </c>
      <c r="EV121" s="226" t="str">
        <f t="shared" ca="1" si="141"/>
        <v/>
      </c>
      <c r="FM121" s="226" t="str">
        <f t="shared" si="153"/>
        <v/>
      </c>
      <c r="FN121" s="226" t="str">
        <f t="shared" si="154"/>
        <v/>
      </c>
      <c r="FO121" s="226" t="str">
        <f t="shared" si="155"/>
        <v/>
      </c>
      <c r="FP121" s="226" t="str">
        <f t="shared" si="156"/>
        <v/>
      </c>
      <c r="FQ121" s="226" t="str">
        <f t="shared" si="137"/>
        <v/>
      </c>
      <c r="FR121" s="226" t="str">
        <f t="shared" si="138"/>
        <v/>
      </c>
      <c r="FT121" s="226">
        <f>LEN(ПланОЗО!C121)-LEN(SUBSTITUTE(ПланОЗО!C121,",",""))+COUNTA(ПланОЗО!C121)</f>
        <v>0</v>
      </c>
      <c r="FU121" s="226">
        <f>LEN(ПланОЗО!D121)-LEN(SUBSTITUTE(ПланОЗО!D121,",",""))+COUNTA(ПланОЗО!D121)</f>
        <v>0</v>
      </c>
      <c r="FV121" s="226">
        <f>LEN(ПланОЗО!E121)-LEN(SUBSTITUTE(ПланОЗО!E121,",",""))+COUNTA(ПланОЗО!E121)</f>
        <v>0</v>
      </c>
      <c r="FX121" s="226">
        <f>LEN(ПланЗО!C121)-LEN(SUBSTITUTE(ПланЗО!C121,",",""))+COUNTA(ПланЗО!C121)</f>
        <v>0</v>
      </c>
      <c r="FY121" s="226">
        <f>LEN(ПланЗО!D121)-LEN(SUBSTITUTE(ПланЗО!D121,",",""))+COUNTA(ПланЗО!D121)</f>
        <v>0</v>
      </c>
      <c r="FZ121" s="226">
        <f>LEN(ПланЗО!E121)-LEN(SUBSTITUTE(ПланЗО!E121,",",""))+COUNTA(ПланЗО!E121)</f>
        <v>0</v>
      </c>
    </row>
    <row r="122" spans="1:182" x14ac:dyDescent="0.25">
      <c r="A122" s="5" t="s">
        <v>229</v>
      </c>
      <c r="B122" s="92"/>
      <c r="C122" s="88"/>
      <c r="D122" s="89"/>
      <c r="E122" s="89"/>
      <c r="F122" s="89"/>
      <c r="G122" s="90"/>
      <c r="H122" s="88"/>
      <c r="I122" s="89"/>
      <c r="J122" s="89"/>
      <c r="K122" s="89"/>
      <c r="L122" s="90"/>
      <c r="M122" s="88"/>
      <c r="N122" s="91"/>
      <c r="O122" s="91"/>
      <c r="P122" s="89"/>
      <c r="Q122" s="90"/>
      <c r="R122" s="88"/>
      <c r="S122" s="89"/>
      <c r="T122" s="89"/>
      <c r="U122" s="89"/>
      <c r="V122" s="90"/>
      <c r="W122" s="88"/>
      <c r="X122" s="89"/>
      <c r="Y122" s="89"/>
      <c r="Z122" s="89"/>
      <c r="AA122" s="90"/>
      <c r="AB122" s="88"/>
      <c r="AC122" s="89"/>
      <c r="AD122" s="89"/>
      <c r="AE122" s="89"/>
      <c r="AF122" s="90"/>
      <c r="AG122" s="88"/>
      <c r="AH122" s="89"/>
      <c r="AI122" s="89"/>
      <c r="AJ122" s="89"/>
      <c r="AK122" s="90"/>
      <c r="AL122" s="88"/>
      <c r="AM122" s="89"/>
      <c r="AN122" s="89"/>
      <c r="AO122" s="89"/>
      <c r="AP122" s="90"/>
      <c r="AQ122" s="88"/>
      <c r="AR122" s="89"/>
      <c r="AS122" s="89"/>
      <c r="AT122" s="89"/>
      <c r="AU122" s="90"/>
      <c r="AV122" s="88"/>
      <c r="AW122" s="89"/>
      <c r="AX122" s="89"/>
      <c r="AY122" s="89"/>
      <c r="AZ122" s="90"/>
      <c r="BA122" s="88"/>
      <c r="BB122" s="89"/>
      <c r="BC122" s="89"/>
      <c r="BD122" s="89"/>
      <c r="BE122" s="90"/>
      <c r="BF122" s="89"/>
      <c r="BG122" s="214">
        <v>0</v>
      </c>
      <c r="BH122" s="214">
        <v>0</v>
      </c>
      <c r="BI122" s="214">
        <v>0</v>
      </c>
      <c r="BJ122" s="214">
        <v>0</v>
      </c>
      <c r="BK122" s="305"/>
      <c r="BL122" s="305" t="str">
        <f>IF(ПланОО!H122&gt;0,ПланОО!I122/ПланОО!H122,"-")</f>
        <v>-</v>
      </c>
      <c r="BM122" s="298"/>
      <c r="BN122" s="226"/>
      <c r="BO122" s="226"/>
      <c r="BP122" s="226">
        <f t="shared" ca="1" si="101"/>
        <v>0</v>
      </c>
      <c r="BQ122" s="226">
        <f t="shared" ca="1" si="102"/>
        <v>0</v>
      </c>
      <c r="BR122" s="226">
        <f t="shared" ca="1" si="151"/>
        <v>0</v>
      </c>
      <c r="BS122" s="226">
        <f t="shared" ca="1" si="151"/>
        <v>0</v>
      </c>
      <c r="BT122" s="226">
        <f t="shared" ca="1" si="151"/>
        <v>0</v>
      </c>
      <c r="BU122" s="226">
        <f t="shared" ca="1" si="148"/>
        <v>0</v>
      </c>
      <c r="BV122" s="226">
        <f t="shared" ca="1" si="148"/>
        <v>0</v>
      </c>
      <c r="BW122" s="226">
        <f t="shared" ca="1" si="148"/>
        <v>0</v>
      </c>
      <c r="BX122" s="226">
        <f t="shared" ca="1" si="148"/>
        <v>0</v>
      </c>
      <c r="BY122" s="226">
        <f t="shared" ca="1" si="148"/>
        <v>0</v>
      </c>
      <c r="BZ122" s="226">
        <f t="shared" ca="1" si="148"/>
        <v>0</v>
      </c>
      <c r="CA122" s="226"/>
      <c r="CB122" s="226" t="str">
        <f t="shared" ca="1" si="103"/>
        <v/>
      </c>
      <c r="CC122" s="226" t="str">
        <f t="shared" ca="1" si="104"/>
        <v/>
      </c>
      <c r="CD122" s="226" t="str">
        <f t="shared" ca="1" si="105"/>
        <v/>
      </c>
      <c r="CE122" s="226" t="str">
        <f t="shared" ca="1" si="106"/>
        <v/>
      </c>
      <c r="CF122" s="226" t="str">
        <f t="shared" ca="1" si="107"/>
        <v/>
      </c>
      <c r="CG122" s="226" t="str">
        <f t="shared" ca="1" si="108"/>
        <v/>
      </c>
      <c r="CH122" s="226" t="str">
        <f t="shared" ca="1" si="109"/>
        <v/>
      </c>
      <c r="CI122" s="226" t="str">
        <f t="shared" ca="1" si="110"/>
        <v/>
      </c>
      <c r="CJ122" s="226" t="str">
        <f t="shared" ca="1" si="111"/>
        <v/>
      </c>
      <c r="CK122" s="226" t="str">
        <f t="shared" ca="1" si="112"/>
        <v/>
      </c>
      <c r="CL122" s="226" t="str">
        <f t="shared" ca="1" si="113"/>
        <v/>
      </c>
      <c r="CM122" s="226"/>
      <c r="CN122" s="226" t="str">
        <f t="shared" ca="1" si="114"/>
        <v xml:space="preserve">          </v>
      </c>
      <c r="CO122" s="226" t="str">
        <f t="shared" ca="1" si="115"/>
        <v/>
      </c>
      <c r="CP122" s="226" t="str">
        <f t="shared" ca="1" si="116"/>
        <v/>
      </c>
      <c r="CQ122" s="226"/>
      <c r="CR122" s="226">
        <f t="shared" ca="1" si="117"/>
        <v>0</v>
      </c>
      <c r="CS122" s="226">
        <f t="shared" ca="1" si="147"/>
        <v>0</v>
      </c>
      <c r="CT122" s="226">
        <f t="shared" ca="1" si="147"/>
        <v>0</v>
      </c>
      <c r="CU122" s="226">
        <f t="shared" ca="1" si="147"/>
        <v>0</v>
      </c>
      <c r="CV122" s="226">
        <f t="shared" ca="1" si="147"/>
        <v>0</v>
      </c>
      <c r="CW122" s="226">
        <f t="shared" ca="1" si="147"/>
        <v>0</v>
      </c>
      <c r="CX122" s="226">
        <f t="shared" ca="1" si="146"/>
        <v>0</v>
      </c>
      <c r="CY122" s="226">
        <f t="shared" ca="1" si="146"/>
        <v>0</v>
      </c>
      <c r="CZ122" s="226">
        <f t="shared" ca="1" si="146"/>
        <v>0</v>
      </c>
      <c r="DA122" s="226">
        <f t="shared" ca="1" si="146"/>
        <v>0</v>
      </c>
      <c r="DB122" s="226">
        <f t="shared" ca="1" si="146"/>
        <v>0</v>
      </c>
      <c r="DC122" s="226"/>
      <c r="DD122" s="226" t="str">
        <f t="shared" ca="1" si="118"/>
        <v/>
      </c>
      <c r="DE122" s="226" t="str">
        <f t="shared" ca="1" si="119"/>
        <v/>
      </c>
      <c r="DF122" s="226" t="str">
        <f t="shared" ca="1" si="120"/>
        <v/>
      </c>
      <c r="DG122" s="226" t="str">
        <f t="shared" ca="1" si="121"/>
        <v/>
      </c>
      <c r="DH122" s="226" t="str">
        <f t="shared" ca="1" si="122"/>
        <v/>
      </c>
      <c r="DI122" s="226" t="str">
        <f t="shared" ca="1" si="123"/>
        <v/>
      </c>
      <c r="DJ122" s="226" t="str">
        <f t="shared" ca="1" si="124"/>
        <v/>
      </c>
      <c r="DK122" s="226" t="str">
        <f t="shared" ca="1" si="125"/>
        <v/>
      </c>
      <c r="DL122" s="226" t="str">
        <f t="shared" ca="1" si="126"/>
        <v/>
      </c>
      <c r="DM122" s="226" t="str">
        <f t="shared" ca="1" si="127"/>
        <v/>
      </c>
      <c r="DN122" s="226" t="str">
        <f t="shared" ca="1" si="128"/>
        <v/>
      </c>
      <c r="DO122" s="226"/>
      <c r="DP122" s="226" t="str">
        <f t="shared" ca="1" si="129"/>
        <v xml:space="preserve">          </v>
      </c>
      <c r="DQ122" s="226" t="str">
        <f t="shared" ca="1" si="130"/>
        <v/>
      </c>
      <c r="DR122" s="226" t="str">
        <f t="shared" ca="1" si="131"/>
        <v/>
      </c>
      <c r="DS122" s="226"/>
      <c r="DT122" s="226" t="str">
        <f t="shared" ca="1" si="132"/>
        <v/>
      </c>
      <c r="DU122" s="226" t="str">
        <f t="shared" ca="1" si="152"/>
        <v/>
      </c>
      <c r="DV122" s="226" t="str">
        <f t="shared" ca="1" si="152"/>
        <v/>
      </c>
      <c r="DW122" s="226" t="str">
        <f t="shared" ca="1" si="152"/>
        <v/>
      </c>
      <c r="DX122" s="226" t="str">
        <f t="shared" ca="1" si="149"/>
        <v/>
      </c>
      <c r="DY122" s="226" t="str">
        <f t="shared" ca="1" si="149"/>
        <v/>
      </c>
      <c r="DZ122" s="226" t="str">
        <f t="shared" ca="1" si="149"/>
        <v/>
      </c>
      <c r="EA122" s="226" t="str">
        <f t="shared" ca="1" si="149"/>
        <v/>
      </c>
      <c r="EB122" s="226" t="str">
        <f t="shared" ca="1" si="149"/>
        <v/>
      </c>
      <c r="EC122" s="226" t="str">
        <f t="shared" ca="1" si="149"/>
        <v/>
      </c>
      <c r="ED122" s="226"/>
      <c r="EE122" s="226" t="str">
        <f t="shared" ca="1" si="133"/>
        <v xml:space="preserve">         </v>
      </c>
      <c r="EF122" s="226" t="str">
        <f t="shared" ca="1" si="134"/>
        <v/>
      </c>
      <c r="EG122" s="226" t="str">
        <f t="shared" ca="1" si="135"/>
        <v/>
      </c>
      <c r="EH122" s="226"/>
      <c r="EI122" s="226" t="str">
        <f t="shared" ca="1" si="158"/>
        <v/>
      </c>
      <c r="EJ122" s="226" t="str">
        <f t="shared" ca="1" si="158"/>
        <v/>
      </c>
      <c r="EK122" s="226" t="str">
        <f t="shared" ca="1" si="158"/>
        <v/>
      </c>
      <c r="EL122" s="226" t="str">
        <f t="shared" ca="1" si="158"/>
        <v/>
      </c>
      <c r="EM122" s="226" t="str">
        <f t="shared" ca="1" si="158"/>
        <v/>
      </c>
      <c r="EN122" s="226" t="str">
        <f t="shared" ca="1" si="158"/>
        <v/>
      </c>
      <c r="EO122" s="226" t="str">
        <f t="shared" ca="1" si="158"/>
        <v/>
      </c>
      <c r="EP122" s="226" t="str">
        <f t="shared" ca="1" si="158"/>
        <v/>
      </c>
      <c r="EQ122" s="226" t="str">
        <f t="shared" ca="1" si="158"/>
        <v/>
      </c>
      <c r="ER122" s="226" t="str">
        <f t="shared" ca="1" si="158"/>
        <v/>
      </c>
      <c r="ES122" s="226"/>
      <c r="ET122" s="226" t="str">
        <f t="shared" ca="1" si="139"/>
        <v xml:space="preserve">         </v>
      </c>
      <c r="EU122" s="226" t="str">
        <f t="shared" ca="1" si="140"/>
        <v/>
      </c>
      <c r="EV122" s="226" t="str">
        <f t="shared" ca="1" si="141"/>
        <v/>
      </c>
      <c r="FM122" s="226" t="str">
        <f t="shared" si="153"/>
        <v/>
      </c>
      <c r="FN122" s="226" t="str">
        <f t="shared" si="154"/>
        <v/>
      </c>
      <c r="FO122" s="226" t="str">
        <f t="shared" si="155"/>
        <v/>
      </c>
      <c r="FP122" s="226" t="str">
        <f t="shared" si="156"/>
        <v/>
      </c>
      <c r="FQ122" s="226" t="str">
        <f t="shared" si="137"/>
        <v/>
      </c>
      <c r="FR122" s="226" t="str">
        <f t="shared" si="138"/>
        <v/>
      </c>
      <c r="FT122" s="226">
        <f>LEN(ПланОЗО!C122)-LEN(SUBSTITUTE(ПланОЗО!C122,",",""))+COUNTA(ПланОЗО!C122)</f>
        <v>0</v>
      </c>
      <c r="FU122" s="226">
        <f>LEN(ПланОЗО!D122)-LEN(SUBSTITUTE(ПланОЗО!D122,",",""))+COUNTA(ПланОЗО!D122)</f>
        <v>0</v>
      </c>
      <c r="FV122" s="226">
        <f>LEN(ПланОЗО!E122)-LEN(SUBSTITUTE(ПланОЗО!E122,",",""))+COUNTA(ПланОЗО!E122)</f>
        <v>0</v>
      </c>
      <c r="FX122" s="226">
        <f>LEN(ПланЗО!C122)-LEN(SUBSTITUTE(ПланЗО!C122,",",""))+COUNTA(ПланЗО!C122)</f>
        <v>0</v>
      </c>
      <c r="FY122" s="226">
        <f>LEN(ПланЗО!D122)-LEN(SUBSTITUTE(ПланЗО!D122,",",""))+COUNTA(ПланЗО!D122)</f>
        <v>0</v>
      </c>
      <c r="FZ122" s="226">
        <f>LEN(ПланЗО!E122)-LEN(SUBSTITUTE(ПланЗО!E122,",",""))+COUNTA(ПланЗО!E122)</f>
        <v>0</v>
      </c>
    </row>
    <row r="123" spans="1:182" x14ac:dyDescent="0.25">
      <c r="A123" s="5" t="s">
        <v>230</v>
      </c>
      <c r="B123" s="92"/>
      <c r="C123" s="88"/>
      <c r="D123" s="89"/>
      <c r="E123" s="89"/>
      <c r="F123" s="89"/>
      <c r="G123" s="90"/>
      <c r="H123" s="88"/>
      <c r="I123" s="89"/>
      <c r="J123" s="89"/>
      <c r="K123" s="89"/>
      <c r="L123" s="90"/>
      <c r="M123" s="88"/>
      <c r="N123" s="91"/>
      <c r="O123" s="91"/>
      <c r="P123" s="89"/>
      <c r="Q123" s="90"/>
      <c r="R123" s="88"/>
      <c r="S123" s="89"/>
      <c r="T123" s="89"/>
      <c r="U123" s="89"/>
      <c r="V123" s="90"/>
      <c r="W123" s="88"/>
      <c r="X123" s="89"/>
      <c r="Y123" s="89"/>
      <c r="Z123" s="89"/>
      <c r="AA123" s="90"/>
      <c r="AB123" s="88"/>
      <c r="AC123" s="89"/>
      <c r="AD123" s="89"/>
      <c r="AE123" s="89"/>
      <c r="AF123" s="90"/>
      <c r="AG123" s="88"/>
      <c r="AH123" s="89"/>
      <c r="AI123" s="89"/>
      <c r="AJ123" s="89"/>
      <c r="AK123" s="90"/>
      <c r="AL123" s="88"/>
      <c r="AM123" s="89"/>
      <c r="AN123" s="89"/>
      <c r="AO123" s="89"/>
      <c r="AP123" s="90"/>
      <c r="AQ123" s="88"/>
      <c r="AR123" s="89"/>
      <c r="AS123" s="89"/>
      <c r="AT123" s="89"/>
      <c r="AU123" s="90"/>
      <c r="AV123" s="88"/>
      <c r="AW123" s="89"/>
      <c r="AX123" s="89"/>
      <c r="AY123" s="89"/>
      <c r="AZ123" s="90"/>
      <c r="BA123" s="88"/>
      <c r="BB123" s="89"/>
      <c r="BC123" s="89"/>
      <c r="BD123" s="89"/>
      <c r="BE123" s="90"/>
      <c r="BF123" s="89"/>
      <c r="BG123" s="214">
        <v>0</v>
      </c>
      <c r="BH123" s="214">
        <v>0</v>
      </c>
      <c r="BI123" s="214">
        <v>0</v>
      </c>
      <c r="BJ123" s="214">
        <v>0</v>
      </c>
      <c r="BK123" s="305"/>
      <c r="BL123" s="305" t="str">
        <f>IF(ПланОО!H123&gt;0,ПланОО!I123/ПланОО!H123,"-")</f>
        <v>-</v>
      </c>
      <c r="BM123" s="298"/>
      <c r="BN123" s="226"/>
      <c r="BO123" s="226"/>
      <c r="BP123" s="226">
        <f t="shared" ca="1" si="101"/>
        <v>0</v>
      </c>
      <c r="BQ123" s="226">
        <f t="shared" ca="1" si="102"/>
        <v>0</v>
      </c>
      <c r="BR123" s="226">
        <f t="shared" ca="1" si="151"/>
        <v>0</v>
      </c>
      <c r="BS123" s="226">
        <f t="shared" ca="1" si="151"/>
        <v>0</v>
      </c>
      <c r="BT123" s="226">
        <f t="shared" ca="1" si="151"/>
        <v>0</v>
      </c>
      <c r="BU123" s="226">
        <f t="shared" ca="1" si="148"/>
        <v>0</v>
      </c>
      <c r="BV123" s="226">
        <f t="shared" ca="1" si="148"/>
        <v>0</v>
      </c>
      <c r="BW123" s="226">
        <f t="shared" ca="1" si="148"/>
        <v>0</v>
      </c>
      <c r="BX123" s="226">
        <f t="shared" ca="1" si="148"/>
        <v>0</v>
      </c>
      <c r="BY123" s="226">
        <f t="shared" ca="1" si="148"/>
        <v>0</v>
      </c>
      <c r="BZ123" s="226">
        <f t="shared" ca="1" si="148"/>
        <v>0</v>
      </c>
      <c r="CA123" s="226"/>
      <c r="CB123" s="226" t="str">
        <f t="shared" ca="1" si="103"/>
        <v/>
      </c>
      <c r="CC123" s="226" t="str">
        <f t="shared" ca="1" si="104"/>
        <v/>
      </c>
      <c r="CD123" s="226" t="str">
        <f t="shared" ca="1" si="105"/>
        <v/>
      </c>
      <c r="CE123" s="226" t="str">
        <f t="shared" ca="1" si="106"/>
        <v/>
      </c>
      <c r="CF123" s="226" t="str">
        <f t="shared" ca="1" si="107"/>
        <v/>
      </c>
      <c r="CG123" s="226" t="str">
        <f t="shared" ca="1" si="108"/>
        <v/>
      </c>
      <c r="CH123" s="226" t="str">
        <f t="shared" ca="1" si="109"/>
        <v/>
      </c>
      <c r="CI123" s="226" t="str">
        <f t="shared" ca="1" si="110"/>
        <v/>
      </c>
      <c r="CJ123" s="226" t="str">
        <f t="shared" ca="1" si="111"/>
        <v/>
      </c>
      <c r="CK123" s="226" t="str">
        <f t="shared" ca="1" si="112"/>
        <v/>
      </c>
      <c r="CL123" s="226" t="str">
        <f t="shared" ca="1" si="113"/>
        <v/>
      </c>
      <c r="CM123" s="226"/>
      <c r="CN123" s="226" t="str">
        <f t="shared" ca="1" si="114"/>
        <v xml:space="preserve">          </v>
      </c>
      <c r="CO123" s="226" t="str">
        <f t="shared" ca="1" si="115"/>
        <v/>
      </c>
      <c r="CP123" s="226" t="str">
        <f t="shared" ca="1" si="116"/>
        <v/>
      </c>
      <c r="CQ123" s="226"/>
      <c r="CR123" s="226">
        <f t="shared" ca="1" si="117"/>
        <v>0</v>
      </c>
      <c r="CS123" s="226">
        <f t="shared" ca="1" si="147"/>
        <v>0</v>
      </c>
      <c r="CT123" s="226">
        <f t="shared" ca="1" si="147"/>
        <v>0</v>
      </c>
      <c r="CU123" s="226">
        <f t="shared" ca="1" si="147"/>
        <v>0</v>
      </c>
      <c r="CV123" s="226">
        <f t="shared" ca="1" si="147"/>
        <v>0</v>
      </c>
      <c r="CW123" s="226">
        <f t="shared" ca="1" si="147"/>
        <v>0</v>
      </c>
      <c r="CX123" s="226">
        <f t="shared" ca="1" si="146"/>
        <v>0</v>
      </c>
      <c r="CY123" s="226">
        <f t="shared" ca="1" si="146"/>
        <v>0</v>
      </c>
      <c r="CZ123" s="226">
        <f t="shared" ca="1" si="146"/>
        <v>0</v>
      </c>
      <c r="DA123" s="226">
        <f t="shared" ca="1" si="146"/>
        <v>0</v>
      </c>
      <c r="DB123" s="226">
        <f t="shared" ca="1" si="146"/>
        <v>0</v>
      </c>
      <c r="DC123" s="226"/>
      <c r="DD123" s="226" t="str">
        <f t="shared" ca="1" si="118"/>
        <v/>
      </c>
      <c r="DE123" s="226" t="str">
        <f t="shared" ca="1" si="119"/>
        <v/>
      </c>
      <c r="DF123" s="226" t="str">
        <f t="shared" ca="1" si="120"/>
        <v/>
      </c>
      <c r="DG123" s="226" t="str">
        <f t="shared" ca="1" si="121"/>
        <v/>
      </c>
      <c r="DH123" s="226" t="str">
        <f t="shared" ca="1" si="122"/>
        <v/>
      </c>
      <c r="DI123" s="226" t="str">
        <f t="shared" ca="1" si="123"/>
        <v/>
      </c>
      <c r="DJ123" s="226" t="str">
        <f t="shared" ca="1" si="124"/>
        <v/>
      </c>
      <c r="DK123" s="226" t="str">
        <f t="shared" ca="1" si="125"/>
        <v/>
      </c>
      <c r="DL123" s="226" t="str">
        <f t="shared" ca="1" si="126"/>
        <v/>
      </c>
      <c r="DM123" s="226" t="str">
        <f t="shared" ca="1" si="127"/>
        <v/>
      </c>
      <c r="DN123" s="226" t="str">
        <f t="shared" ca="1" si="128"/>
        <v/>
      </c>
      <c r="DO123" s="226"/>
      <c r="DP123" s="226" t="str">
        <f t="shared" ca="1" si="129"/>
        <v xml:space="preserve">          </v>
      </c>
      <c r="DQ123" s="226" t="str">
        <f t="shared" ca="1" si="130"/>
        <v/>
      </c>
      <c r="DR123" s="226" t="str">
        <f t="shared" ca="1" si="131"/>
        <v/>
      </c>
      <c r="DS123" s="226"/>
      <c r="DT123" s="226" t="str">
        <f t="shared" ca="1" si="132"/>
        <v/>
      </c>
      <c r="DU123" s="226" t="str">
        <f t="shared" ca="1" si="152"/>
        <v/>
      </c>
      <c r="DV123" s="226" t="str">
        <f t="shared" ca="1" si="152"/>
        <v/>
      </c>
      <c r="DW123" s="226" t="str">
        <f t="shared" ca="1" si="152"/>
        <v/>
      </c>
      <c r="DX123" s="226" t="str">
        <f t="shared" ca="1" si="149"/>
        <v/>
      </c>
      <c r="DY123" s="226" t="str">
        <f t="shared" ca="1" si="149"/>
        <v/>
      </c>
      <c r="DZ123" s="226" t="str">
        <f t="shared" ca="1" si="149"/>
        <v/>
      </c>
      <c r="EA123" s="226" t="str">
        <f t="shared" ca="1" si="149"/>
        <v/>
      </c>
      <c r="EB123" s="226" t="str">
        <f t="shared" ca="1" si="149"/>
        <v/>
      </c>
      <c r="EC123" s="226" t="str">
        <f t="shared" ca="1" si="149"/>
        <v/>
      </c>
      <c r="ED123" s="226"/>
      <c r="EE123" s="226" t="str">
        <f t="shared" ca="1" si="133"/>
        <v xml:space="preserve">         </v>
      </c>
      <c r="EF123" s="226" t="str">
        <f t="shared" ca="1" si="134"/>
        <v/>
      </c>
      <c r="EG123" s="226" t="str">
        <f t="shared" ca="1" si="135"/>
        <v/>
      </c>
      <c r="EH123" s="226"/>
      <c r="EI123" s="226" t="str">
        <f t="shared" ca="1" si="158"/>
        <v/>
      </c>
      <c r="EJ123" s="226" t="str">
        <f t="shared" ca="1" si="158"/>
        <v/>
      </c>
      <c r="EK123" s="226" t="str">
        <f t="shared" ca="1" si="158"/>
        <v/>
      </c>
      <c r="EL123" s="226" t="str">
        <f t="shared" ca="1" si="158"/>
        <v/>
      </c>
      <c r="EM123" s="226" t="str">
        <f t="shared" ca="1" si="158"/>
        <v/>
      </c>
      <c r="EN123" s="226" t="str">
        <f t="shared" ca="1" si="158"/>
        <v/>
      </c>
      <c r="EO123" s="226" t="str">
        <f t="shared" ca="1" si="158"/>
        <v/>
      </c>
      <c r="EP123" s="226" t="str">
        <f t="shared" ca="1" si="158"/>
        <v/>
      </c>
      <c r="EQ123" s="226" t="str">
        <f t="shared" ca="1" si="158"/>
        <v/>
      </c>
      <c r="ER123" s="226" t="str">
        <f t="shared" ca="1" si="158"/>
        <v/>
      </c>
      <c r="ES123" s="226"/>
      <c r="ET123" s="226" t="str">
        <f t="shared" ca="1" si="139"/>
        <v xml:space="preserve">         </v>
      </c>
      <c r="EU123" s="226" t="str">
        <f t="shared" ca="1" si="140"/>
        <v/>
      </c>
      <c r="EV123" s="226" t="str">
        <f t="shared" ca="1" si="141"/>
        <v/>
      </c>
      <c r="FM123" s="226" t="str">
        <f t="shared" si="153"/>
        <v/>
      </c>
      <c r="FN123" s="226" t="str">
        <f t="shared" si="154"/>
        <v/>
      </c>
      <c r="FO123" s="226" t="str">
        <f t="shared" si="155"/>
        <v/>
      </c>
      <c r="FP123" s="226" t="str">
        <f t="shared" si="156"/>
        <v/>
      </c>
      <c r="FQ123" s="226" t="str">
        <f t="shared" si="137"/>
        <v/>
      </c>
      <c r="FR123" s="226" t="str">
        <f t="shared" si="138"/>
        <v/>
      </c>
      <c r="FT123" s="226">
        <f>LEN(ПланОЗО!C123)-LEN(SUBSTITUTE(ПланОЗО!C123,",",""))+COUNTA(ПланОЗО!C123)</f>
        <v>0</v>
      </c>
      <c r="FU123" s="226">
        <f>LEN(ПланОЗО!D123)-LEN(SUBSTITUTE(ПланОЗО!D123,",",""))+COUNTA(ПланОЗО!D123)</f>
        <v>0</v>
      </c>
      <c r="FV123" s="226">
        <f>LEN(ПланОЗО!E123)-LEN(SUBSTITUTE(ПланОЗО!E123,",",""))+COUNTA(ПланОЗО!E123)</f>
        <v>0</v>
      </c>
      <c r="FX123" s="226">
        <f>LEN(ПланЗО!C123)-LEN(SUBSTITUTE(ПланЗО!C123,",",""))+COUNTA(ПланЗО!C123)</f>
        <v>0</v>
      </c>
      <c r="FY123" s="226">
        <f>LEN(ПланЗО!D123)-LEN(SUBSTITUTE(ПланЗО!D123,",",""))+COUNTA(ПланЗО!D123)</f>
        <v>0</v>
      </c>
      <c r="FZ123" s="226">
        <f>LEN(ПланЗО!E123)-LEN(SUBSTITUTE(ПланЗО!E123,",",""))+COUNTA(ПланЗО!E123)</f>
        <v>0</v>
      </c>
    </row>
    <row r="124" spans="1:182" x14ac:dyDescent="0.25">
      <c r="A124" s="5" t="s">
        <v>231</v>
      </c>
      <c r="B124" s="92"/>
      <c r="C124" s="88"/>
      <c r="D124" s="89"/>
      <c r="E124" s="89"/>
      <c r="F124" s="89"/>
      <c r="G124" s="90"/>
      <c r="H124" s="88"/>
      <c r="I124" s="89"/>
      <c r="J124" s="89"/>
      <c r="K124" s="89"/>
      <c r="L124" s="90"/>
      <c r="M124" s="88"/>
      <c r="N124" s="91"/>
      <c r="O124" s="91"/>
      <c r="P124" s="89"/>
      <c r="Q124" s="90"/>
      <c r="R124" s="88"/>
      <c r="S124" s="89"/>
      <c r="T124" s="89"/>
      <c r="U124" s="89"/>
      <c r="V124" s="90"/>
      <c r="W124" s="88"/>
      <c r="X124" s="89"/>
      <c r="Y124" s="89"/>
      <c r="Z124" s="89"/>
      <c r="AA124" s="90"/>
      <c r="AB124" s="88"/>
      <c r="AC124" s="89"/>
      <c r="AD124" s="89"/>
      <c r="AE124" s="89"/>
      <c r="AF124" s="90"/>
      <c r="AG124" s="88"/>
      <c r="AH124" s="89"/>
      <c r="AI124" s="89"/>
      <c r="AJ124" s="89"/>
      <c r="AK124" s="90"/>
      <c r="AL124" s="88"/>
      <c r="AM124" s="89"/>
      <c r="AN124" s="89"/>
      <c r="AO124" s="89"/>
      <c r="AP124" s="90"/>
      <c r="AQ124" s="88"/>
      <c r="AR124" s="89"/>
      <c r="AS124" s="89"/>
      <c r="AT124" s="89"/>
      <c r="AU124" s="90"/>
      <c r="AV124" s="88"/>
      <c r="AW124" s="89"/>
      <c r="AX124" s="89"/>
      <c r="AY124" s="89"/>
      <c r="AZ124" s="90"/>
      <c r="BA124" s="88"/>
      <c r="BB124" s="89"/>
      <c r="BC124" s="89"/>
      <c r="BD124" s="89"/>
      <c r="BE124" s="90"/>
      <c r="BF124" s="89"/>
      <c r="BG124" s="214">
        <v>0</v>
      </c>
      <c r="BH124" s="214">
        <v>0</v>
      </c>
      <c r="BI124" s="214">
        <v>0</v>
      </c>
      <c r="BJ124" s="214">
        <v>0</v>
      </c>
      <c r="BK124" s="305"/>
      <c r="BL124" s="305" t="str">
        <f>IF(ПланОО!H124&gt;0,ПланОО!I124/ПланОО!H124,"-")</f>
        <v>-</v>
      </c>
      <c r="BM124" s="298"/>
      <c r="BN124" s="226"/>
      <c r="BO124" s="226"/>
      <c r="BP124" s="226">
        <f t="shared" ca="1" si="101"/>
        <v>0</v>
      </c>
      <c r="BQ124" s="226">
        <f t="shared" ca="1" si="102"/>
        <v>0</v>
      </c>
      <c r="BR124" s="226">
        <f t="shared" ca="1" si="151"/>
        <v>0</v>
      </c>
      <c r="BS124" s="226">
        <f t="shared" ca="1" si="151"/>
        <v>0</v>
      </c>
      <c r="BT124" s="226">
        <f t="shared" ca="1" si="151"/>
        <v>0</v>
      </c>
      <c r="BU124" s="226">
        <f t="shared" ca="1" si="148"/>
        <v>0</v>
      </c>
      <c r="BV124" s="226">
        <f t="shared" ca="1" si="148"/>
        <v>0</v>
      </c>
      <c r="BW124" s="226">
        <f t="shared" ca="1" si="148"/>
        <v>0</v>
      </c>
      <c r="BX124" s="226">
        <f t="shared" ca="1" si="148"/>
        <v>0</v>
      </c>
      <c r="BY124" s="226">
        <f t="shared" ca="1" si="148"/>
        <v>0</v>
      </c>
      <c r="BZ124" s="226">
        <f t="shared" ca="1" si="148"/>
        <v>0</v>
      </c>
      <c r="CA124" s="226"/>
      <c r="CB124" s="226" t="str">
        <f t="shared" ca="1" si="103"/>
        <v/>
      </c>
      <c r="CC124" s="226" t="str">
        <f t="shared" ca="1" si="104"/>
        <v/>
      </c>
      <c r="CD124" s="226" t="str">
        <f t="shared" ca="1" si="105"/>
        <v/>
      </c>
      <c r="CE124" s="226" t="str">
        <f t="shared" ca="1" si="106"/>
        <v/>
      </c>
      <c r="CF124" s="226" t="str">
        <f t="shared" ca="1" si="107"/>
        <v/>
      </c>
      <c r="CG124" s="226" t="str">
        <f t="shared" ca="1" si="108"/>
        <v/>
      </c>
      <c r="CH124" s="226" t="str">
        <f t="shared" ca="1" si="109"/>
        <v/>
      </c>
      <c r="CI124" s="226" t="str">
        <f t="shared" ca="1" si="110"/>
        <v/>
      </c>
      <c r="CJ124" s="226" t="str">
        <f t="shared" ca="1" si="111"/>
        <v/>
      </c>
      <c r="CK124" s="226" t="str">
        <f t="shared" ca="1" si="112"/>
        <v/>
      </c>
      <c r="CL124" s="226" t="str">
        <f t="shared" ca="1" si="113"/>
        <v/>
      </c>
      <c r="CM124" s="226"/>
      <c r="CN124" s="226" t="str">
        <f t="shared" ca="1" si="114"/>
        <v xml:space="preserve">          </v>
      </c>
      <c r="CO124" s="226" t="str">
        <f t="shared" ca="1" si="115"/>
        <v/>
      </c>
      <c r="CP124" s="226" t="str">
        <f t="shared" ca="1" si="116"/>
        <v/>
      </c>
      <c r="CQ124" s="226"/>
      <c r="CR124" s="226">
        <f t="shared" ca="1" si="117"/>
        <v>0</v>
      </c>
      <c r="CS124" s="226">
        <f t="shared" ca="1" si="147"/>
        <v>0</v>
      </c>
      <c r="CT124" s="226">
        <f t="shared" ca="1" si="147"/>
        <v>0</v>
      </c>
      <c r="CU124" s="226">
        <f t="shared" ca="1" si="147"/>
        <v>0</v>
      </c>
      <c r="CV124" s="226">
        <f t="shared" ca="1" si="147"/>
        <v>0</v>
      </c>
      <c r="CW124" s="226">
        <f t="shared" ca="1" si="147"/>
        <v>0</v>
      </c>
      <c r="CX124" s="226">
        <f t="shared" ca="1" si="147"/>
        <v>0</v>
      </c>
      <c r="CY124" s="226">
        <f t="shared" ca="1" si="147"/>
        <v>0</v>
      </c>
      <c r="CZ124" s="226">
        <f t="shared" ca="1" si="147"/>
        <v>0</v>
      </c>
      <c r="DA124" s="226">
        <f t="shared" ca="1" si="147"/>
        <v>0</v>
      </c>
      <c r="DB124" s="226">
        <f t="shared" ca="1" si="147"/>
        <v>0</v>
      </c>
      <c r="DC124" s="226"/>
      <c r="DD124" s="226" t="str">
        <f t="shared" ca="1" si="118"/>
        <v/>
      </c>
      <c r="DE124" s="226" t="str">
        <f t="shared" ca="1" si="119"/>
        <v/>
      </c>
      <c r="DF124" s="226" t="str">
        <f t="shared" ca="1" si="120"/>
        <v/>
      </c>
      <c r="DG124" s="226" t="str">
        <f t="shared" ca="1" si="121"/>
        <v/>
      </c>
      <c r="DH124" s="226" t="str">
        <f t="shared" ca="1" si="122"/>
        <v/>
      </c>
      <c r="DI124" s="226" t="str">
        <f t="shared" ca="1" si="123"/>
        <v/>
      </c>
      <c r="DJ124" s="226" t="str">
        <f t="shared" ca="1" si="124"/>
        <v/>
      </c>
      <c r="DK124" s="226" t="str">
        <f t="shared" ca="1" si="125"/>
        <v/>
      </c>
      <c r="DL124" s="226" t="str">
        <f t="shared" ca="1" si="126"/>
        <v/>
      </c>
      <c r="DM124" s="226" t="str">
        <f t="shared" ca="1" si="127"/>
        <v/>
      </c>
      <c r="DN124" s="226" t="str">
        <f t="shared" ca="1" si="128"/>
        <v/>
      </c>
      <c r="DO124" s="226"/>
      <c r="DP124" s="226" t="str">
        <f t="shared" ca="1" si="129"/>
        <v xml:space="preserve">          </v>
      </c>
      <c r="DQ124" s="226" t="str">
        <f t="shared" ca="1" si="130"/>
        <v/>
      </c>
      <c r="DR124" s="226" t="str">
        <f t="shared" ca="1" si="131"/>
        <v/>
      </c>
      <c r="DS124" s="226"/>
      <c r="DT124" s="226" t="str">
        <f t="shared" ca="1" si="132"/>
        <v/>
      </c>
      <c r="DU124" s="226" t="str">
        <f t="shared" ca="1" si="152"/>
        <v/>
      </c>
      <c r="DV124" s="226" t="str">
        <f t="shared" ca="1" si="152"/>
        <v/>
      </c>
      <c r="DW124" s="226" t="str">
        <f t="shared" ca="1" si="152"/>
        <v/>
      </c>
      <c r="DX124" s="226" t="str">
        <f t="shared" ca="1" si="149"/>
        <v/>
      </c>
      <c r="DY124" s="226" t="str">
        <f t="shared" ca="1" si="149"/>
        <v/>
      </c>
      <c r="DZ124" s="226" t="str">
        <f t="shared" ca="1" si="149"/>
        <v/>
      </c>
      <c r="EA124" s="226" t="str">
        <f t="shared" ca="1" si="149"/>
        <v/>
      </c>
      <c r="EB124" s="226" t="str">
        <f t="shared" ca="1" si="149"/>
        <v/>
      </c>
      <c r="EC124" s="226" t="str">
        <f t="shared" ca="1" si="149"/>
        <v/>
      </c>
      <c r="ED124" s="226"/>
      <c r="EE124" s="226" t="str">
        <f t="shared" ca="1" si="133"/>
        <v xml:space="preserve">         </v>
      </c>
      <c r="EF124" s="226" t="str">
        <f t="shared" ca="1" si="134"/>
        <v/>
      </c>
      <c r="EG124" s="226" t="str">
        <f t="shared" ca="1" si="135"/>
        <v/>
      </c>
      <c r="EH124" s="226"/>
      <c r="EI124" s="226" t="str">
        <f t="shared" ca="1" si="158"/>
        <v/>
      </c>
      <c r="EJ124" s="226" t="str">
        <f t="shared" ca="1" si="158"/>
        <v/>
      </c>
      <c r="EK124" s="226" t="str">
        <f t="shared" ca="1" si="158"/>
        <v/>
      </c>
      <c r="EL124" s="226" t="str">
        <f t="shared" ca="1" si="158"/>
        <v/>
      </c>
      <c r="EM124" s="226" t="str">
        <f t="shared" ca="1" si="158"/>
        <v/>
      </c>
      <c r="EN124" s="226" t="str">
        <f t="shared" ca="1" si="158"/>
        <v/>
      </c>
      <c r="EO124" s="226" t="str">
        <f t="shared" ca="1" si="158"/>
        <v/>
      </c>
      <c r="EP124" s="226" t="str">
        <f t="shared" ca="1" si="158"/>
        <v/>
      </c>
      <c r="EQ124" s="226" t="str">
        <f t="shared" ca="1" si="158"/>
        <v/>
      </c>
      <c r="ER124" s="226" t="str">
        <f t="shared" ca="1" si="158"/>
        <v/>
      </c>
      <c r="ES124" s="226"/>
      <c r="ET124" s="226" t="str">
        <f t="shared" ca="1" si="139"/>
        <v xml:space="preserve">         </v>
      </c>
      <c r="EU124" s="226" t="str">
        <f t="shared" ca="1" si="140"/>
        <v/>
      </c>
      <c r="EV124" s="226" t="str">
        <f t="shared" ca="1" si="141"/>
        <v/>
      </c>
      <c r="FM124" s="226" t="str">
        <f t="shared" si="153"/>
        <v/>
      </c>
      <c r="FN124" s="226" t="str">
        <f t="shared" si="154"/>
        <v/>
      </c>
      <c r="FO124" s="226" t="str">
        <f t="shared" si="155"/>
        <v/>
      </c>
      <c r="FP124" s="226" t="str">
        <f t="shared" si="156"/>
        <v/>
      </c>
      <c r="FQ124" s="226" t="str">
        <f t="shared" si="137"/>
        <v/>
      </c>
      <c r="FR124" s="226" t="str">
        <f t="shared" si="138"/>
        <v/>
      </c>
      <c r="FT124" s="226">
        <f>LEN(ПланОЗО!C124)-LEN(SUBSTITUTE(ПланОЗО!C124,",",""))+COUNTA(ПланОЗО!C124)</f>
        <v>0</v>
      </c>
      <c r="FU124" s="226">
        <f>LEN(ПланОЗО!D124)-LEN(SUBSTITUTE(ПланОЗО!D124,",",""))+COUNTA(ПланОЗО!D124)</f>
        <v>0</v>
      </c>
      <c r="FV124" s="226">
        <f>LEN(ПланОЗО!E124)-LEN(SUBSTITUTE(ПланОЗО!E124,",",""))+COUNTA(ПланОЗО!E124)</f>
        <v>0</v>
      </c>
      <c r="FX124" s="226">
        <f>LEN(ПланЗО!C124)-LEN(SUBSTITUTE(ПланЗО!C124,",",""))+COUNTA(ПланЗО!C124)</f>
        <v>0</v>
      </c>
      <c r="FY124" s="226">
        <f>LEN(ПланЗО!D124)-LEN(SUBSTITUTE(ПланЗО!D124,",",""))+COUNTA(ПланЗО!D124)</f>
        <v>0</v>
      </c>
      <c r="FZ124" s="226">
        <f>LEN(ПланЗО!E124)-LEN(SUBSTITUTE(ПланЗО!E124,",",""))+COUNTA(ПланЗО!E124)</f>
        <v>0</v>
      </c>
    </row>
    <row r="125" spans="1:182" x14ac:dyDescent="0.25">
      <c r="A125" s="5" t="s">
        <v>232</v>
      </c>
      <c r="B125" s="92"/>
      <c r="C125" s="88"/>
      <c r="D125" s="89"/>
      <c r="E125" s="89"/>
      <c r="F125" s="89"/>
      <c r="G125" s="90"/>
      <c r="H125" s="88"/>
      <c r="I125" s="89"/>
      <c r="J125" s="89"/>
      <c r="K125" s="89"/>
      <c r="L125" s="90"/>
      <c r="M125" s="88"/>
      <c r="N125" s="91"/>
      <c r="O125" s="91"/>
      <c r="P125" s="89"/>
      <c r="Q125" s="90"/>
      <c r="R125" s="88"/>
      <c r="S125" s="89"/>
      <c r="T125" s="89"/>
      <c r="U125" s="89"/>
      <c r="V125" s="90"/>
      <c r="W125" s="88"/>
      <c r="X125" s="89"/>
      <c r="Y125" s="89"/>
      <c r="Z125" s="89"/>
      <c r="AA125" s="90"/>
      <c r="AB125" s="88"/>
      <c r="AC125" s="89"/>
      <c r="AD125" s="89"/>
      <c r="AE125" s="89"/>
      <c r="AF125" s="90"/>
      <c r="AG125" s="88"/>
      <c r="AH125" s="89"/>
      <c r="AI125" s="89"/>
      <c r="AJ125" s="89"/>
      <c r="AK125" s="90"/>
      <c r="AL125" s="88"/>
      <c r="AM125" s="89"/>
      <c r="AN125" s="89"/>
      <c r="AO125" s="89"/>
      <c r="AP125" s="90"/>
      <c r="AQ125" s="88"/>
      <c r="AR125" s="89"/>
      <c r="AS125" s="89"/>
      <c r="AT125" s="89"/>
      <c r="AU125" s="90"/>
      <c r="AV125" s="88"/>
      <c r="AW125" s="89"/>
      <c r="AX125" s="89"/>
      <c r="AY125" s="89"/>
      <c r="AZ125" s="90"/>
      <c r="BA125" s="88"/>
      <c r="BB125" s="89"/>
      <c r="BC125" s="89"/>
      <c r="BD125" s="89"/>
      <c r="BE125" s="90"/>
      <c r="BF125" s="89"/>
      <c r="BG125" s="214">
        <v>0</v>
      </c>
      <c r="BH125" s="214">
        <v>0</v>
      </c>
      <c r="BI125" s="214">
        <v>0</v>
      </c>
      <c r="BJ125" s="214">
        <v>0</v>
      </c>
      <c r="BK125" s="305"/>
      <c r="BL125" s="305" t="str">
        <f>IF(ПланОО!H125&gt;0,ПланОО!I125/ПланОО!H125,"-")</f>
        <v>-</v>
      </c>
      <c r="BM125" s="298"/>
      <c r="BN125" s="226"/>
      <c r="BO125" s="226"/>
      <c r="BP125" s="226">
        <f t="shared" ca="1" si="101"/>
        <v>0</v>
      </c>
      <c r="BQ125" s="226">
        <f t="shared" ca="1" si="102"/>
        <v>0</v>
      </c>
      <c r="BR125" s="226">
        <f t="shared" ca="1" si="151"/>
        <v>0</v>
      </c>
      <c r="BS125" s="226">
        <f t="shared" ca="1" si="151"/>
        <v>0</v>
      </c>
      <c r="BT125" s="226">
        <f t="shared" ca="1" si="151"/>
        <v>0</v>
      </c>
      <c r="BU125" s="226">
        <f t="shared" ca="1" si="148"/>
        <v>0</v>
      </c>
      <c r="BV125" s="226">
        <f t="shared" ca="1" si="148"/>
        <v>0</v>
      </c>
      <c r="BW125" s="226">
        <f t="shared" ca="1" si="148"/>
        <v>0</v>
      </c>
      <c r="BX125" s="226">
        <f t="shared" ca="1" si="148"/>
        <v>0</v>
      </c>
      <c r="BY125" s="226">
        <f t="shared" ca="1" si="148"/>
        <v>0</v>
      </c>
      <c r="BZ125" s="226">
        <f t="shared" ca="1" si="148"/>
        <v>0</v>
      </c>
      <c r="CA125" s="226"/>
      <c r="CB125" s="226" t="str">
        <f t="shared" ca="1" si="103"/>
        <v/>
      </c>
      <c r="CC125" s="226" t="str">
        <f t="shared" ca="1" si="104"/>
        <v/>
      </c>
      <c r="CD125" s="226" t="str">
        <f t="shared" ca="1" si="105"/>
        <v/>
      </c>
      <c r="CE125" s="226" t="str">
        <f t="shared" ca="1" si="106"/>
        <v/>
      </c>
      <c r="CF125" s="226" t="str">
        <f t="shared" ca="1" si="107"/>
        <v/>
      </c>
      <c r="CG125" s="226" t="str">
        <f t="shared" ca="1" si="108"/>
        <v/>
      </c>
      <c r="CH125" s="226" t="str">
        <f t="shared" ca="1" si="109"/>
        <v/>
      </c>
      <c r="CI125" s="226" t="str">
        <f t="shared" ca="1" si="110"/>
        <v/>
      </c>
      <c r="CJ125" s="226" t="str">
        <f t="shared" ca="1" si="111"/>
        <v/>
      </c>
      <c r="CK125" s="226" t="str">
        <f t="shared" ca="1" si="112"/>
        <v/>
      </c>
      <c r="CL125" s="226" t="str">
        <f t="shared" ca="1" si="113"/>
        <v/>
      </c>
      <c r="CM125" s="226"/>
      <c r="CN125" s="226" t="str">
        <f t="shared" ca="1" si="114"/>
        <v xml:space="preserve">          </v>
      </c>
      <c r="CO125" s="226" t="str">
        <f t="shared" ca="1" si="115"/>
        <v/>
      </c>
      <c r="CP125" s="226" t="str">
        <f t="shared" ca="1" si="116"/>
        <v/>
      </c>
      <c r="CQ125" s="226"/>
      <c r="CR125" s="226">
        <f t="shared" ca="1" si="117"/>
        <v>0</v>
      </c>
      <c r="CS125" s="226">
        <f t="shared" ref="CS125:DB150" ca="1" si="159">IF(OFFSET($L125,0,(CS$2-1)*5,1,1)=$DC$1,-1*CS$2,IF(OFFSET($L125,0,(CS$2-1)*5,1,1)=$DC$3,CS$2,0))</f>
        <v>0</v>
      </c>
      <c r="CT125" s="226">
        <f t="shared" ca="1" si="159"/>
        <v>0</v>
      </c>
      <c r="CU125" s="226">
        <f t="shared" ca="1" si="159"/>
        <v>0</v>
      </c>
      <c r="CV125" s="226">
        <f t="shared" ca="1" si="159"/>
        <v>0</v>
      </c>
      <c r="CW125" s="226">
        <f t="shared" ca="1" si="159"/>
        <v>0</v>
      </c>
      <c r="CX125" s="226">
        <f t="shared" ca="1" si="159"/>
        <v>0</v>
      </c>
      <c r="CY125" s="226">
        <f t="shared" ca="1" si="159"/>
        <v>0</v>
      </c>
      <c r="CZ125" s="226">
        <f t="shared" ca="1" si="159"/>
        <v>0</v>
      </c>
      <c r="DA125" s="226">
        <f t="shared" ca="1" si="159"/>
        <v>0</v>
      </c>
      <c r="DB125" s="226">
        <f t="shared" ca="1" si="159"/>
        <v>0</v>
      </c>
      <c r="DC125" s="226"/>
      <c r="DD125" s="226" t="str">
        <f t="shared" ca="1" si="118"/>
        <v/>
      </c>
      <c r="DE125" s="226" t="str">
        <f t="shared" ca="1" si="119"/>
        <v/>
      </c>
      <c r="DF125" s="226" t="str">
        <f t="shared" ca="1" si="120"/>
        <v/>
      </c>
      <c r="DG125" s="226" t="str">
        <f t="shared" ca="1" si="121"/>
        <v/>
      </c>
      <c r="DH125" s="226" t="str">
        <f t="shared" ca="1" si="122"/>
        <v/>
      </c>
      <c r="DI125" s="226" t="str">
        <f t="shared" ca="1" si="123"/>
        <v/>
      </c>
      <c r="DJ125" s="226" t="str">
        <f t="shared" ca="1" si="124"/>
        <v/>
      </c>
      <c r="DK125" s="226" t="str">
        <f t="shared" ca="1" si="125"/>
        <v/>
      </c>
      <c r="DL125" s="226" t="str">
        <f t="shared" ca="1" si="126"/>
        <v/>
      </c>
      <c r="DM125" s="226" t="str">
        <f t="shared" ca="1" si="127"/>
        <v/>
      </c>
      <c r="DN125" s="226" t="str">
        <f t="shared" ca="1" si="128"/>
        <v/>
      </c>
      <c r="DO125" s="226"/>
      <c r="DP125" s="226" t="str">
        <f t="shared" ca="1" si="129"/>
        <v xml:space="preserve">          </v>
      </c>
      <c r="DQ125" s="226" t="str">
        <f t="shared" ca="1" si="130"/>
        <v/>
      </c>
      <c r="DR125" s="226" t="str">
        <f t="shared" ca="1" si="131"/>
        <v/>
      </c>
      <c r="DS125" s="226"/>
      <c r="DT125" s="226" t="str">
        <f t="shared" ca="1" si="132"/>
        <v/>
      </c>
      <c r="DU125" s="226" t="str">
        <f t="shared" ca="1" si="152"/>
        <v/>
      </c>
      <c r="DV125" s="226" t="str">
        <f t="shared" ca="1" si="152"/>
        <v/>
      </c>
      <c r="DW125" s="226" t="str">
        <f t="shared" ca="1" si="152"/>
        <v/>
      </c>
      <c r="DX125" s="226" t="str">
        <f t="shared" ca="1" si="149"/>
        <v/>
      </c>
      <c r="DY125" s="226" t="str">
        <f t="shared" ca="1" si="149"/>
        <v/>
      </c>
      <c r="DZ125" s="226" t="str">
        <f t="shared" ca="1" si="149"/>
        <v/>
      </c>
      <c r="EA125" s="226" t="str">
        <f t="shared" ca="1" si="149"/>
        <v/>
      </c>
      <c r="EB125" s="226" t="str">
        <f t="shared" ca="1" si="149"/>
        <v/>
      </c>
      <c r="EC125" s="226" t="str">
        <f t="shared" ca="1" si="149"/>
        <v/>
      </c>
      <c r="ED125" s="226"/>
      <c r="EE125" s="226" t="str">
        <f t="shared" ca="1" si="133"/>
        <v xml:space="preserve">         </v>
      </c>
      <c r="EF125" s="226" t="str">
        <f t="shared" ca="1" si="134"/>
        <v/>
      </c>
      <c r="EG125" s="226" t="str">
        <f t="shared" ca="1" si="135"/>
        <v/>
      </c>
      <c r="EH125" s="226"/>
      <c r="EI125" s="226" t="str">
        <f t="shared" ca="1" si="158"/>
        <v/>
      </c>
      <c r="EJ125" s="226" t="str">
        <f t="shared" ca="1" si="158"/>
        <v/>
      </c>
      <c r="EK125" s="226" t="str">
        <f t="shared" ca="1" si="158"/>
        <v/>
      </c>
      <c r="EL125" s="226" t="str">
        <f t="shared" ca="1" si="158"/>
        <v/>
      </c>
      <c r="EM125" s="226" t="str">
        <f t="shared" ca="1" si="158"/>
        <v/>
      </c>
      <c r="EN125" s="226" t="str">
        <f t="shared" ca="1" si="158"/>
        <v/>
      </c>
      <c r="EO125" s="226" t="str">
        <f t="shared" ca="1" si="158"/>
        <v/>
      </c>
      <c r="EP125" s="226" t="str">
        <f t="shared" ca="1" si="158"/>
        <v/>
      </c>
      <c r="EQ125" s="226" t="str">
        <f t="shared" ca="1" si="158"/>
        <v/>
      </c>
      <c r="ER125" s="226" t="str">
        <f t="shared" ca="1" si="158"/>
        <v/>
      </c>
      <c r="ES125" s="226"/>
      <c r="ET125" s="226" t="str">
        <f t="shared" ca="1" si="139"/>
        <v xml:space="preserve">         </v>
      </c>
      <c r="EU125" s="226" t="str">
        <f t="shared" ca="1" si="140"/>
        <v/>
      </c>
      <c r="EV125" s="226" t="str">
        <f t="shared" ca="1" si="141"/>
        <v/>
      </c>
      <c r="FM125" s="226" t="str">
        <f t="shared" si="153"/>
        <v/>
      </c>
      <c r="FN125" s="226" t="str">
        <f t="shared" si="154"/>
        <v/>
      </c>
      <c r="FO125" s="226" t="str">
        <f t="shared" si="155"/>
        <v/>
      </c>
      <c r="FP125" s="226" t="str">
        <f t="shared" si="156"/>
        <v/>
      </c>
      <c r="FQ125" s="226" t="str">
        <f t="shared" si="137"/>
        <v/>
      </c>
      <c r="FR125" s="226" t="str">
        <f t="shared" si="138"/>
        <v/>
      </c>
      <c r="FT125" s="226">
        <f>LEN(ПланОЗО!C125)-LEN(SUBSTITUTE(ПланОЗО!C125,",",""))+COUNTA(ПланОЗО!C125)</f>
        <v>0</v>
      </c>
      <c r="FU125" s="226">
        <f>LEN(ПланОЗО!D125)-LEN(SUBSTITUTE(ПланОЗО!D125,",",""))+COUNTA(ПланОЗО!D125)</f>
        <v>0</v>
      </c>
      <c r="FV125" s="226">
        <f>LEN(ПланОЗО!E125)-LEN(SUBSTITUTE(ПланОЗО!E125,",",""))+COUNTA(ПланОЗО!E125)</f>
        <v>0</v>
      </c>
      <c r="FX125" s="226">
        <f>LEN(ПланЗО!C125)-LEN(SUBSTITUTE(ПланЗО!C125,",",""))+COUNTA(ПланЗО!C125)</f>
        <v>0</v>
      </c>
      <c r="FY125" s="226">
        <f>LEN(ПланЗО!D125)-LEN(SUBSTITUTE(ПланЗО!D125,",",""))+COUNTA(ПланЗО!D125)</f>
        <v>0</v>
      </c>
      <c r="FZ125" s="226">
        <f>LEN(ПланЗО!E125)-LEN(SUBSTITUTE(ПланЗО!E125,",",""))+COUNTA(ПланЗО!E125)</f>
        <v>0</v>
      </c>
    </row>
    <row r="126" spans="1:182" x14ac:dyDescent="0.25">
      <c r="A126" s="5" t="s">
        <v>233</v>
      </c>
      <c r="B126" s="92"/>
      <c r="C126" s="88"/>
      <c r="D126" s="89"/>
      <c r="E126" s="89"/>
      <c r="F126" s="89"/>
      <c r="G126" s="90"/>
      <c r="H126" s="88"/>
      <c r="I126" s="89"/>
      <c r="J126" s="89"/>
      <c r="K126" s="89"/>
      <c r="L126" s="90"/>
      <c r="M126" s="88"/>
      <c r="N126" s="91"/>
      <c r="O126" s="91"/>
      <c r="P126" s="89"/>
      <c r="Q126" s="90"/>
      <c r="R126" s="88"/>
      <c r="S126" s="89"/>
      <c r="T126" s="89"/>
      <c r="U126" s="89"/>
      <c r="V126" s="90"/>
      <c r="W126" s="88"/>
      <c r="X126" s="89"/>
      <c r="Y126" s="89"/>
      <c r="Z126" s="89"/>
      <c r="AA126" s="90"/>
      <c r="AB126" s="88"/>
      <c r="AC126" s="89"/>
      <c r="AD126" s="89"/>
      <c r="AE126" s="89"/>
      <c r="AF126" s="90"/>
      <c r="AG126" s="88"/>
      <c r="AH126" s="89"/>
      <c r="AI126" s="89"/>
      <c r="AJ126" s="89"/>
      <c r="AK126" s="90"/>
      <c r="AL126" s="88"/>
      <c r="AM126" s="89"/>
      <c r="AN126" s="89"/>
      <c r="AO126" s="89"/>
      <c r="AP126" s="90"/>
      <c r="AQ126" s="88"/>
      <c r="AR126" s="89"/>
      <c r="AS126" s="89"/>
      <c r="AT126" s="89"/>
      <c r="AU126" s="90"/>
      <c r="AV126" s="88"/>
      <c r="AW126" s="89"/>
      <c r="AX126" s="89"/>
      <c r="AY126" s="89"/>
      <c r="AZ126" s="90"/>
      <c r="BA126" s="88"/>
      <c r="BB126" s="89"/>
      <c r="BC126" s="89"/>
      <c r="BD126" s="89"/>
      <c r="BE126" s="90"/>
      <c r="BF126" s="89"/>
      <c r="BG126" s="214">
        <v>0</v>
      </c>
      <c r="BH126" s="214">
        <v>0</v>
      </c>
      <c r="BI126" s="214">
        <v>0</v>
      </c>
      <c r="BJ126" s="214">
        <v>0</v>
      </c>
      <c r="BK126" s="305"/>
      <c r="BL126" s="305" t="str">
        <f>IF(ПланОО!H126&gt;0,ПланОО!I126/ПланОО!H126,"-")</f>
        <v>-</v>
      </c>
      <c r="BM126" s="298"/>
      <c r="BN126" s="226"/>
      <c r="BO126" s="226"/>
      <c r="BP126" s="226">
        <f t="shared" ca="1" si="101"/>
        <v>0</v>
      </c>
      <c r="BQ126" s="226">
        <f t="shared" ca="1" si="102"/>
        <v>0</v>
      </c>
      <c r="BR126" s="226">
        <f t="shared" ca="1" si="151"/>
        <v>0</v>
      </c>
      <c r="BS126" s="226">
        <f t="shared" ca="1" si="151"/>
        <v>0</v>
      </c>
      <c r="BT126" s="226">
        <f t="shared" ca="1" si="151"/>
        <v>0</v>
      </c>
      <c r="BU126" s="226">
        <f t="shared" ca="1" si="148"/>
        <v>0</v>
      </c>
      <c r="BV126" s="226">
        <f t="shared" ca="1" si="148"/>
        <v>0</v>
      </c>
      <c r="BW126" s="226">
        <f t="shared" ca="1" si="148"/>
        <v>0</v>
      </c>
      <c r="BX126" s="226">
        <f t="shared" ca="1" si="148"/>
        <v>0</v>
      </c>
      <c r="BY126" s="226">
        <f t="shared" ca="1" si="148"/>
        <v>0</v>
      </c>
      <c r="BZ126" s="226">
        <f t="shared" ca="1" si="148"/>
        <v>0</v>
      </c>
      <c r="CA126" s="226"/>
      <c r="CB126" s="226" t="str">
        <f t="shared" ca="1" si="103"/>
        <v/>
      </c>
      <c r="CC126" s="226" t="str">
        <f t="shared" ca="1" si="104"/>
        <v/>
      </c>
      <c r="CD126" s="226" t="str">
        <f t="shared" ca="1" si="105"/>
        <v/>
      </c>
      <c r="CE126" s="226" t="str">
        <f t="shared" ca="1" si="106"/>
        <v/>
      </c>
      <c r="CF126" s="226" t="str">
        <f t="shared" ca="1" si="107"/>
        <v/>
      </c>
      <c r="CG126" s="226" t="str">
        <f t="shared" ca="1" si="108"/>
        <v/>
      </c>
      <c r="CH126" s="226" t="str">
        <f t="shared" ca="1" si="109"/>
        <v/>
      </c>
      <c r="CI126" s="226" t="str">
        <f t="shared" ca="1" si="110"/>
        <v/>
      </c>
      <c r="CJ126" s="226" t="str">
        <f t="shared" ca="1" si="111"/>
        <v/>
      </c>
      <c r="CK126" s="226" t="str">
        <f t="shared" ca="1" si="112"/>
        <v/>
      </c>
      <c r="CL126" s="226" t="str">
        <f t="shared" ca="1" si="113"/>
        <v/>
      </c>
      <c r="CM126" s="226"/>
      <c r="CN126" s="226" t="str">
        <f t="shared" ca="1" si="114"/>
        <v xml:space="preserve">          </v>
      </c>
      <c r="CO126" s="226" t="str">
        <f t="shared" ca="1" si="115"/>
        <v/>
      </c>
      <c r="CP126" s="226" t="str">
        <f t="shared" ca="1" si="116"/>
        <v/>
      </c>
      <c r="CQ126" s="226"/>
      <c r="CR126" s="226">
        <f t="shared" ca="1" si="117"/>
        <v>0</v>
      </c>
      <c r="CS126" s="226">
        <f t="shared" ca="1" si="159"/>
        <v>0</v>
      </c>
      <c r="CT126" s="226">
        <f t="shared" ca="1" si="159"/>
        <v>0</v>
      </c>
      <c r="CU126" s="226">
        <f t="shared" ca="1" si="159"/>
        <v>0</v>
      </c>
      <c r="CV126" s="226">
        <f t="shared" ca="1" si="159"/>
        <v>0</v>
      </c>
      <c r="CW126" s="226">
        <f t="shared" ca="1" si="159"/>
        <v>0</v>
      </c>
      <c r="CX126" s="226">
        <f t="shared" ca="1" si="159"/>
        <v>0</v>
      </c>
      <c r="CY126" s="226">
        <f t="shared" ca="1" si="159"/>
        <v>0</v>
      </c>
      <c r="CZ126" s="226">
        <f t="shared" ca="1" si="159"/>
        <v>0</v>
      </c>
      <c r="DA126" s="226">
        <f t="shared" ca="1" si="159"/>
        <v>0</v>
      </c>
      <c r="DB126" s="226">
        <f t="shared" ca="1" si="159"/>
        <v>0</v>
      </c>
      <c r="DC126" s="226"/>
      <c r="DD126" s="226" t="str">
        <f t="shared" ca="1" si="118"/>
        <v/>
      </c>
      <c r="DE126" s="226" t="str">
        <f t="shared" ca="1" si="119"/>
        <v/>
      </c>
      <c r="DF126" s="226" t="str">
        <f t="shared" ca="1" si="120"/>
        <v/>
      </c>
      <c r="DG126" s="226" t="str">
        <f t="shared" ca="1" si="121"/>
        <v/>
      </c>
      <c r="DH126" s="226" t="str">
        <f t="shared" ca="1" si="122"/>
        <v/>
      </c>
      <c r="DI126" s="226" t="str">
        <f t="shared" ca="1" si="123"/>
        <v/>
      </c>
      <c r="DJ126" s="226" t="str">
        <f t="shared" ca="1" si="124"/>
        <v/>
      </c>
      <c r="DK126" s="226" t="str">
        <f t="shared" ca="1" si="125"/>
        <v/>
      </c>
      <c r="DL126" s="226" t="str">
        <f t="shared" ca="1" si="126"/>
        <v/>
      </c>
      <c r="DM126" s="226" t="str">
        <f t="shared" ca="1" si="127"/>
        <v/>
      </c>
      <c r="DN126" s="226" t="str">
        <f t="shared" ca="1" si="128"/>
        <v/>
      </c>
      <c r="DO126" s="226"/>
      <c r="DP126" s="226" t="str">
        <f t="shared" ca="1" si="129"/>
        <v xml:space="preserve">          </v>
      </c>
      <c r="DQ126" s="226" t="str">
        <f t="shared" ca="1" si="130"/>
        <v/>
      </c>
      <c r="DR126" s="226" t="str">
        <f t="shared" ca="1" si="131"/>
        <v/>
      </c>
      <c r="DS126" s="226"/>
      <c r="DT126" s="226" t="str">
        <f t="shared" ca="1" si="132"/>
        <v/>
      </c>
      <c r="DU126" s="226" t="str">
        <f t="shared" ca="1" si="152"/>
        <v/>
      </c>
      <c r="DV126" s="226" t="str">
        <f t="shared" ca="1" si="152"/>
        <v/>
      </c>
      <c r="DW126" s="226" t="str">
        <f t="shared" ca="1" si="152"/>
        <v/>
      </c>
      <c r="DX126" s="226" t="str">
        <f t="shared" ca="1" si="149"/>
        <v/>
      </c>
      <c r="DY126" s="226" t="str">
        <f t="shared" ca="1" si="149"/>
        <v/>
      </c>
      <c r="DZ126" s="226" t="str">
        <f t="shared" ca="1" si="149"/>
        <v/>
      </c>
      <c r="EA126" s="226" t="str">
        <f t="shared" ca="1" si="149"/>
        <v/>
      </c>
      <c r="EB126" s="226" t="str">
        <f t="shared" ca="1" si="149"/>
        <v/>
      </c>
      <c r="EC126" s="226" t="str">
        <f t="shared" ca="1" si="149"/>
        <v/>
      </c>
      <c r="ED126" s="226"/>
      <c r="EE126" s="226" t="str">
        <f t="shared" ca="1" si="133"/>
        <v xml:space="preserve">         </v>
      </c>
      <c r="EF126" s="226" t="str">
        <f t="shared" ca="1" si="134"/>
        <v/>
      </c>
      <c r="EG126" s="226" t="str">
        <f t="shared" ca="1" si="135"/>
        <v/>
      </c>
      <c r="EH126" s="226"/>
      <c r="EI126" s="226" t="str">
        <f t="shared" ca="1" si="158"/>
        <v/>
      </c>
      <c r="EJ126" s="226" t="str">
        <f t="shared" ca="1" si="158"/>
        <v/>
      </c>
      <c r="EK126" s="226" t="str">
        <f t="shared" ca="1" si="158"/>
        <v/>
      </c>
      <c r="EL126" s="226" t="str">
        <f t="shared" ca="1" si="158"/>
        <v/>
      </c>
      <c r="EM126" s="226" t="str">
        <f t="shared" ca="1" si="158"/>
        <v/>
      </c>
      <c r="EN126" s="226" t="str">
        <f t="shared" ca="1" si="158"/>
        <v/>
      </c>
      <c r="EO126" s="226" t="str">
        <f t="shared" ca="1" si="158"/>
        <v/>
      </c>
      <c r="EP126" s="226" t="str">
        <f t="shared" ca="1" si="158"/>
        <v/>
      </c>
      <c r="EQ126" s="226" t="str">
        <f t="shared" ca="1" si="158"/>
        <v/>
      </c>
      <c r="ER126" s="226" t="str">
        <f t="shared" ca="1" si="158"/>
        <v/>
      </c>
      <c r="ES126" s="226"/>
      <c r="ET126" s="226" t="str">
        <f t="shared" ca="1" si="139"/>
        <v xml:space="preserve">         </v>
      </c>
      <c r="EU126" s="226" t="str">
        <f t="shared" ca="1" si="140"/>
        <v/>
      </c>
      <c r="EV126" s="226" t="str">
        <f t="shared" ca="1" si="141"/>
        <v/>
      </c>
      <c r="FM126" s="226" t="str">
        <f t="shared" si="153"/>
        <v/>
      </c>
      <c r="FN126" s="226" t="str">
        <f t="shared" si="154"/>
        <v/>
      </c>
      <c r="FO126" s="226" t="str">
        <f t="shared" si="155"/>
        <v/>
      </c>
      <c r="FP126" s="226" t="str">
        <f t="shared" si="156"/>
        <v/>
      </c>
      <c r="FQ126" s="226" t="str">
        <f t="shared" si="137"/>
        <v/>
      </c>
      <c r="FR126" s="226" t="str">
        <f t="shared" si="138"/>
        <v/>
      </c>
      <c r="FT126" s="226">
        <f>LEN(ПланОЗО!C126)-LEN(SUBSTITUTE(ПланОЗО!C126,",",""))+COUNTA(ПланОЗО!C126)</f>
        <v>0</v>
      </c>
      <c r="FU126" s="226">
        <f>LEN(ПланОЗО!D126)-LEN(SUBSTITUTE(ПланОЗО!D126,",",""))+COUNTA(ПланОЗО!D126)</f>
        <v>0</v>
      </c>
      <c r="FV126" s="226">
        <f>LEN(ПланОЗО!E126)-LEN(SUBSTITUTE(ПланОЗО!E126,",",""))+COUNTA(ПланОЗО!E126)</f>
        <v>0</v>
      </c>
      <c r="FX126" s="226">
        <f>LEN(ПланЗО!C126)-LEN(SUBSTITUTE(ПланЗО!C126,",",""))+COUNTA(ПланЗО!C126)</f>
        <v>0</v>
      </c>
      <c r="FY126" s="226">
        <f>LEN(ПланЗО!D126)-LEN(SUBSTITUTE(ПланЗО!D126,",",""))+COUNTA(ПланЗО!D126)</f>
        <v>0</v>
      </c>
      <c r="FZ126" s="226">
        <f>LEN(ПланЗО!E126)-LEN(SUBSTITUTE(ПланЗО!E126,",",""))+COUNTA(ПланЗО!E126)</f>
        <v>0</v>
      </c>
    </row>
    <row r="127" spans="1:182" x14ac:dyDescent="0.25">
      <c r="A127" s="5" t="s">
        <v>234</v>
      </c>
      <c r="B127" s="92"/>
      <c r="C127" s="88"/>
      <c r="D127" s="89"/>
      <c r="E127" s="89"/>
      <c r="F127" s="89"/>
      <c r="G127" s="90"/>
      <c r="H127" s="88"/>
      <c r="I127" s="89"/>
      <c r="J127" s="89"/>
      <c r="K127" s="89"/>
      <c r="L127" s="90"/>
      <c r="M127" s="88"/>
      <c r="N127" s="91"/>
      <c r="O127" s="91"/>
      <c r="P127" s="89"/>
      <c r="Q127" s="90"/>
      <c r="R127" s="88"/>
      <c r="S127" s="89"/>
      <c r="T127" s="89"/>
      <c r="U127" s="89"/>
      <c r="V127" s="90"/>
      <c r="W127" s="88"/>
      <c r="X127" s="89"/>
      <c r="Y127" s="89"/>
      <c r="Z127" s="89"/>
      <c r="AA127" s="90"/>
      <c r="AB127" s="88"/>
      <c r="AC127" s="89"/>
      <c r="AD127" s="89"/>
      <c r="AE127" s="89"/>
      <c r="AF127" s="90"/>
      <c r="AG127" s="88"/>
      <c r="AH127" s="89"/>
      <c r="AI127" s="89"/>
      <c r="AJ127" s="89"/>
      <c r="AK127" s="90"/>
      <c r="AL127" s="88"/>
      <c r="AM127" s="89"/>
      <c r="AN127" s="89"/>
      <c r="AO127" s="89"/>
      <c r="AP127" s="90"/>
      <c r="AQ127" s="88"/>
      <c r="AR127" s="89"/>
      <c r="AS127" s="89"/>
      <c r="AT127" s="89"/>
      <c r="AU127" s="90"/>
      <c r="AV127" s="88"/>
      <c r="AW127" s="89"/>
      <c r="AX127" s="89"/>
      <c r="AY127" s="89"/>
      <c r="AZ127" s="90"/>
      <c r="BA127" s="88"/>
      <c r="BB127" s="89"/>
      <c r="BC127" s="89"/>
      <c r="BD127" s="89"/>
      <c r="BE127" s="90"/>
      <c r="BF127" s="89"/>
      <c r="BG127" s="214">
        <v>0</v>
      </c>
      <c r="BH127" s="214">
        <v>0</v>
      </c>
      <c r="BI127" s="214">
        <v>0</v>
      </c>
      <c r="BJ127" s="214">
        <v>0</v>
      </c>
      <c r="BK127" s="305"/>
      <c r="BL127" s="305" t="str">
        <f>IF(ПланОО!H127&gt;0,ПланОО!I127/ПланОО!H127,"-")</f>
        <v>-</v>
      </c>
      <c r="BM127" s="298"/>
      <c r="BN127" s="226"/>
      <c r="BO127" s="226"/>
      <c r="BP127" s="226">
        <f t="shared" ca="1" si="101"/>
        <v>0</v>
      </c>
      <c r="BQ127" s="226">
        <f t="shared" ca="1" si="102"/>
        <v>0</v>
      </c>
      <c r="BR127" s="226">
        <f t="shared" ca="1" si="151"/>
        <v>0</v>
      </c>
      <c r="BS127" s="226">
        <f t="shared" ca="1" si="151"/>
        <v>0</v>
      </c>
      <c r="BT127" s="226">
        <f t="shared" ca="1" si="151"/>
        <v>0</v>
      </c>
      <c r="BU127" s="226">
        <f t="shared" ca="1" si="148"/>
        <v>0</v>
      </c>
      <c r="BV127" s="226">
        <f t="shared" ca="1" si="148"/>
        <v>0</v>
      </c>
      <c r="BW127" s="226">
        <f t="shared" ca="1" si="148"/>
        <v>0</v>
      </c>
      <c r="BX127" s="226">
        <f t="shared" ca="1" si="148"/>
        <v>0</v>
      </c>
      <c r="BY127" s="226">
        <f t="shared" ca="1" si="148"/>
        <v>0</v>
      </c>
      <c r="BZ127" s="226">
        <f t="shared" ca="1" si="148"/>
        <v>0</v>
      </c>
      <c r="CA127" s="226"/>
      <c r="CB127" s="226" t="str">
        <f t="shared" ca="1" si="103"/>
        <v/>
      </c>
      <c r="CC127" s="226" t="str">
        <f t="shared" ca="1" si="104"/>
        <v/>
      </c>
      <c r="CD127" s="226" t="str">
        <f t="shared" ca="1" si="105"/>
        <v/>
      </c>
      <c r="CE127" s="226" t="str">
        <f t="shared" ca="1" si="106"/>
        <v/>
      </c>
      <c r="CF127" s="226" t="str">
        <f t="shared" ca="1" si="107"/>
        <v/>
      </c>
      <c r="CG127" s="226" t="str">
        <f t="shared" ca="1" si="108"/>
        <v/>
      </c>
      <c r="CH127" s="226" t="str">
        <f t="shared" ca="1" si="109"/>
        <v/>
      </c>
      <c r="CI127" s="226" t="str">
        <f t="shared" ca="1" si="110"/>
        <v/>
      </c>
      <c r="CJ127" s="226" t="str">
        <f t="shared" ca="1" si="111"/>
        <v/>
      </c>
      <c r="CK127" s="226" t="str">
        <f t="shared" ca="1" si="112"/>
        <v/>
      </c>
      <c r="CL127" s="226" t="str">
        <f t="shared" ca="1" si="113"/>
        <v/>
      </c>
      <c r="CM127" s="226"/>
      <c r="CN127" s="226" t="str">
        <f t="shared" ca="1" si="114"/>
        <v xml:space="preserve">          </v>
      </c>
      <c r="CO127" s="226" t="str">
        <f t="shared" ca="1" si="115"/>
        <v/>
      </c>
      <c r="CP127" s="226" t="str">
        <f t="shared" ca="1" si="116"/>
        <v/>
      </c>
      <c r="CQ127" s="226"/>
      <c r="CR127" s="226">
        <f t="shared" ca="1" si="117"/>
        <v>0</v>
      </c>
      <c r="CS127" s="226">
        <f t="shared" ca="1" si="159"/>
        <v>0</v>
      </c>
      <c r="CT127" s="226">
        <f t="shared" ca="1" si="159"/>
        <v>0</v>
      </c>
      <c r="CU127" s="226">
        <f t="shared" ca="1" si="159"/>
        <v>0</v>
      </c>
      <c r="CV127" s="226">
        <f t="shared" ca="1" si="159"/>
        <v>0</v>
      </c>
      <c r="CW127" s="226">
        <f t="shared" ca="1" si="159"/>
        <v>0</v>
      </c>
      <c r="CX127" s="226">
        <f t="shared" ca="1" si="159"/>
        <v>0</v>
      </c>
      <c r="CY127" s="226">
        <f t="shared" ca="1" si="159"/>
        <v>0</v>
      </c>
      <c r="CZ127" s="226">
        <f t="shared" ca="1" si="159"/>
        <v>0</v>
      </c>
      <c r="DA127" s="226">
        <f t="shared" ca="1" si="159"/>
        <v>0</v>
      </c>
      <c r="DB127" s="226">
        <f t="shared" ca="1" si="159"/>
        <v>0</v>
      </c>
      <c r="DC127" s="226"/>
      <c r="DD127" s="226" t="str">
        <f t="shared" ca="1" si="118"/>
        <v/>
      </c>
      <c r="DE127" s="226" t="str">
        <f t="shared" ca="1" si="119"/>
        <v/>
      </c>
      <c r="DF127" s="226" t="str">
        <f t="shared" ca="1" si="120"/>
        <v/>
      </c>
      <c r="DG127" s="226" t="str">
        <f t="shared" ca="1" si="121"/>
        <v/>
      </c>
      <c r="DH127" s="226" t="str">
        <f t="shared" ca="1" si="122"/>
        <v/>
      </c>
      <c r="DI127" s="226" t="str">
        <f t="shared" ca="1" si="123"/>
        <v/>
      </c>
      <c r="DJ127" s="226" t="str">
        <f t="shared" ca="1" si="124"/>
        <v/>
      </c>
      <c r="DK127" s="226" t="str">
        <f t="shared" ca="1" si="125"/>
        <v/>
      </c>
      <c r="DL127" s="226" t="str">
        <f t="shared" ca="1" si="126"/>
        <v/>
      </c>
      <c r="DM127" s="226" t="str">
        <f t="shared" ca="1" si="127"/>
        <v/>
      </c>
      <c r="DN127" s="226" t="str">
        <f t="shared" ca="1" si="128"/>
        <v/>
      </c>
      <c r="DO127" s="226"/>
      <c r="DP127" s="226" t="str">
        <f t="shared" ca="1" si="129"/>
        <v xml:space="preserve">          </v>
      </c>
      <c r="DQ127" s="226" t="str">
        <f t="shared" ca="1" si="130"/>
        <v/>
      </c>
      <c r="DR127" s="226" t="str">
        <f t="shared" ca="1" si="131"/>
        <v/>
      </c>
      <c r="DS127" s="226"/>
      <c r="DT127" s="226" t="str">
        <f t="shared" ca="1" si="132"/>
        <v/>
      </c>
      <c r="DU127" s="226" t="str">
        <f t="shared" ca="1" si="152"/>
        <v/>
      </c>
      <c r="DV127" s="226" t="str">
        <f t="shared" ca="1" si="152"/>
        <v/>
      </c>
      <c r="DW127" s="226" t="str">
        <f t="shared" ca="1" si="152"/>
        <v/>
      </c>
      <c r="DX127" s="226" t="str">
        <f t="shared" ca="1" si="149"/>
        <v/>
      </c>
      <c r="DY127" s="226" t="str">
        <f t="shared" ca="1" si="149"/>
        <v/>
      </c>
      <c r="DZ127" s="226" t="str">
        <f t="shared" ca="1" si="149"/>
        <v/>
      </c>
      <c r="EA127" s="226" t="str">
        <f t="shared" ca="1" si="149"/>
        <v/>
      </c>
      <c r="EB127" s="226" t="str">
        <f t="shared" ca="1" si="149"/>
        <v/>
      </c>
      <c r="EC127" s="226" t="str">
        <f t="shared" ca="1" si="149"/>
        <v/>
      </c>
      <c r="ED127" s="226"/>
      <c r="EE127" s="226" t="str">
        <f t="shared" ca="1" si="133"/>
        <v xml:space="preserve">         </v>
      </c>
      <c r="EF127" s="226" t="str">
        <f t="shared" ca="1" si="134"/>
        <v/>
      </c>
      <c r="EG127" s="226" t="str">
        <f t="shared" ca="1" si="135"/>
        <v/>
      </c>
      <c r="EH127" s="226"/>
      <c r="EI127" s="226" t="str">
        <f t="shared" ca="1" si="158"/>
        <v/>
      </c>
      <c r="EJ127" s="226" t="str">
        <f t="shared" ca="1" si="158"/>
        <v/>
      </c>
      <c r="EK127" s="226" t="str">
        <f t="shared" ca="1" si="158"/>
        <v/>
      </c>
      <c r="EL127" s="226" t="str">
        <f t="shared" ca="1" si="158"/>
        <v/>
      </c>
      <c r="EM127" s="226" t="str">
        <f t="shared" ca="1" si="158"/>
        <v/>
      </c>
      <c r="EN127" s="226" t="str">
        <f t="shared" ca="1" si="158"/>
        <v/>
      </c>
      <c r="EO127" s="226" t="str">
        <f t="shared" ca="1" si="158"/>
        <v/>
      </c>
      <c r="EP127" s="226" t="str">
        <f t="shared" ca="1" si="158"/>
        <v/>
      </c>
      <c r="EQ127" s="226" t="str">
        <f t="shared" ca="1" si="158"/>
        <v/>
      </c>
      <c r="ER127" s="226" t="str">
        <f t="shared" ca="1" si="158"/>
        <v/>
      </c>
      <c r="ES127" s="226"/>
      <c r="ET127" s="226" t="str">
        <f t="shared" ca="1" si="139"/>
        <v xml:space="preserve">         </v>
      </c>
      <c r="EU127" s="226" t="str">
        <f t="shared" ca="1" si="140"/>
        <v/>
      </c>
      <c r="EV127" s="226" t="str">
        <f t="shared" ca="1" si="141"/>
        <v/>
      </c>
      <c r="FM127" s="226" t="str">
        <f t="shared" si="153"/>
        <v/>
      </c>
      <c r="FN127" s="226" t="str">
        <f t="shared" si="154"/>
        <v/>
      </c>
      <c r="FO127" s="226" t="str">
        <f t="shared" si="155"/>
        <v/>
      </c>
      <c r="FP127" s="226" t="str">
        <f t="shared" si="156"/>
        <v/>
      </c>
      <c r="FQ127" s="226" t="str">
        <f t="shared" si="137"/>
        <v/>
      </c>
      <c r="FR127" s="226" t="str">
        <f t="shared" si="138"/>
        <v/>
      </c>
      <c r="FT127" s="226">
        <f>LEN(ПланОЗО!C127)-LEN(SUBSTITUTE(ПланОЗО!C127,",",""))+COUNTA(ПланОЗО!C127)</f>
        <v>0</v>
      </c>
      <c r="FU127" s="226">
        <f>LEN(ПланОЗО!D127)-LEN(SUBSTITUTE(ПланОЗО!D127,",",""))+COUNTA(ПланОЗО!D127)</f>
        <v>0</v>
      </c>
      <c r="FV127" s="226">
        <f>LEN(ПланОЗО!E127)-LEN(SUBSTITUTE(ПланОЗО!E127,",",""))+COUNTA(ПланОЗО!E127)</f>
        <v>0</v>
      </c>
      <c r="FX127" s="226">
        <f>LEN(ПланЗО!C127)-LEN(SUBSTITUTE(ПланЗО!C127,",",""))+COUNTA(ПланЗО!C127)</f>
        <v>0</v>
      </c>
      <c r="FY127" s="226">
        <f>LEN(ПланЗО!D127)-LEN(SUBSTITUTE(ПланЗО!D127,",",""))+COUNTA(ПланЗО!D127)</f>
        <v>0</v>
      </c>
      <c r="FZ127" s="226">
        <f>LEN(ПланЗО!E127)-LEN(SUBSTITUTE(ПланЗО!E127,",",""))+COUNTA(ПланЗО!E127)</f>
        <v>0</v>
      </c>
    </row>
    <row r="128" spans="1:182" x14ac:dyDescent="0.25">
      <c r="A128" s="5" t="s">
        <v>235</v>
      </c>
      <c r="B128" s="92"/>
      <c r="C128" s="88"/>
      <c r="D128" s="89"/>
      <c r="E128" s="89"/>
      <c r="F128" s="89"/>
      <c r="G128" s="90"/>
      <c r="H128" s="88"/>
      <c r="I128" s="89"/>
      <c r="J128" s="89"/>
      <c r="K128" s="89"/>
      <c r="L128" s="90"/>
      <c r="M128" s="88"/>
      <c r="N128" s="91"/>
      <c r="O128" s="91"/>
      <c r="P128" s="89"/>
      <c r="Q128" s="90"/>
      <c r="R128" s="88"/>
      <c r="S128" s="89"/>
      <c r="T128" s="89"/>
      <c r="U128" s="89"/>
      <c r="V128" s="90"/>
      <c r="W128" s="88"/>
      <c r="X128" s="89"/>
      <c r="Y128" s="89"/>
      <c r="Z128" s="89"/>
      <c r="AA128" s="90"/>
      <c r="AB128" s="88"/>
      <c r="AC128" s="89"/>
      <c r="AD128" s="89"/>
      <c r="AE128" s="89"/>
      <c r="AF128" s="90"/>
      <c r="AG128" s="88"/>
      <c r="AH128" s="89"/>
      <c r="AI128" s="89"/>
      <c r="AJ128" s="89"/>
      <c r="AK128" s="90"/>
      <c r="AL128" s="88"/>
      <c r="AM128" s="89"/>
      <c r="AN128" s="89"/>
      <c r="AO128" s="89"/>
      <c r="AP128" s="90"/>
      <c r="AQ128" s="88"/>
      <c r="AR128" s="89"/>
      <c r="AS128" s="89"/>
      <c r="AT128" s="89"/>
      <c r="AU128" s="90"/>
      <c r="AV128" s="88"/>
      <c r="AW128" s="89"/>
      <c r="AX128" s="89"/>
      <c r="AY128" s="89"/>
      <c r="AZ128" s="90"/>
      <c r="BA128" s="88"/>
      <c r="BB128" s="89"/>
      <c r="BC128" s="89"/>
      <c r="BD128" s="89"/>
      <c r="BE128" s="90"/>
      <c r="BF128" s="89"/>
      <c r="BG128" s="214">
        <v>0</v>
      </c>
      <c r="BH128" s="214">
        <v>0</v>
      </c>
      <c r="BI128" s="214">
        <v>0</v>
      </c>
      <c r="BJ128" s="214">
        <v>0</v>
      </c>
      <c r="BK128" s="305"/>
      <c r="BL128" s="305" t="str">
        <f>IF(ПланОО!H128&gt;0,ПланОО!I128/ПланОО!H128,"-")</f>
        <v>-</v>
      </c>
      <c r="BM128" s="298"/>
      <c r="BN128" s="226"/>
      <c r="BO128" s="226"/>
      <c r="BP128" s="226">
        <f t="shared" ca="1" si="101"/>
        <v>0</v>
      </c>
      <c r="BQ128" s="226">
        <f t="shared" ca="1" si="102"/>
        <v>0</v>
      </c>
      <c r="BR128" s="226">
        <f t="shared" ca="1" si="151"/>
        <v>0</v>
      </c>
      <c r="BS128" s="226">
        <f t="shared" ca="1" si="151"/>
        <v>0</v>
      </c>
      <c r="BT128" s="226">
        <f t="shared" ca="1" si="151"/>
        <v>0</v>
      </c>
      <c r="BU128" s="226">
        <f t="shared" ca="1" si="148"/>
        <v>0</v>
      </c>
      <c r="BV128" s="226">
        <f t="shared" ca="1" si="148"/>
        <v>0</v>
      </c>
      <c r="BW128" s="226">
        <f t="shared" ca="1" si="148"/>
        <v>0</v>
      </c>
      <c r="BX128" s="226">
        <f t="shared" ca="1" si="148"/>
        <v>0</v>
      </c>
      <c r="BY128" s="226">
        <f t="shared" ca="1" si="148"/>
        <v>0</v>
      </c>
      <c r="BZ128" s="226">
        <f t="shared" ca="1" si="148"/>
        <v>0</v>
      </c>
      <c r="CA128" s="226"/>
      <c r="CB128" s="226" t="str">
        <f t="shared" ca="1" si="103"/>
        <v/>
      </c>
      <c r="CC128" s="226" t="str">
        <f t="shared" ca="1" si="104"/>
        <v/>
      </c>
      <c r="CD128" s="226" t="str">
        <f t="shared" ca="1" si="105"/>
        <v/>
      </c>
      <c r="CE128" s="226" t="str">
        <f t="shared" ca="1" si="106"/>
        <v/>
      </c>
      <c r="CF128" s="226" t="str">
        <f t="shared" ca="1" si="107"/>
        <v/>
      </c>
      <c r="CG128" s="226" t="str">
        <f t="shared" ca="1" si="108"/>
        <v/>
      </c>
      <c r="CH128" s="226" t="str">
        <f t="shared" ca="1" si="109"/>
        <v/>
      </c>
      <c r="CI128" s="226" t="str">
        <f t="shared" ca="1" si="110"/>
        <v/>
      </c>
      <c r="CJ128" s="226" t="str">
        <f t="shared" ca="1" si="111"/>
        <v/>
      </c>
      <c r="CK128" s="226" t="str">
        <f t="shared" ca="1" si="112"/>
        <v/>
      </c>
      <c r="CL128" s="226" t="str">
        <f t="shared" ca="1" si="113"/>
        <v/>
      </c>
      <c r="CM128" s="226"/>
      <c r="CN128" s="226" t="str">
        <f t="shared" ca="1" si="114"/>
        <v xml:space="preserve">          </v>
      </c>
      <c r="CO128" s="226" t="str">
        <f t="shared" ca="1" si="115"/>
        <v/>
      </c>
      <c r="CP128" s="226" t="str">
        <f t="shared" ca="1" si="116"/>
        <v/>
      </c>
      <c r="CQ128" s="226"/>
      <c r="CR128" s="226">
        <f t="shared" ca="1" si="117"/>
        <v>0</v>
      </c>
      <c r="CS128" s="226">
        <f t="shared" ca="1" si="159"/>
        <v>0</v>
      </c>
      <c r="CT128" s="226">
        <f t="shared" ca="1" si="159"/>
        <v>0</v>
      </c>
      <c r="CU128" s="226">
        <f t="shared" ca="1" si="159"/>
        <v>0</v>
      </c>
      <c r="CV128" s="226">
        <f t="shared" ca="1" si="159"/>
        <v>0</v>
      </c>
      <c r="CW128" s="226">
        <f t="shared" ca="1" si="159"/>
        <v>0</v>
      </c>
      <c r="CX128" s="226">
        <f t="shared" ca="1" si="159"/>
        <v>0</v>
      </c>
      <c r="CY128" s="226">
        <f t="shared" ca="1" si="159"/>
        <v>0</v>
      </c>
      <c r="CZ128" s="226">
        <f t="shared" ca="1" si="159"/>
        <v>0</v>
      </c>
      <c r="DA128" s="226">
        <f t="shared" ca="1" si="159"/>
        <v>0</v>
      </c>
      <c r="DB128" s="226">
        <f t="shared" ca="1" si="159"/>
        <v>0</v>
      </c>
      <c r="DC128" s="226"/>
      <c r="DD128" s="226" t="str">
        <f t="shared" ca="1" si="118"/>
        <v/>
      </c>
      <c r="DE128" s="226" t="str">
        <f t="shared" ca="1" si="119"/>
        <v/>
      </c>
      <c r="DF128" s="226" t="str">
        <f t="shared" ca="1" si="120"/>
        <v/>
      </c>
      <c r="DG128" s="226" t="str">
        <f t="shared" ca="1" si="121"/>
        <v/>
      </c>
      <c r="DH128" s="226" t="str">
        <f t="shared" ca="1" si="122"/>
        <v/>
      </c>
      <c r="DI128" s="226" t="str">
        <f t="shared" ca="1" si="123"/>
        <v/>
      </c>
      <c r="DJ128" s="226" t="str">
        <f t="shared" ca="1" si="124"/>
        <v/>
      </c>
      <c r="DK128" s="226" t="str">
        <f t="shared" ca="1" si="125"/>
        <v/>
      </c>
      <c r="DL128" s="226" t="str">
        <f t="shared" ca="1" si="126"/>
        <v/>
      </c>
      <c r="DM128" s="226" t="str">
        <f t="shared" ca="1" si="127"/>
        <v/>
      </c>
      <c r="DN128" s="226" t="str">
        <f t="shared" ca="1" si="128"/>
        <v/>
      </c>
      <c r="DO128" s="226"/>
      <c r="DP128" s="226" t="str">
        <f t="shared" ca="1" si="129"/>
        <v xml:space="preserve">          </v>
      </c>
      <c r="DQ128" s="226" t="str">
        <f t="shared" ca="1" si="130"/>
        <v/>
      </c>
      <c r="DR128" s="226" t="str">
        <f t="shared" ca="1" si="131"/>
        <v/>
      </c>
      <c r="DS128" s="226"/>
      <c r="DT128" s="226" t="str">
        <f t="shared" ca="1" si="132"/>
        <v/>
      </c>
      <c r="DU128" s="226" t="str">
        <f t="shared" ca="1" si="152"/>
        <v/>
      </c>
      <c r="DV128" s="226" t="str">
        <f t="shared" ca="1" si="152"/>
        <v/>
      </c>
      <c r="DW128" s="226" t="str">
        <f t="shared" ca="1" si="152"/>
        <v/>
      </c>
      <c r="DX128" s="226" t="str">
        <f t="shared" ca="1" si="149"/>
        <v/>
      </c>
      <c r="DY128" s="226" t="str">
        <f t="shared" ca="1" si="149"/>
        <v/>
      </c>
      <c r="DZ128" s="226" t="str">
        <f t="shared" ca="1" si="149"/>
        <v/>
      </c>
      <c r="EA128" s="226" t="str">
        <f t="shared" ca="1" si="149"/>
        <v/>
      </c>
      <c r="EB128" s="226" t="str">
        <f t="shared" ca="1" si="149"/>
        <v/>
      </c>
      <c r="EC128" s="226" t="str">
        <f t="shared" ca="1" si="149"/>
        <v/>
      </c>
      <c r="ED128" s="226"/>
      <c r="EE128" s="226" t="str">
        <f t="shared" ca="1" si="133"/>
        <v xml:space="preserve">         </v>
      </c>
      <c r="EF128" s="226" t="str">
        <f t="shared" ca="1" si="134"/>
        <v/>
      </c>
      <c r="EG128" s="226" t="str">
        <f t="shared" ca="1" si="135"/>
        <v/>
      </c>
      <c r="EH128" s="226"/>
      <c r="EI128" s="226" t="str">
        <f t="shared" ref="EI128:ER137" ca="1" si="160">IF(OFFSET($L128,0,(EI$2-1)*5,1,1)=$ES$1,EI$2,"")</f>
        <v/>
      </c>
      <c r="EJ128" s="226" t="str">
        <f t="shared" ca="1" si="160"/>
        <v/>
      </c>
      <c r="EK128" s="226" t="str">
        <f t="shared" ca="1" si="160"/>
        <v/>
      </c>
      <c r="EL128" s="226" t="str">
        <f t="shared" ca="1" si="160"/>
        <v/>
      </c>
      <c r="EM128" s="226" t="str">
        <f t="shared" ca="1" si="160"/>
        <v/>
      </c>
      <c r="EN128" s="226" t="str">
        <f t="shared" ca="1" si="160"/>
        <v/>
      </c>
      <c r="EO128" s="226" t="str">
        <f t="shared" ca="1" si="160"/>
        <v/>
      </c>
      <c r="EP128" s="226" t="str">
        <f t="shared" ca="1" si="160"/>
        <v/>
      </c>
      <c r="EQ128" s="226" t="str">
        <f t="shared" ca="1" si="160"/>
        <v/>
      </c>
      <c r="ER128" s="226" t="str">
        <f t="shared" ca="1" si="160"/>
        <v/>
      </c>
      <c r="ES128" s="226"/>
      <c r="ET128" s="226" t="str">
        <f t="shared" ca="1" si="139"/>
        <v xml:space="preserve">         </v>
      </c>
      <c r="EU128" s="226" t="str">
        <f t="shared" ca="1" si="140"/>
        <v/>
      </c>
      <c r="EV128" s="226" t="str">
        <f t="shared" ca="1" si="141"/>
        <v/>
      </c>
      <c r="FM128" s="226" t="str">
        <f t="shared" si="153"/>
        <v/>
      </c>
      <c r="FN128" s="226" t="str">
        <f t="shared" si="154"/>
        <v/>
      </c>
      <c r="FO128" s="226" t="str">
        <f t="shared" si="155"/>
        <v/>
      </c>
      <c r="FP128" s="226" t="str">
        <f t="shared" si="156"/>
        <v/>
      </c>
      <c r="FQ128" s="226" t="str">
        <f t="shared" si="137"/>
        <v/>
      </c>
      <c r="FR128" s="226" t="str">
        <f t="shared" si="138"/>
        <v/>
      </c>
      <c r="FT128" s="226">
        <f>LEN(ПланОЗО!C128)-LEN(SUBSTITUTE(ПланОЗО!C128,",",""))+COUNTA(ПланОЗО!C128)</f>
        <v>0</v>
      </c>
      <c r="FU128" s="226">
        <f>LEN(ПланОЗО!D128)-LEN(SUBSTITUTE(ПланОЗО!D128,",",""))+COUNTA(ПланОЗО!D128)</f>
        <v>0</v>
      </c>
      <c r="FV128" s="226">
        <f>LEN(ПланОЗО!E128)-LEN(SUBSTITUTE(ПланОЗО!E128,",",""))+COUNTA(ПланОЗО!E128)</f>
        <v>0</v>
      </c>
      <c r="FX128" s="226">
        <f>LEN(ПланЗО!C128)-LEN(SUBSTITUTE(ПланЗО!C128,",",""))+COUNTA(ПланЗО!C128)</f>
        <v>0</v>
      </c>
      <c r="FY128" s="226">
        <f>LEN(ПланЗО!D128)-LEN(SUBSTITUTE(ПланЗО!D128,",",""))+COUNTA(ПланЗО!D128)</f>
        <v>0</v>
      </c>
      <c r="FZ128" s="226">
        <f>LEN(ПланЗО!E128)-LEN(SUBSTITUTE(ПланЗО!E128,",",""))+COUNTA(ПланЗО!E128)</f>
        <v>0</v>
      </c>
    </row>
    <row r="129" spans="1:182" x14ac:dyDescent="0.25">
      <c r="A129" s="5" t="s">
        <v>236</v>
      </c>
      <c r="B129" s="92"/>
      <c r="C129" s="88"/>
      <c r="D129" s="89"/>
      <c r="E129" s="89"/>
      <c r="F129" s="89"/>
      <c r="G129" s="90"/>
      <c r="H129" s="88"/>
      <c r="I129" s="89"/>
      <c r="J129" s="89"/>
      <c r="K129" s="89"/>
      <c r="L129" s="90"/>
      <c r="M129" s="88"/>
      <c r="N129" s="91"/>
      <c r="O129" s="91"/>
      <c r="P129" s="89"/>
      <c r="Q129" s="90"/>
      <c r="R129" s="88"/>
      <c r="S129" s="89"/>
      <c r="T129" s="89"/>
      <c r="U129" s="89"/>
      <c r="V129" s="90"/>
      <c r="W129" s="88"/>
      <c r="X129" s="89"/>
      <c r="Y129" s="89"/>
      <c r="Z129" s="89"/>
      <c r="AA129" s="90"/>
      <c r="AB129" s="88"/>
      <c r="AC129" s="89"/>
      <c r="AD129" s="89"/>
      <c r="AE129" s="89"/>
      <c r="AF129" s="90"/>
      <c r="AG129" s="88"/>
      <c r="AH129" s="89"/>
      <c r="AI129" s="89"/>
      <c r="AJ129" s="89"/>
      <c r="AK129" s="90"/>
      <c r="AL129" s="88"/>
      <c r="AM129" s="89"/>
      <c r="AN129" s="89"/>
      <c r="AO129" s="89"/>
      <c r="AP129" s="90"/>
      <c r="AQ129" s="88"/>
      <c r="AR129" s="89"/>
      <c r="AS129" s="89"/>
      <c r="AT129" s="89"/>
      <c r="AU129" s="90"/>
      <c r="AV129" s="88"/>
      <c r="AW129" s="89"/>
      <c r="AX129" s="89"/>
      <c r="AY129" s="89"/>
      <c r="AZ129" s="90"/>
      <c r="BA129" s="88"/>
      <c r="BB129" s="89"/>
      <c r="BC129" s="89"/>
      <c r="BD129" s="89"/>
      <c r="BE129" s="90"/>
      <c r="BF129" s="89"/>
      <c r="BG129" s="214">
        <v>0</v>
      </c>
      <c r="BH129" s="214">
        <v>0</v>
      </c>
      <c r="BI129" s="214">
        <v>0</v>
      </c>
      <c r="BJ129" s="214">
        <v>0</v>
      </c>
      <c r="BK129" s="305"/>
      <c r="BL129" s="305" t="str">
        <f>IF(ПланОО!H129&gt;0,ПланОО!I129/ПланОО!H129,"-")</f>
        <v>-</v>
      </c>
      <c r="BM129" s="298"/>
      <c r="BN129" s="226"/>
      <c r="BO129" s="226"/>
      <c r="BP129" s="226">
        <f t="shared" ca="1" si="101"/>
        <v>0</v>
      </c>
      <c r="BQ129" s="226">
        <f t="shared" ca="1" si="102"/>
        <v>0</v>
      </c>
      <c r="BR129" s="226">
        <f t="shared" ca="1" si="151"/>
        <v>0</v>
      </c>
      <c r="BS129" s="226">
        <f t="shared" ca="1" si="151"/>
        <v>0</v>
      </c>
      <c r="BT129" s="226">
        <f t="shared" ca="1" si="151"/>
        <v>0</v>
      </c>
      <c r="BU129" s="226">
        <f t="shared" ca="1" si="148"/>
        <v>0</v>
      </c>
      <c r="BV129" s="226">
        <f t="shared" ca="1" si="148"/>
        <v>0</v>
      </c>
      <c r="BW129" s="226">
        <f t="shared" ca="1" si="148"/>
        <v>0</v>
      </c>
      <c r="BX129" s="226">
        <f t="shared" ca="1" si="148"/>
        <v>0</v>
      </c>
      <c r="BY129" s="226">
        <f t="shared" ca="1" si="148"/>
        <v>0</v>
      </c>
      <c r="BZ129" s="226">
        <f t="shared" ca="1" si="148"/>
        <v>0</v>
      </c>
      <c r="CA129" s="226"/>
      <c r="CB129" s="226" t="str">
        <f t="shared" ca="1" si="103"/>
        <v/>
      </c>
      <c r="CC129" s="226" t="str">
        <f t="shared" ca="1" si="104"/>
        <v/>
      </c>
      <c r="CD129" s="226" t="str">
        <f t="shared" ca="1" si="105"/>
        <v/>
      </c>
      <c r="CE129" s="226" t="str">
        <f t="shared" ca="1" si="106"/>
        <v/>
      </c>
      <c r="CF129" s="226" t="str">
        <f t="shared" ca="1" si="107"/>
        <v/>
      </c>
      <c r="CG129" s="226" t="str">
        <f t="shared" ca="1" si="108"/>
        <v/>
      </c>
      <c r="CH129" s="226" t="str">
        <f t="shared" ca="1" si="109"/>
        <v/>
      </c>
      <c r="CI129" s="226" t="str">
        <f t="shared" ca="1" si="110"/>
        <v/>
      </c>
      <c r="CJ129" s="226" t="str">
        <f t="shared" ca="1" si="111"/>
        <v/>
      </c>
      <c r="CK129" s="226" t="str">
        <f t="shared" ca="1" si="112"/>
        <v/>
      </c>
      <c r="CL129" s="226" t="str">
        <f t="shared" ca="1" si="113"/>
        <v/>
      </c>
      <c r="CM129" s="226"/>
      <c r="CN129" s="226" t="str">
        <f t="shared" ca="1" si="114"/>
        <v xml:space="preserve">          </v>
      </c>
      <c r="CO129" s="226" t="str">
        <f t="shared" ca="1" si="115"/>
        <v/>
      </c>
      <c r="CP129" s="226" t="str">
        <f t="shared" ca="1" si="116"/>
        <v/>
      </c>
      <c r="CQ129" s="226"/>
      <c r="CR129" s="226">
        <f t="shared" ca="1" si="117"/>
        <v>0</v>
      </c>
      <c r="CS129" s="226">
        <f t="shared" ca="1" si="159"/>
        <v>0</v>
      </c>
      <c r="CT129" s="226">
        <f t="shared" ca="1" si="159"/>
        <v>0</v>
      </c>
      <c r="CU129" s="226">
        <f t="shared" ca="1" si="159"/>
        <v>0</v>
      </c>
      <c r="CV129" s="226">
        <f t="shared" ca="1" si="159"/>
        <v>0</v>
      </c>
      <c r="CW129" s="226">
        <f t="shared" ca="1" si="159"/>
        <v>0</v>
      </c>
      <c r="CX129" s="226">
        <f t="shared" ca="1" si="159"/>
        <v>0</v>
      </c>
      <c r="CY129" s="226">
        <f t="shared" ca="1" si="159"/>
        <v>0</v>
      </c>
      <c r="CZ129" s="226">
        <f t="shared" ca="1" si="159"/>
        <v>0</v>
      </c>
      <c r="DA129" s="226">
        <f t="shared" ca="1" si="159"/>
        <v>0</v>
      </c>
      <c r="DB129" s="226">
        <f t="shared" ca="1" si="159"/>
        <v>0</v>
      </c>
      <c r="DC129" s="226"/>
      <c r="DD129" s="226" t="str">
        <f t="shared" ca="1" si="118"/>
        <v/>
      </c>
      <c r="DE129" s="226" t="str">
        <f t="shared" ca="1" si="119"/>
        <v/>
      </c>
      <c r="DF129" s="226" t="str">
        <f t="shared" ca="1" si="120"/>
        <v/>
      </c>
      <c r="DG129" s="226" t="str">
        <f t="shared" ca="1" si="121"/>
        <v/>
      </c>
      <c r="DH129" s="226" t="str">
        <f t="shared" ca="1" si="122"/>
        <v/>
      </c>
      <c r="DI129" s="226" t="str">
        <f t="shared" ca="1" si="123"/>
        <v/>
      </c>
      <c r="DJ129" s="226" t="str">
        <f t="shared" ca="1" si="124"/>
        <v/>
      </c>
      <c r="DK129" s="226" t="str">
        <f t="shared" ca="1" si="125"/>
        <v/>
      </c>
      <c r="DL129" s="226" t="str">
        <f t="shared" ca="1" si="126"/>
        <v/>
      </c>
      <c r="DM129" s="226" t="str">
        <f t="shared" ca="1" si="127"/>
        <v/>
      </c>
      <c r="DN129" s="226" t="str">
        <f t="shared" ca="1" si="128"/>
        <v/>
      </c>
      <c r="DO129" s="226"/>
      <c r="DP129" s="226" t="str">
        <f t="shared" ca="1" si="129"/>
        <v xml:space="preserve">          </v>
      </c>
      <c r="DQ129" s="226" t="str">
        <f t="shared" ca="1" si="130"/>
        <v/>
      </c>
      <c r="DR129" s="226" t="str">
        <f t="shared" ca="1" si="131"/>
        <v/>
      </c>
      <c r="DS129" s="226"/>
      <c r="DT129" s="226" t="str">
        <f t="shared" ca="1" si="132"/>
        <v/>
      </c>
      <c r="DU129" s="226" t="str">
        <f t="shared" ca="1" si="152"/>
        <v/>
      </c>
      <c r="DV129" s="226" t="str">
        <f t="shared" ca="1" si="152"/>
        <v/>
      </c>
      <c r="DW129" s="226" t="str">
        <f t="shared" ca="1" si="152"/>
        <v/>
      </c>
      <c r="DX129" s="226" t="str">
        <f t="shared" ca="1" si="149"/>
        <v/>
      </c>
      <c r="DY129" s="226" t="str">
        <f t="shared" ca="1" si="149"/>
        <v/>
      </c>
      <c r="DZ129" s="226" t="str">
        <f t="shared" ca="1" si="149"/>
        <v/>
      </c>
      <c r="EA129" s="226" t="str">
        <f t="shared" ca="1" si="149"/>
        <v/>
      </c>
      <c r="EB129" s="226" t="str">
        <f t="shared" ca="1" si="149"/>
        <v/>
      </c>
      <c r="EC129" s="226" t="str">
        <f t="shared" ca="1" si="149"/>
        <v/>
      </c>
      <c r="ED129" s="226"/>
      <c r="EE129" s="226" t="str">
        <f t="shared" ca="1" si="133"/>
        <v xml:space="preserve">         </v>
      </c>
      <c r="EF129" s="226" t="str">
        <f t="shared" ca="1" si="134"/>
        <v/>
      </c>
      <c r="EG129" s="226" t="str">
        <f t="shared" ca="1" si="135"/>
        <v/>
      </c>
      <c r="EH129" s="226"/>
      <c r="EI129" s="226" t="str">
        <f t="shared" ca="1" si="160"/>
        <v/>
      </c>
      <c r="EJ129" s="226" t="str">
        <f t="shared" ca="1" si="160"/>
        <v/>
      </c>
      <c r="EK129" s="226" t="str">
        <f t="shared" ca="1" si="160"/>
        <v/>
      </c>
      <c r="EL129" s="226" t="str">
        <f t="shared" ca="1" si="160"/>
        <v/>
      </c>
      <c r="EM129" s="226" t="str">
        <f t="shared" ca="1" si="160"/>
        <v/>
      </c>
      <c r="EN129" s="226" t="str">
        <f t="shared" ca="1" si="160"/>
        <v/>
      </c>
      <c r="EO129" s="226" t="str">
        <f t="shared" ca="1" si="160"/>
        <v/>
      </c>
      <c r="EP129" s="226" t="str">
        <f t="shared" ca="1" si="160"/>
        <v/>
      </c>
      <c r="EQ129" s="226" t="str">
        <f t="shared" ca="1" si="160"/>
        <v/>
      </c>
      <c r="ER129" s="226" t="str">
        <f t="shared" ca="1" si="160"/>
        <v/>
      </c>
      <c r="ES129" s="226"/>
      <c r="ET129" s="226" t="str">
        <f t="shared" ca="1" si="139"/>
        <v xml:space="preserve">         </v>
      </c>
      <c r="EU129" s="226" t="str">
        <f t="shared" ca="1" si="140"/>
        <v/>
      </c>
      <c r="EV129" s="226" t="str">
        <f t="shared" ca="1" si="141"/>
        <v/>
      </c>
      <c r="FM129" s="226" t="str">
        <f t="shared" si="153"/>
        <v/>
      </c>
      <c r="FN129" s="226" t="str">
        <f t="shared" si="154"/>
        <v/>
      </c>
      <c r="FO129" s="226" t="str">
        <f t="shared" si="155"/>
        <v/>
      </c>
      <c r="FP129" s="226" t="str">
        <f t="shared" si="156"/>
        <v/>
      </c>
      <c r="FQ129" s="226" t="str">
        <f t="shared" si="137"/>
        <v/>
      </c>
      <c r="FR129" s="226" t="str">
        <f t="shared" si="138"/>
        <v/>
      </c>
      <c r="FT129" s="226">
        <f>LEN(ПланОЗО!C129)-LEN(SUBSTITUTE(ПланОЗО!C129,",",""))+COUNTA(ПланОЗО!C129)</f>
        <v>0</v>
      </c>
      <c r="FU129" s="226">
        <f>LEN(ПланОЗО!D129)-LEN(SUBSTITUTE(ПланОЗО!D129,",",""))+COUNTA(ПланОЗО!D129)</f>
        <v>0</v>
      </c>
      <c r="FV129" s="226">
        <f>LEN(ПланОЗО!E129)-LEN(SUBSTITUTE(ПланОЗО!E129,",",""))+COUNTA(ПланОЗО!E129)</f>
        <v>0</v>
      </c>
      <c r="FX129" s="226">
        <f>LEN(ПланЗО!C129)-LEN(SUBSTITUTE(ПланЗО!C129,",",""))+COUNTA(ПланЗО!C129)</f>
        <v>0</v>
      </c>
      <c r="FY129" s="226">
        <f>LEN(ПланЗО!D129)-LEN(SUBSTITUTE(ПланЗО!D129,",",""))+COUNTA(ПланЗО!D129)</f>
        <v>0</v>
      </c>
      <c r="FZ129" s="226">
        <f>LEN(ПланЗО!E129)-LEN(SUBSTITUTE(ПланЗО!E129,",",""))+COUNTA(ПланЗО!E129)</f>
        <v>0</v>
      </c>
    </row>
    <row r="130" spans="1:182" x14ac:dyDescent="0.25">
      <c r="A130" s="5" t="s">
        <v>237</v>
      </c>
      <c r="B130" s="92"/>
      <c r="C130" s="88"/>
      <c r="D130" s="89"/>
      <c r="E130" s="89"/>
      <c r="F130" s="89"/>
      <c r="G130" s="90"/>
      <c r="H130" s="88"/>
      <c r="I130" s="89"/>
      <c r="J130" s="89"/>
      <c r="K130" s="89"/>
      <c r="L130" s="90"/>
      <c r="M130" s="88"/>
      <c r="N130" s="91"/>
      <c r="O130" s="91"/>
      <c r="P130" s="89"/>
      <c r="Q130" s="90"/>
      <c r="R130" s="88"/>
      <c r="S130" s="89"/>
      <c r="T130" s="89"/>
      <c r="U130" s="89"/>
      <c r="V130" s="90"/>
      <c r="W130" s="88"/>
      <c r="X130" s="89"/>
      <c r="Y130" s="89"/>
      <c r="Z130" s="89"/>
      <c r="AA130" s="90"/>
      <c r="AB130" s="88"/>
      <c r="AC130" s="89"/>
      <c r="AD130" s="89"/>
      <c r="AE130" s="89"/>
      <c r="AF130" s="90"/>
      <c r="AG130" s="88"/>
      <c r="AH130" s="89"/>
      <c r="AI130" s="89"/>
      <c r="AJ130" s="89"/>
      <c r="AK130" s="90"/>
      <c r="AL130" s="88"/>
      <c r="AM130" s="89"/>
      <c r="AN130" s="89"/>
      <c r="AO130" s="89"/>
      <c r="AP130" s="90"/>
      <c r="AQ130" s="88"/>
      <c r="AR130" s="89"/>
      <c r="AS130" s="89"/>
      <c r="AT130" s="89"/>
      <c r="AU130" s="90"/>
      <c r="AV130" s="88"/>
      <c r="AW130" s="89"/>
      <c r="AX130" s="89"/>
      <c r="AY130" s="89"/>
      <c r="AZ130" s="90"/>
      <c r="BA130" s="88"/>
      <c r="BB130" s="89"/>
      <c r="BC130" s="89"/>
      <c r="BD130" s="89"/>
      <c r="BE130" s="90"/>
      <c r="BF130" s="89"/>
      <c r="BG130" s="214">
        <v>0</v>
      </c>
      <c r="BH130" s="214">
        <v>0</v>
      </c>
      <c r="BI130" s="214">
        <v>0</v>
      </c>
      <c r="BJ130" s="214">
        <v>0</v>
      </c>
      <c r="BK130" s="305"/>
      <c r="BL130" s="305" t="str">
        <f>IF(ПланОО!H130&gt;0,ПланОО!I130/ПланОО!H130,"-")</f>
        <v>-</v>
      </c>
      <c r="BM130" s="298"/>
      <c r="BN130" s="226"/>
      <c r="BO130" s="226"/>
      <c r="BP130" s="226">
        <f t="shared" ca="1" si="101"/>
        <v>0</v>
      </c>
      <c r="BQ130" s="226">
        <f t="shared" ca="1" si="102"/>
        <v>0</v>
      </c>
      <c r="BR130" s="226">
        <f t="shared" ca="1" si="151"/>
        <v>0</v>
      </c>
      <c r="BS130" s="226">
        <f t="shared" ca="1" si="151"/>
        <v>0</v>
      </c>
      <c r="BT130" s="226">
        <f t="shared" ca="1" si="151"/>
        <v>0</v>
      </c>
      <c r="BU130" s="226">
        <f t="shared" ref="BU130:BZ130" ca="1" si="161">IF(OFFSET($L130,0,(BU$2-1)*5,1,1)=$CA$2,-1*BU$2,IF(OFFSET($L130,0,(BU$2-1)*5,1,1)=$CA$3,BU$2,0))</f>
        <v>0</v>
      </c>
      <c r="BV130" s="226">
        <f t="shared" ca="1" si="161"/>
        <v>0</v>
      </c>
      <c r="BW130" s="226">
        <f t="shared" ca="1" si="161"/>
        <v>0</v>
      </c>
      <c r="BX130" s="226">
        <f t="shared" ca="1" si="161"/>
        <v>0</v>
      </c>
      <c r="BY130" s="226">
        <f t="shared" ca="1" si="161"/>
        <v>0</v>
      </c>
      <c r="BZ130" s="226">
        <f t="shared" ca="1" si="161"/>
        <v>0</v>
      </c>
      <c r="CA130" s="226"/>
      <c r="CB130" s="226" t="str">
        <f t="shared" ca="1" si="103"/>
        <v/>
      </c>
      <c r="CC130" s="226" t="str">
        <f t="shared" ca="1" si="104"/>
        <v/>
      </c>
      <c r="CD130" s="226" t="str">
        <f t="shared" ca="1" si="105"/>
        <v/>
      </c>
      <c r="CE130" s="226" t="str">
        <f t="shared" ca="1" si="106"/>
        <v/>
      </c>
      <c r="CF130" s="226" t="str">
        <f t="shared" ca="1" si="107"/>
        <v/>
      </c>
      <c r="CG130" s="226" t="str">
        <f t="shared" ca="1" si="108"/>
        <v/>
      </c>
      <c r="CH130" s="226" t="str">
        <f t="shared" ca="1" si="109"/>
        <v/>
      </c>
      <c r="CI130" s="226" t="str">
        <f t="shared" ca="1" si="110"/>
        <v/>
      </c>
      <c r="CJ130" s="226" t="str">
        <f t="shared" ca="1" si="111"/>
        <v/>
      </c>
      <c r="CK130" s="226" t="str">
        <f t="shared" ca="1" si="112"/>
        <v/>
      </c>
      <c r="CL130" s="226" t="str">
        <f t="shared" ca="1" si="113"/>
        <v/>
      </c>
      <c r="CM130" s="226"/>
      <c r="CN130" s="226" t="str">
        <f t="shared" ca="1" si="114"/>
        <v xml:space="preserve">          </v>
      </c>
      <c r="CO130" s="226" t="str">
        <f t="shared" ca="1" si="115"/>
        <v/>
      </c>
      <c r="CP130" s="226" t="str">
        <f t="shared" ca="1" si="116"/>
        <v/>
      </c>
      <c r="CQ130" s="226"/>
      <c r="CR130" s="226">
        <f t="shared" ca="1" si="117"/>
        <v>0</v>
      </c>
      <c r="CS130" s="226">
        <f t="shared" ca="1" si="159"/>
        <v>0</v>
      </c>
      <c r="CT130" s="226">
        <f t="shared" ca="1" si="159"/>
        <v>0</v>
      </c>
      <c r="CU130" s="226">
        <f t="shared" ca="1" si="159"/>
        <v>0</v>
      </c>
      <c r="CV130" s="226">
        <f t="shared" ca="1" si="159"/>
        <v>0</v>
      </c>
      <c r="CW130" s="226">
        <f t="shared" ca="1" si="159"/>
        <v>0</v>
      </c>
      <c r="CX130" s="226">
        <f t="shared" ca="1" si="159"/>
        <v>0</v>
      </c>
      <c r="CY130" s="226">
        <f t="shared" ca="1" si="159"/>
        <v>0</v>
      </c>
      <c r="CZ130" s="226">
        <f t="shared" ca="1" si="159"/>
        <v>0</v>
      </c>
      <c r="DA130" s="226">
        <f t="shared" ca="1" si="159"/>
        <v>0</v>
      </c>
      <c r="DB130" s="226">
        <f t="shared" ca="1" si="159"/>
        <v>0</v>
      </c>
      <c r="DC130" s="226"/>
      <c r="DD130" s="226" t="str">
        <f t="shared" ca="1" si="118"/>
        <v/>
      </c>
      <c r="DE130" s="226" t="str">
        <f t="shared" ca="1" si="119"/>
        <v/>
      </c>
      <c r="DF130" s="226" t="str">
        <f t="shared" ca="1" si="120"/>
        <v/>
      </c>
      <c r="DG130" s="226" t="str">
        <f t="shared" ca="1" si="121"/>
        <v/>
      </c>
      <c r="DH130" s="226" t="str">
        <f t="shared" ca="1" si="122"/>
        <v/>
      </c>
      <c r="DI130" s="226" t="str">
        <f t="shared" ca="1" si="123"/>
        <v/>
      </c>
      <c r="DJ130" s="226" t="str">
        <f t="shared" ca="1" si="124"/>
        <v/>
      </c>
      <c r="DK130" s="226" t="str">
        <f t="shared" ca="1" si="125"/>
        <v/>
      </c>
      <c r="DL130" s="226" t="str">
        <f t="shared" ca="1" si="126"/>
        <v/>
      </c>
      <c r="DM130" s="226" t="str">
        <f t="shared" ca="1" si="127"/>
        <v/>
      </c>
      <c r="DN130" s="226" t="str">
        <f t="shared" ca="1" si="128"/>
        <v/>
      </c>
      <c r="DO130" s="226"/>
      <c r="DP130" s="226" t="str">
        <f t="shared" ca="1" si="129"/>
        <v xml:space="preserve">          </v>
      </c>
      <c r="DQ130" s="226" t="str">
        <f t="shared" ca="1" si="130"/>
        <v/>
      </c>
      <c r="DR130" s="226" t="str">
        <f t="shared" ca="1" si="131"/>
        <v/>
      </c>
      <c r="DS130" s="226"/>
      <c r="DT130" s="226" t="str">
        <f t="shared" ca="1" si="132"/>
        <v/>
      </c>
      <c r="DU130" s="226" t="str">
        <f t="shared" ca="1" si="152"/>
        <v/>
      </c>
      <c r="DV130" s="226" t="str">
        <f t="shared" ca="1" si="152"/>
        <v/>
      </c>
      <c r="DW130" s="226" t="str">
        <f t="shared" ca="1" si="152"/>
        <v/>
      </c>
      <c r="DX130" s="226" t="str">
        <f t="shared" ref="DX130:EC130" ca="1" si="162">IF(SUM(OFFSET($I130,0,(DX$2-1)*5,1,3))&gt;$EE$2,DX$2,"")</f>
        <v/>
      </c>
      <c r="DY130" s="226" t="str">
        <f t="shared" ca="1" si="162"/>
        <v/>
      </c>
      <c r="DZ130" s="226" t="str">
        <f t="shared" ca="1" si="162"/>
        <v/>
      </c>
      <c r="EA130" s="226" t="str">
        <f t="shared" ca="1" si="162"/>
        <v/>
      </c>
      <c r="EB130" s="226" t="str">
        <f t="shared" ca="1" si="162"/>
        <v/>
      </c>
      <c r="EC130" s="226" t="str">
        <f t="shared" ca="1" si="162"/>
        <v/>
      </c>
      <c r="ED130" s="226"/>
      <c r="EE130" s="226" t="str">
        <f t="shared" ca="1" si="133"/>
        <v xml:space="preserve">         </v>
      </c>
      <c r="EF130" s="226" t="str">
        <f t="shared" ca="1" si="134"/>
        <v/>
      </c>
      <c r="EG130" s="226" t="str">
        <f t="shared" ca="1" si="135"/>
        <v/>
      </c>
      <c r="EH130" s="226"/>
      <c r="EI130" s="226" t="str">
        <f t="shared" ca="1" si="160"/>
        <v/>
      </c>
      <c r="EJ130" s="226" t="str">
        <f t="shared" ca="1" si="160"/>
        <v/>
      </c>
      <c r="EK130" s="226" t="str">
        <f t="shared" ca="1" si="160"/>
        <v/>
      </c>
      <c r="EL130" s="226" t="str">
        <f t="shared" ca="1" si="160"/>
        <v/>
      </c>
      <c r="EM130" s="226" t="str">
        <f t="shared" ca="1" si="160"/>
        <v/>
      </c>
      <c r="EN130" s="226" t="str">
        <f t="shared" ca="1" si="160"/>
        <v/>
      </c>
      <c r="EO130" s="226" t="str">
        <f t="shared" ca="1" si="160"/>
        <v/>
      </c>
      <c r="EP130" s="226" t="str">
        <f t="shared" ca="1" si="160"/>
        <v/>
      </c>
      <c r="EQ130" s="226" t="str">
        <f t="shared" ca="1" si="160"/>
        <v/>
      </c>
      <c r="ER130" s="226" t="str">
        <f t="shared" ca="1" si="160"/>
        <v/>
      </c>
      <c r="ES130" s="226"/>
      <c r="ET130" s="226" t="str">
        <f t="shared" ca="1" si="139"/>
        <v xml:space="preserve">         </v>
      </c>
      <c r="EU130" s="226" t="str">
        <f t="shared" ca="1" si="140"/>
        <v/>
      </c>
      <c r="EV130" s="226" t="str">
        <f t="shared" ca="1" si="141"/>
        <v/>
      </c>
      <c r="FM130" s="226" t="str">
        <f t="shared" si="153"/>
        <v/>
      </c>
      <c r="FN130" s="226" t="str">
        <f t="shared" si="154"/>
        <v/>
      </c>
      <c r="FO130" s="226" t="str">
        <f t="shared" si="155"/>
        <v/>
      </c>
      <c r="FP130" s="226" t="str">
        <f t="shared" si="156"/>
        <v/>
      </c>
      <c r="FQ130" s="226" t="str">
        <f t="shared" si="137"/>
        <v/>
      </c>
      <c r="FR130" s="226" t="str">
        <f t="shared" si="138"/>
        <v/>
      </c>
      <c r="FT130" s="226">
        <f>LEN(ПланОЗО!C130)-LEN(SUBSTITUTE(ПланОЗО!C130,",",""))+COUNTA(ПланОЗО!C130)</f>
        <v>0</v>
      </c>
      <c r="FU130" s="226">
        <f>LEN(ПланОЗО!D130)-LEN(SUBSTITUTE(ПланОЗО!D130,",",""))+COUNTA(ПланОЗО!D130)</f>
        <v>0</v>
      </c>
      <c r="FV130" s="226">
        <f>LEN(ПланОЗО!E130)-LEN(SUBSTITUTE(ПланОЗО!E130,",",""))+COUNTA(ПланОЗО!E130)</f>
        <v>0</v>
      </c>
      <c r="FX130" s="226">
        <f>LEN(ПланЗО!C130)-LEN(SUBSTITUTE(ПланЗО!C130,",",""))+COUNTA(ПланЗО!C130)</f>
        <v>0</v>
      </c>
      <c r="FY130" s="226">
        <f>LEN(ПланЗО!D130)-LEN(SUBSTITUTE(ПланЗО!D130,",",""))+COUNTA(ПланЗО!D130)</f>
        <v>0</v>
      </c>
      <c r="FZ130" s="226">
        <f>LEN(ПланЗО!E130)-LEN(SUBSTITUTE(ПланЗО!E130,",",""))+COUNTA(ПланЗО!E130)</f>
        <v>0</v>
      </c>
    </row>
    <row r="131" spans="1:182" x14ac:dyDescent="0.25">
      <c r="A131" s="381" t="s">
        <v>238</v>
      </c>
      <c r="B131" s="381"/>
      <c r="C131" s="287">
        <f>SUM(C101:C130)</f>
        <v>0</v>
      </c>
      <c r="D131" s="287">
        <f>SUM(D101:D130)</f>
        <v>0</v>
      </c>
      <c r="E131" s="287">
        <f>SUM(E101:E130)</f>
        <v>0</v>
      </c>
      <c r="F131" s="287">
        <f>SUM(F101:F130)</f>
        <v>0</v>
      </c>
      <c r="G131" s="287">
        <f>COUNTA(G101:G130)</f>
        <v>0</v>
      </c>
      <c r="H131" s="287">
        <f>SUM(H101:H130)</f>
        <v>0</v>
      </c>
      <c r="I131" s="287">
        <f t="shared" ref="I131:BD131" si="163">SUM(I101:I130)</f>
        <v>0</v>
      </c>
      <c r="J131" s="287">
        <f t="shared" si="163"/>
        <v>0</v>
      </c>
      <c r="K131" s="287">
        <f t="shared" si="163"/>
        <v>0</v>
      </c>
      <c r="L131" s="287">
        <f>COUNTA(L101:L130)</f>
        <v>0</v>
      </c>
      <c r="M131" s="287">
        <f t="shared" si="163"/>
        <v>0</v>
      </c>
      <c r="N131" s="287">
        <f t="shared" si="163"/>
        <v>0</v>
      </c>
      <c r="O131" s="287">
        <f t="shared" si="163"/>
        <v>0</v>
      </c>
      <c r="P131" s="287">
        <f t="shared" si="163"/>
        <v>0</v>
      </c>
      <c r="Q131" s="287">
        <f>COUNTA(Q101:Q130)</f>
        <v>0</v>
      </c>
      <c r="R131" s="287">
        <f t="shared" si="163"/>
        <v>0</v>
      </c>
      <c r="S131" s="287">
        <f t="shared" si="163"/>
        <v>0</v>
      </c>
      <c r="T131" s="287">
        <f t="shared" si="163"/>
        <v>0</v>
      </c>
      <c r="U131" s="287">
        <f t="shared" si="163"/>
        <v>0</v>
      </c>
      <c r="V131" s="287">
        <f>COUNTA(V101:V130)</f>
        <v>0</v>
      </c>
      <c r="W131" s="287">
        <f t="shared" si="163"/>
        <v>0</v>
      </c>
      <c r="X131" s="287">
        <f t="shared" si="163"/>
        <v>0</v>
      </c>
      <c r="Y131" s="287">
        <f t="shared" si="163"/>
        <v>0</v>
      </c>
      <c r="Z131" s="287">
        <f t="shared" si="163"/>
        <v>0</v>
      </c>
      <c r="AA131" s="287">
        <f>COUNTA(AA101:AA130)</f>
        <v>0</v>
      </c>
      <c r="AB131" s="287">
        <f t="shared" si="163"/>
        <v>0</v>
      </c>
      <c r="AC131" s="287">
        <f t="shared" si="163"/>
        <v>0</v>
      </c>
      <c r="AD131" s="287">
        <f t="shared" si="163"/>
        <v>0</v>
      </c>
      <c r="AE131" s="287">
        <f t="shared" si="163"/>
        <v>0</v>
      </c>
      <c r="AF131" s="287">
        <f>COUNTA(AF101:AF130)</f>
        <v>0</v>
      </c>
      <c r="AG131" s="287">
        <f t="shared" si="163"/>
        <v>0</v>
      </c>
      <c r="AH131" s="287">
        <f t="shared" si="163"/>
        <v>0</v>
      </c>
      <c r="AI131" s="287">
        <f t="shared" si="163"/>
        <v>0</v>
      </c>
      <c r="AJ131" s="287">
        <f t="shared" si="163"/>
        <v>0</v>
      </c>
      <c r="AK131" s="287">
        <f>COUNTA(AK101:AK130)</f>
        <v>0</v>
      </c>
      <c r="AL131" s="287">
        <f t="shared" si="163"/>
        <v>0</v>
      </c>
      <c r="AM131" s="287">
        <f t="shared" si="163"/>
        <v>0</v>
      </c>
      <c r="AN131" s="287">
        <f t="shared" si="163"/>
        <v>0</v>
      </c>
      <c r="AO131" s="287">
        <f t="shared" si="163"/>
        <v>0</v>
      </c>
      <c r="AP131" s="287">
        <f>COUNTA(AP101:AP130)</f>
        <v>0</v>
      </c>
      <c r="AQ131" s="287">
        <f t="shared" si="163"/>
        <v>0</v>
      </c>
      <c r="AR131" s="287">
        <f t="shared" si="163"/>
        <v>0</v>
      </c>
      <c r="AS131" s="287">
        <f t="shared" si="163"/>
        <v>0</v>
      </c>
      <c r="AT131" s="287">
        <f t="shared" si="163"/>
        <v>0</v>
      </c>
      <c r="AU131" s="287">
        <f>COUNTA(AU101:AU130)</f>
        <v>0</v>
      </c>
      <c r="AV131" s="287">
        <f t="shared" si="163"/>
        <v>0</v>
      </c>
      <c r="AW131" s="287">
        <f t="shared" si="163"/>
        <v>0</v>
      </c>
      <c r="AX131" s="287">
        <f t="shared" si="163"/>
        <v>0</v>
      </c>
      <c r="AY131" s="287">
        <f t="shared" si="163"/>
        <v>0</v>
      </c>
      <c r="AZ131" s="287">
        <f>COUNTA(AZ101:AZ130)</f>
        <v>0</v>
      </c>
      <c r="BA131" s="287">
        <f t="shared" si="163"/>
        <v>0</v>
      </c>
      <c r="BB131" s="287">
        <f t="shared" si="163"/>
        <v>0</v>
      </c>
      <c r="BC131" s="287">
        <f t="shared" si="163"/>
        <v>0</v>
      </c>
      <c r="BD131" s="287">
        <f t="shared" si="163"/>
        <v>0</v>
      </c>
      <c r="BE131" s="287">
        <f>COUNTA(BE101:BE130)</f>
        <v>0</v>
      </c>
      <c r="BF131" s="44"/>
      <c r="BG131" s="214">
        <v>0</v>
      </c>
      <c r="BH131" s="214">
        <v>0</v>
      </c>
      <c r="BI131" s="214">
        <v>0</v>
      </c>
      <c r="BJ131" s="214">
        <v>0</v>
      </c>
      <c r="BK131" s="305"/>
      <c r="BL131" s="305" t="str">
        <f>IF(ПланОО!H131&gt;0,ПланОО!I131/ПланОО!H131,"-")</f>
        <v>-</v>
      </c>
      <c r="BM131" s="298"/>
      <c r="BN131" s="226"/>
      <c r="BO131" s="226"/>
      <c r="BP131" s="226">
        <f t="shared" ca="1" si="101"/>
        <v>0</v>
      </c>
      <c r="BQ131" s="226">
        <f t="shared" ca="1" si="102"/>
        <v>0</v>
      </c>
      <c r="BR131" s="226">
        <f t="shared" ref="BR131:BZ159" ca="1" si="164">IF(OFFSET($L131,0,(BR$2-1)*5,1,1)=$CA$2,-1*BR$2,IF(OFFSET($L131,0,(BR$2-1)*5,1,1)=$CA$3,BR$2,0))</f>
        <v>0</v>
      </c>
      <c r="BS131" s="226">
        <f t="shared" ca="1" si="164"/>
        <v>0</v>
      </c>
      <c r="BT131" s="226">
        <f t="shared" ca="1" si="164"/>
        <v>0</v>
      </c>
      <c r="BU131" s="226">
        <f t="shared" ca="1" si="164"/>
        <v>0</v>
      </c>
      <c r="BV131" s="226">
        <f t="shared" ca="1" si="164"/>
        <v>0</v>
      </c>
      <c r="BW131" s="226">
        <f t="shared" ca="1" si="164"/>
        <v>0</v>
      </c>
      <c r="BX131" s="226">
        <f t="shared" ca="1" si="164"/>
        <v>0</v>
      </c>
      <c r="BY131" s="226">
        <f t="shared" ca="1" si="164"/>
        <v>0</v>
      </c>
      <c r="BZ131" s="226">
        <f t="shared" ca="1" si="164"/>
        <v>0</v>
      </c>
      <c r="CA131" s="226"/>
      <c r="CB131" s="226" t="str">
        <f t="shared" ca="1" si="103"/>
        <v/>
      </c>
      <c r="CC131" s="226" t="str">
        <f t="shared" ca="1" si="104"/>
        <v/>
      </c>
      <c r="CD131" s="226" t="str">
        <f t="shared" ca="1" si="105"/>
        <v/>
      </c>
      <c r="CE131" s="226" t="str">
        <f t="shared" ca="1" si="106"/>
        <v/>
      </c>
      <c r="CF131" s="226" t="str">
        <f t="shared" ca="1" si="107"/>
        <v/>
      </c>
      <c r="CG131" s="226" t="str">
        <f t="shared" ca="1" si="108"/>
        <v/>
      </c>
      <c r="CH131" s="226" t="str">
        <f t="shared" ca="1" si="109"/>
        <v/>
      </c>
      <c r="CI131" s="226" t="str">
        <f t="shared" ca="1" si="110"/>
        <v/>
      </c>
      <c r="CJ131" s="226" t="str">
        <f t="shared" ca="1" si="111"/>
        <v/>
      </c>
      <c r="CK131" s="226" t="str">
        <f t="shared" ca="1" si="112"/>
        <v/>
      </c>
      <c r="CL131" s="226" t="str">
        <f t="shared" ca="1" si="113"/>
        <v/>
      </c>
      <c r="CM131" s="226"/>
      <c r="CN131" s="226" t="str">
        <f t="shared" ca="1" si="114"/>
        <v xml:space="preserve">          </v>
      </c>
      <c r="CO131" s="226" t="str">
        <f t="shared" ca="1" si="115"/>
        <v/>
      </c>
      <c r="CP131" s="226" t="str">
        <f t="shared" ca="1" si="116"/>
        <v/>
      </c>
      <c r="CQ131" s="226"/>
      <c r="CR131" s="226">
        <f t="shared" ca="1" si="117"/>
        <v>0</v>
      </c>
      <c r="CS131" s="226">
        <f t="shared" ca="1" si="159"/>
        <v>0</v>
      </c>
      <c r="CT131" s="226">
        <f t="shared" ca="1" si="159"/>
        <v>0</v>
      </c>
      <c r="CU131" s="226">
        <f t="shared" ca="1" si="159"/>
        <v>0</v>
      </c>
      <c r="CV131" s="226">
        <f t="shared" ca="1" si="159"/>
        <v>0</v>
      </c>
      <c r="CW131" s="226">
        <f t="shared" ca="1" si="159"/>
        <v>0</v>
      </c>
      <c r="CX131" s="226">
        <f t="shared" ca="1" si="159"/>
        <v>0</v>
      </c>
      <c r="CY131" s="226">
        <f t="shared" ca="1" si="159"/>
        <v>0</v>
      </c>
      <c r="CZ131" s="226">
        <f t="shared" ca="1" si="159"/>
        <v>0</v>
      </c>
      <c r="DA131" s="226">
        <f t="shared" ca="1" si="159"/>
        <v>0</v>
      </c>
      <c r="DB131" s="226">
        <f t="shared" ca="1" si="159"/>
        <v>0</v>
      </c>
      <c r="DC131" s="226"/>
      <c r="DD131" s="226" t="str">
        <f t="shared" ca="1" si="118"/>
        <v/>
      </c>
      <c r="DE131" s="226" t="str">
        <f t="shared" ca="1" si="119"/>
        <v/>
      </c>
      <c r="DF131" s="226" t="str">
        <f t="shared" ca="1" si="120"/>
        <v/>
      </c>
      <c r="DG131" s="226" t="str">
        <f t="shared" ca="1" si="121"/>
        <v/>
      </c>
      <c r="DH131" s="226" t="str">
        <f t="shared" ca="1" si="122"/>
        <v/>
      </c>
      <c r="DI131" s="226" t="str">
        <f t="shared" ca="1" si="123"/>
        <v/>
      </c>
      <c r="DJ131" s="226" t="str">
        <f t="shared" ca="1" si="124"/>
        <v/>
      </c>
      <c r="DK131" s="226" t="str">
        <f t="shared" ca="1" si="125"/>
        <v/>
      </c>
      <c r="DL131" s="226" t="str">
        <f t="shared" ca="1" si="126"/>
        <v/>
      </c>
      <c r="DM131" s="226" t="str">
        <f t="shared" ca="1" si="127"/>
        <v/>
      </c>
      <c r="DN131" s="226" t="str">
        <f t="shared" ca="1" si="128"/>
        <v/>
      </c>
      <c r="DO131" s="226"/>
      <c r="DP131" s="226" t="str">
        <f t="shared" ca="1" si="129"/>
        <v xml:space="preserve">          </v>
      </c>
      <c r="DQ131" s="226" t="str">
        <f t="shared" ca="1" si="130"/>
        <v/>
      </c>
      <c r="DR131" s="226" t="str">
        <f t="shared" ca="1" si="131"/>
        <v/>
      </c>
      <c r="DS131" s="226"/>
      <c r="DT131" s="226" t="str">
        <f t="shared" ca="1" si="132"/>
        <v/>
      </c>
      <c r="DU131" s="226" t="str">
        <f t="shared" ref="DU131:EC159" ca="1" si="165">IF(SUM(OFFSET($I131,0,(DU$2-1)*5,1,3))&gt;$EE$2,DU$2,"")</f>
        <v/>
      </c>
      <c r="DV131" s="226" t="str">
        <f t="shared" ca="1" si="165"/>
        <v/>
      </c>
      <c r="DW131" s="226" t="str">
        <f t="shared" ca="1" si="165"/>
        <v/>
      </c>
      <c r="DX131" s="226" t="str">
        <f t="shared" ca="1" si="165"/>
        <v/>
      </c>
      <c r="DY131" s="226" t="str">
        <f t="shared" ca="1" si="165"/>
        <v/>
      </c>
      <c r="DZ131" s="226" t="str">
        <f t="shared" ca="1" si="165"/>
        <v/>
      </c>
      <c r="EA131" s="226" t="str">
        <f t="shared" ca="1" si="165"/>
        <v/>
      </c>
      <c r="EB131" s="226" t="str">
        <f t="shared" ca="1" si="165"/>
        <v/>
      </c>
      <c r="EC131" s="226" t="str">
        <f t="shared" ca="1" si="165"/>
        <v/>
      </c>
      <c r="ED131" s="226"/>
      <c r="EE131" s="226" t="str">
        <f t="shared" ca="1" si="133"/>
        <v xml:space="preserve">         </v>
      </c>
      <c r="EF131" s="226" t="str">
        <f t="shared" ca="1" si="134"/>
        <v/>
      </c>
      <c r="EG131" s="226" t="str">
        <f t="shared" ca="1" si="135"/>
        <v/>
      </c>
      <c r="EH131" s="226"/>
      <c r="EI131" s="226" t="str">
        <f t="shared" ca="1" si="160"/>
        <v/>
      </c>
      <c r="EJ131" s="226" t="str">
        <f t="shared" ca="1" si="160"/>
        <v/>
      </c>
      <c r="EK131" s="226" t="str">
        <f t="shared" ca="1" si="160"/>
        <v/>
      </c>
      <c r="EL131" s="226" t="str">
        <f t="shared" ca="1" si="160"/>
        <v/>
      </c>
      <c r="EM131" s="226" t="str">
        <f t="shared" ca="1" si="160"/>
        <v/>
      </c>
      <c r="EN131" s="226" t="str">
        <f t="shared" ca="1" si="160"/>
        <v/>
      </c>
      <c r="EO131" s="226" t="str">
        <f t="shared" ca="1" si="160"/>
        <v/>
      </c>
      <c r="EP131" s="226" t="str">
        <f t="shared" ca="1" si="160"/>
        <v/>
      </c>
      <c r="EQ131" s="226" t="str">
        <f t="shared" ca="1" si="160"/>
        <v/>
      </c>
      <c r="ER131" s="226" t="str">
        <f t="shared" ca="1" si="160"/>
        <v/>
      </c>
      <c r="ES131" s="226"/>
      <c r="ET131" s="226" t="str">
        <f t="shared" ca="1" si="139"/>
        <v xml:space="preserve">         </v>
      </c>
      <c r="EU131" s="226" t="str">
        <f t="shared" ca="1" si="140"/>
        <v/>
      </c>
      <c r="EV131" s="226" t="str">
        <f t="shared" ca="1" si="141"/>
        <v/>
      </c>
      <c r="FM131" s="226" t="str">
        <f t="shared" si="153"/>
        <v/>
      </c>
      <c r="FN131" s="226" t="str">
        <f t="shared" si="154"/>
        <v/>
      </c>
      <c r="FO131" s="226" t="str">
        <f t="shared" si="155"/>
        <v/>
      </c>
      <c r="FP131" s="226" t="str">
        <f t="shared" si="156"/>
        <v/>
      </c>
      <c r="FQ131" s="226" t="str">
        <f t="shared" si="137"/>
        <v/>
      </c>
      <c r="FR131" s="226" t="str">
        <f t="shared" si="138"/>
        <v/>
      </c>
      <c r="FT131" s="226">
        <f>SUM(FT101:FT130)</f>
        <v>0</v>
      </c>
      <c r="FU131" s="226">
        <f>SUM(FU101:FU130)</f>
        <v>0</v>
      </c>
      <c r="FV131" s="226">
        <f>SUM(FV101:FV130)</f>
        <v>0</v>
      </c>
      <c r="FX131" s="226">
        <f>SUM(FX101:FX130)</f>
        <v>0</v>
      </c>
      <c r="FY131" s="226">
        <f>SUM(FY101:FY130)</f>
        <v>0</v>
      </c>
      <c r="FZ131" s="226">
        <f>SUM(FZ101:FZ130)</f>
        <v>0</v>
      </c>
    </row>
    <row r="132" spans="1:182" x14ac:dyDescent="0.25">
      <c r="A132" s="371" t="s">
        <v>239</v>
      </c>
      <c r="B132" s="372"/>
      <c r="C132" s="52"/>
      <c r="D132" s="44"/>
      <c r="E132" s="44"/>
      <c r="F132" s="44"/>
      <c r="G132" s="53"/>
      <c r="H132" s="52"/>
      <c r="I132" s="44"/>
      <c r="J132" s="44"/>
      <c r="K132" s="44"/>
      <c r="L132" s="53"/>
      <c r="M132" s="52"/>
      <c r="N132" s="44"/>
      <c r="O132" s="44"/>
      <c r="P132" s="44"/>
      <c r="Q132" s="53"/>
      <c r="R132" s="52"/>
      <c r="S132" s="44"/>
      <c r="T132" s="44"/>
      <c r="U132" s="44"/>
      <c r="V132" s="53"/>
      <c r="W132" s="52"/>
      <c r="X132" s="44"/>
      <c r="Y132" s="44"/>
      <c r="Z132" s="44"/>
      <c r="AA132" s="53"/>
      <c r="AB132" s="52"/>
      <c r="AC132" s="44"/>
      <c r="AD132" s="44"/>
      <c r="AE132" s="44"/>
      <c r="AF132" s="53"/>
      <c r="AG132" s="52"/>
      <c r="AH132" s="44"/>
      <c r="AI132" s="44"/>
      <c r="AJ132" s="44"/>
      <c r="AK132" s="53"/>
      <c r="AL132" s="52"/>
      <c r="AM132" s="44"/>
      <c r="AN132" s="44"/>
      <c r="AO132" s="44"/>
      <c r="AP132" s="53"/>
      <c r="AQ132" s="52"/>
      <c r="AR132" s="44"/>
      <c r="AS132" s="44"/>
      <c r="AT132" s="44"/>
      <c r="AU132" s="53"/>
      <c r="AV132" s="52"/>
      <c r="AW132" s="44"/>
      <c r="AX132" s="44"/>
      <c r="AY132" s="44"/>
      <c r="AZ132" s="53"/>
      <c r="BA132" s="52"/>
      <c r="BB132" s="44"/>
      <c r="BC132" s="44"/>
      <c r="BD132" s="44"/>
      <c r="BE132" s="53"/>
      <c r="BF132" s="44"/>
      <c r="BG132" s="214">
        <v>0</v>
      </c>
      <c r="BH132" s="214">
        <v>0</v>
      </c>
      <c r="BI132" s="214">
        <v>0</v>
      </c>
      <c r="BJ132" s="214">
        <v>0</v>
      </c>
      <c r="BK132" s="305"/>
      <c r="BL132" s="305" t="str">
        <f>IF(ПланОО!H132&gt;0,ПланОО!I132/ПланОО!H132,"-")</f>
        <v>-</v>
      </c>
      <c r="BM132" s="298"/>
      <c r="BN132" s="226"/>
      <c r="BO132" s="226"/>
      <c r="BP132" s="226">
        <f t="shared" ca="1" si="101"/>
        <v>0</v>
      </c>
      <c r="BQ132" s="226">
        <f t="shared" ca="1" si="102"/>
        <v>0</v>
      </c>
      <c r="BR132" s="226">
        <f t="shared" ca="1" si="164"/>
        <v>0</v>
      </c>
      <c r="BS132" s="226">
        <f t="shared" ca="1" si="164"/>
        <v>0</v>
      </c>
      <c r="BT132" s="226">
        <f t="shared" ca="1" si="164"/>
        <v>0</v>
      </c>
      <c r="BU132" s="226">
        <f t="shared" ca="1" si="164"/>
        <v>0</v>
      </c>
      <c r="BV132" s="226">
        <f t="shared" ca="1" si="164"/>
        <v>0</v>
      </c>
      <c r="BW132" s="226">
        <f t="shared" ca="1" si="164"/>
        <v>0</v>
      </c>
      <c r="BX132" s="226">
        <f t="shared" ca="1" si="164"/>
        <v>0</v>
      </c>
      <c r="BY132" s="226">
        <f t="shared" ca="1" si="164"/>
        <v>0</v>
      </c>
      <c r="BZ132" s="226">
        <f t="shared" ca="1" si="164"/>
        <v>0</v>
      </c>
      <c r="CA132" s="226"/>
      <c r="CB132" s="226" t="str">
        <f t="shared" ca="1" si="103"/>
        <v/>
      </c>
      <c r="CC132" s="226" t="str">
        <f t="shared" ca="1" si="104"/>
        <v/>
      </c>
      <c r="CD132" s="226" t="str">
        <f t="shared" ca="1" si="105"/>
        <v/>
      </c>
      <c r="CE132" s="226" t="str">
        <f t="shared" ca="1" si="106"/>
        <v/>
      </c>
      <c r="CF132" s="226" t="str">
        <f t="shared" ca="1" si="107"/>
        <v/>
      </c>
      <c r="CG132" s="226" t="str">
        <f t="shared" ca="1" si="108"/>
        <v/>
      </c>
      <c r="CH132" s="226" t="str">
        <f t="shared" ca="1" si="109"/>
        <v/>
      </c>
      <c r="CI132" s="226" t="str">
        <f t="shared" ca="1" si="110"/>
        <v/>
      </c>
      <c r="CJ132" s="226" t="str">
        <f t="shared" ca="1" si="111"/>
        <v/>
      </c>
      <c r="CK132" s="226" t="str">
        <f t="shared" ca="1" si="112"/>
        <v/>
      </c>
      <c r="CL132" s="226" t="str">
        <f t="shared" ca="1" si="113"/>
        <v/>
      </c>
      <c r="CM132" s="226"/>
      <c r="CN132" s="226" t="str">
        <f t="shared" ca="1" si="114"/>
        <v xml:space="preserve">          </v>
      </c>
      <c r="CO132" s="226" t="str">
        <f t="shared" ca="1" si="115"/>
        <v/>
      </c>
      <c r="CP132" s="226" t="str">
        <f t="shared" ca="1" si="116"/>
        <v/>
      </c>
      <c r="CQ132" s="226"/>
      <c r="CR132" s="226">
        <f t="shared" ca="1" si="117"/>
        <v>0</v>
      </c>
      <c r="CS132" s="226">
        <f t="shared" ca="1" si="159"/>
        <v>0</v>
      </c>
      <c r="CT132" s="226">
        <f t="shared" ca="1" si="159"/>
        <v>0</v>
      </c>
      <c r="CU132" s="226">
        <f t="shared" ca="1" si="159"/>
        <v>0</v>
      </c>
      <c r="CV132" s="226">
        <f t="shared" ca="1" si="159"/>
        <v>0</v>
      </c>
      <c r="CW132" s="226">
        <f t="shared" ca="1" si="159"/>
        <v>0</v>
      </c>
      <c r="CX132" s="226">
        <f t="shared" ca="1" si="159"/>
        <v>0</v>
      </c>
      <c r="CY132" s="226">
        <f t="shared" ca="1" si="159"/>
        <v>0</v>
      </c>
      <c r="CZ132" s="226">
        <f t="shared" ca="1" si="159"/>
        <v>0</v>
      </c>
      <c r="DA132" s="226">
        <f t="shared" ca="1" si="159"/>
        <v>0</v>
      </c>
      <c r="DB132" s="226">
        <f t="shared" ca="1" si="159"/>
        <v>0</v>
      </c>
      <c r="DC132" s="226"/>
      <c r="DD132" s="226" t="str">
        <f t="shared" ca="1" si="118"/>
        <v/>
      </c>
      <c r="DE132" s="226" t="str">
        <f t="shared" ca="1" si="119"/>
        <v/>
      </c>
      <c r="DF132" s="226" t="str">
        <f t="shared" ca="1" si="120"/>
        <v/>
      </c>
      <c r="DG132" s="226" t="str">
        <f t="shared" ca="1" si="121"/>
        <v/>
      </c>
      <c r="DH132" s="226" t="str">
        <f t="shared" ca="1" si="122"/>
        <v/>
      </c>
      <c r="DI132" s="226" t="str">
        <f t="shared" ca="1" si="123"/>
        <v/>
      </c>
      <c r="DJ132" s="226" t="str">
        <f t="shared" ca="1" si="124"/>
        <v/>
      </c>
      <c r="DK132" s="226" t="str">
        <f t="shared" ca="1" si="125"/>
        <v/>
      </c>
      <c r="DL132" s="226" t="str">
        <f t="shared" ca="1" si="126"/>
        <v/>
      </c>
      <c r="DM132" s="226" t="str">
        <f t="shared" ca="1" si="127"/>
        <v/>
      </c>
      <c r="DN132" s="226" t="str">
        <f t="shared" ca="1" si="128"/>
        <v/>
      </c>
      <c r="DO132" s="226"/>
      <c r="DP132" s="226" t="str">
        <f t="shared" ca="1" si="129"/>
        <v xml:space="preserve">          </v>
      </c>
      <c r="DQ132" s="226" t="str">
        <f t="shared" ca="1" si="130"/>
        <v/>
      </c>
      <c r="DR132" s="226" t="str">
        <f t="shared" ca="1" si="131"/>
        <v/>
      </c>
      <c r="DS132" s="226"/>
      <c r="DT132" s="226" t="str">
        <f t="shared" ca="1" si="132"/>
        <v/>
      </c>
      <c r="DU132" s="226" t="str">
        <f t="shared" ca="1" si="165"/>
        <v/>
      </c>
      <c r="DV132" s="226" t="str">
        <f t="shared" ca="1" si="165"/>
        <v/>
      </c>
      <c r="DW132" s="226" t="str">
        <f t="shared" ca="1" si="165"/>
        <v/>
      </c>
      <c r="DX132" s="226" t="str">
        <f t="shared" ca="1" si="165"/>
        <v/>
      </c>
      <c r="DY132" s="226" t="str">
        <f t="shared" ca="1" si="165"/>
        <v/>
      </c>
      <c r="DZ132" s="226" t="str">
        <f t="shared" ca="1" si="165"/>
        <v/>
      </c>
      <c r="EA132" s="226" t="str">
        <f t="shared" ca="1" si="165"/>
        <v/>
      </c>
      <c r="EB132" s="226" t="str">
        <f t="shared" ca="1" si="165"/>
        <v/>
      </c>
      <c r="EC132" s="226" t="str">
        <f t="shared" ca="1" si="165"/>
        <v/>
      </c>
      <c r="ED132" s="226"/>
      <c r="EE132" s="226" t="str">
        <f t="shared" ca="1" si="133"/>
        <v xml:space="preserve">         </v>
      </c>
      <c r="EF132" s="226" t="str">
        <f t="shared" ca="1" si="134"/>
        <v/>
      </c>
      <c r="EG132" s="226" t="str">
        <f t="shared" ca="1" si="135"/>
        <v/>
      </c>
      <c r="EH132" s="226"/>
      <c r="EI132" s="226" t="str">
        <f t="shared" ca="1" si="160"/>
        <v/>
      </c>
      <c r="EJ132" s="226" t="str">
        <f t="shared" ca="1" si="160"/>
        <v/>
      </c>
      <c r="EK132" s="226" t="str">
        <f t="shared" ca="1" si="160"/>
        <v/>
      </c>
      <c r="EL132" s="226" t="str">
        <f t="shared" ca="1" si="160"/>
        <v/>
      </c>
      <c r="EM132" s="226" t="str">
        <f t="shared" ca="1" si="160"/>
        <v/>
      </c>
      <c r="EN132" s="226" t="str">
        <f t="shared" ca="1" si="160"/>
        <v/>
      </c>
      <c r="EO132" s="226" t="str">
        <f t="shared" ca="1" si="160"/>
        <v/>
      </c>
      <c r="EP132" s="226" t="str">
        <f t="shared" ca="1" si="160"/>
        <v/>
      </c>
      <c r="EQ132" s="226" t="str">
        <f t="shared" ca="1" si="160"/>
        <v/>
      </c>
      <c r="ER132" s="226" t="str">
        <f t="shared" ca="1" si="160"/>
        <v/>
      </c>
      <c r="ES132" s="226"/>
      <c r="ET132" s="226" t="str">
        <f t="shared" ca="1" si="139"/>
        <v xml:space="preserve">         </v>
      </c>
      <c r="EU132" s="226" t="str">
        <f t="shared" ca="1" si="140"/>
        <v/>
      </c>
      <c r="EV132" s="226" t="str">
        <f t="shared" ca="1" si="141"/>
        <v/>
      </c>
      <c r="FM132" s="226" t="str">
        <f t="shared" si="153"/>
        <v/>
      </c>
      <c r="FN132" s="226" t="str">
        <f t="shared" si="154"/>
        <v/>
      </c>
      <c r="FO132" s="226" t="str">
        <f t="shared" si="155"/>
        <v/>
      </c>
      <c r="FP132" s="226" t="str">
        <f t="shared" si="156"/>
        <v/>
      </c>
      <c r="FQ132" s="226" t="str">
        <f t="shared" si="137"/>
        <v/>
      </c>
      <c r="FR132" s="226" t="str">
        <f t="shared" si="138"/>
        <v/>
      </c>
    </row>
    <row r="133" spans="1:182" x14ac:dyDescent="0.25">
      <c r="A133" s="5" t="s">
        <v>29</v>
      </c>
      <c r="B133" s="92"/>
      <c r="C133" s="88"/>
      <c r="D133" s="89"/>
      <c r="E133" s="89"/>
      <c r="F133" s="89"/>
      <c r="G133" s="90"/>
      <c r="H133" s="88"/>
      <c r="I133" s="89"/>
      <c r="J133" s="89"/>
      <c r="K133" s="89"/>
      <c r="L133" s="90"/>
      <c r="M133" s="88"/>
      <c r="N133" s="89"/>
      <c r="O133" s="89"/>
      <c r="P133" s="89"/>
      <c r="Q133" s="90"/>
      <c r="R133" s="88"/>
      <c r="S133" s="89"/>
      <c r="T133" s="89"/>
      <c r="U133" s="89"/>
      <c r="V133" s="90"/>
      <c r="W133" s="88"/>
      <c r="X133" s="89"/>
      <c r="Y133" s="89"/>
      <c r="Z133" s="89"/>
      <c r="AA133" s="90"/>
      <c r="AB133" s="88"/>
      <c r="AC133" s="89"/>
      <c r="AD133" s="89"/>
      <c r="AE133" s="89"/>
      <c r="AF133" s="90"/>
      <c r="AG133" s="88"/>
      <c r="AH133" s="89"/>
      <c r="AI133" s="89"/>
      <c r="AJ133" s="89"/>
      <c r="AK133" s="90"/>
      <c r="AL133" s="88"/>
      <c r="AM133" s="89"/>
      <c r="AN133" s="89"/>
      <c r="AO133" s="89"/>
      <c r="AP133" s="90"/>
      <c r="AQ133" s="88"/>
      <c r="AR133" s="89"/>
      <c r="AS133" s="89"/>
      <c r="AT133" s="89"/>
      <c r="AU133" s="90"/>
      <c r="AV133" s="88"/>
      <c r="AW133" s="89"/>
      <c r="AX133" s="89"/>
      <c r="AY133" s="89"/>
      <c r="AZ133" s="90"/>
      <c r="BA133" s="88"/>
      <c r="BB133" s="89"/>
      <c r="BC133" s="89"/>
      <c r="BD133" s="89"/>
      <c r="BE133" s="90"/>
      <c r="BF133" s="89"/>
      <c r="BG133" s="214">
        <v>0</v>
      </c>
      <c r="BH133" s="214">
        <v>0</v>
      </c>
      <c r="BI133" s="214">
        <v>0</v>
      </c>
      <c r="BJ133" s="214">
        <v>0</v>
      </c>
      <c r="BK133" s="305"/>
      <c r="BL133" s="305" t="str">
        <f>IF(ПланОО!H133&gt;0,ПланОО!I133/ПланОО!H133,"-")</f>
        <v>-</v>
      </c>
      <c r="BM133" s="298"/>
      <c r="BN133" s="226"/>
      <c r="BO133" s="226"/>
      <c r="BP133" s="226">
        <f t="shared" ca="1" si="101"/>
        <v>0</v>
      </c>
      <c r="BQ133" s="226">
        <f t="shared" ca="1" si="102"/>
        <v>0</v>
      </c>
      <c r="BR133" s="226">
        <f t="shared" ca="1" si="164"/>
        <v>0</v>
      </c>
      <c r="BS133" s="226">
        <f t="shared" ca="1" si="164"/>
        <v>0</v>
      </c>
      <c r="BT133" s="226">
        <f t="shared" ca="1" si="164"/>
        <v>0</v>
      </c>
      <c r="BU133" s="226">
        <f t="shared" ca="1" si="164"/>
        <v>0</v>
      </c>
      <c r="BV133" s="226">
        <f t="shared" ca="1" si="164"/>
        <v>0</v>
      </c>
      <c r="BW133" s="226">
        <f t="shared" ca="1" si="164"/>
        <v>0</v>
      </c>
      <c r="BX133" s="226">
        <f t="shared" ca="1" si="164"/>
        <v>0</v>
      </c>
      <c r="BY133" s="226">
        <f t="shared" ca="1" si="164"/>
        <v>0</v>
      </c>
      <c r="BZ133" s="226">
        <f t="shared" ca="1" si="164"/>
        <v>0</v>
      </c>
      <c r="CA133" s="226"/>
      <c r="CB133" s="226" t="str">
        <f t="shared" ca="1" si="103"/>
        <v/>
      </c>
      <c r="CC133" s="226" t="str">
        <f t="shared" ca="1" si="104"/>
        <v/>
      </c>
      <c r="CD133" s="226" t="str">
        <f t="shared" ca="1" si="105"/>
        <v/>
      </c>
      <c r="CE133" s="226" t="str">
        <f t="shared" ca="1" si="106"/>
        <v/>
      </c>
      <c r="CF133" s="226" t="str">
        <f t="shared" ca="1" si="107"/>
        <v/>
      </c>
      <c r="CG133" s="226" t="str">
        <f t="shared" ca="1" si="108"/>
        <v/>
      </c>
      <c r="CH133" s="226" t="str">
        <f t="shared" ca="1" si="109"/>
        <v/>
      </c>
      <c r="CI133" s="226" t="str">
        <f t="shared" ca="1" si="110"/>
        <v/>
      </c>
      <c r="CJ133" s="226" t="str">
        <f t="shared" ca="1" si="111"/>
        <v/>
      </c>
      <c r="CK133" s="226" t="str">
        <f t="shared" ca="1" si="112"/>
        <v/>
      </c>
      <c r="CL133" s="226" t="str">
        <f t="shared" ca="1" si="113"/>
        <v/>
      </c>
      <c r="CM133" s="226"/>
      <c r="CN133" s="226" t="str">
        <f t="shared" ca="1" si="114"/>
        <v xml:space="preserve">          </v>
      </c>
      <c r="CO133" s="226" t="str">
        <f t="shared" ca="1" si="115"/>
        <v/>
      </c>
      <c r="CP133" s="226" t="str">
        <f t="shared" ca="1" si="116"/>
        <v/>
      </c>
      <c r="CQ133" s="226"/>
      <c r="CR133" s="226">
        <f t="shared" ca="1" si="117"/>
        <v>0</v>
      </c>
      <c r="CS133" s="226">
        <f t="shared" ca="1" si="159"/>
        <v>0</v>
      </c>
      <c r="CT133" s="226">
        <f t="shared" ca="1" si="159"/>
        <v>0</v>
      </c>
      <c r="CU133" s="226">
        <f t="shared" ca="1" si="159"/>
        <v>0</v>
      </c>
      <c r="CV133" s="226">
        <f t="shared" ca="1" si="159"/>
        <v>0</v>
      </c>
      <c r="CW133" s="226">
        <f t="shared" ca="1" si="159"/>
        <v>0</v>
      </c>
      <c r="CX133" s="226">
        <f t="shared" ca="1" si="159"/>
        <v>0</v>
      </c>
      <c r="CY133" s="226">
        <f t="shared" ca="1" si="159"/>
        <v>0</v>
      </c>
      <c r="CZ133" s="226">
        <f t="shared" ca="1" si="159"/>
        <v>0</v>
      </c>
      <c r="DA133" s="226">
        <f t="shared" ca="1" si="159"/>
        <v>0</v>
      </c>
      <c r="DB133" s="226">
        <f t="shared" ca="1" si="159"/>
        <v>0</v>
      </c>
      <c r="DC133" s="226"/>
      <c r="DD133" s="226" t="str">
        <f t="shared" ca="1" si="118"/>
        <v/>
      </c>
      <c r="DE133" s="226" t="str">
        <f t="shared" ca="1" si="119"/>
        <v/>
      </c>
      <c r="DF133" s="226" t="str">
        <f t="shared" ca="1" si="120"/>
        <v/>
      </c>
      <c r="DG133" s="226" t="str">
        <f t="shared" ca="1" si="121"/>
        <v/>
      </c>
      <c r="DH133" s="226" t="str">
        <f t="shared" ca="1" si="122"/>
        <v/>
      </c>
      <c r="DI133" s="226" t="str">
        <f t="shared" ca="1" si="123"/>
        <v/>
      </c>
      <c r="DJ133" s="226" t="str">
        <f t="shared" ca="1" si="124"/>
        <v/>
      </c>
      <c r="DK133" s="226" t="str">
        <f t="shared" ca="1" si="125"/>
        <v/>
      </c>
      <c r="DL133" s="226" t="str">
        <f t="shared" ca="1" si="126"/>
        <v/>
      </c>
      <c r="DM133" s="226" t="str">
        <f t="shared" ca="1" si="127"/>
        <v/>
      </c>
      <c r="DN133" s="226" t="str">
        <f t="shared" ca="1" si="128"/>
        <v/>
      </c>
      <c r="DO133" s="226"/>
      <c r="DP133" s="226" t="str">
        <f t="shared" ca="1" si="129"/>
        <v xml:space="preserve">          </v>
      </c>
      <c r="DQ133" s="226" t="str">
        <f t="shared" ca="1" si="130"/>
        <v/>
      </c>
      <c r="DR133" s="226" t="str">
        <f t="shared" ca="1" si="131"/>
        <v/>
      </c>
      <c r="DS133" s="226"/>
      <c r="DT133" s="226" t="str">
        <f t="shared" ca="1" si="132"/>
        <v/>
      </c>
      <c r="DU133" s="226" t="str">
        <f t="shared" ca="1" si="165"/>
        <v/>
      </c>
      <c r="DV133" s="226" t="str">
        <f t="shared" ca="1" si="165"/>
        <v/>
      </c>
      <c r="DW133" s="226" t="str">
        <f t="shared" ca="1" si="165"/>
        <v/>
      </c>
      <c r="DX133" s="226" t="str">
        <f t="shared" ca="1" si="165"/>
        <v/>
      </c>
      <c r="DY133" s="226" t="str">
        <f t="shared" ca="1" si="165"/>
        <v/>
      </c>
      <c r="DZ133" s="226" t="str">
        <f t="shared" ca="1" si="165"/>
        <v/>
      </c>
      <c r="EA133" s="226" t="str">
        <f t="shared" ca="1" si="165"/>
        <v/>
      </c>
      <c r="EB133" s="226" t="str">
        <f t="shared" ca="1" si="165"/>
        <v/>
      </c>
      <c r="EC133" s="226" t="str">
        <f t="shared" ca="1" si="165"/>
        <v/>
      </c>
      <c r="ED133" s="226"/>
      <c r="EE133" s="226" t="str">
        <f t="shared" ca="1" si="133"/>
        <v xml:space="preserve">         </v>
      </c>
      <c r="EF133" s="226" t="str">
        <f t="shared" ca="1" si="134"/>
        <v/>
      </c>
      <c r="EG133" s="226" t="str">
        <f t="shared" ca="1" si="135"/>
        <v/>
      </c>
      <c r="EH133" s="226"/>
      <c r="EI133" s="226" t="str">
        <f t="shared" ca="1" si="160"/>
        <v/>
      </c>
      <c r="EJ133" s="226" t="str">
        <f t="shared" ca="1" si="160"/>
        <v/>
      </c>
      <c r="EK133" s="226" t="str">
        <f t="shared" ca="1" si="160"/>
        <v/>
      </c>
      <c r="EL133" s="226" t="str">
        <f t="shared" ca="1" si="160"/>
        <v/>
      </c>
      <c r="EM133" s="226" t="str">
        <f t="shared" ca="1" si="160"/>
        <v/>
      </c>
      <c r="EN133" s="226" t="str">
        <f t="shared" ca="1" si="160"/>
        <v/>
      </c>
      <c r="EO133" s="226" t="str">
        <f t="shared" ca="1" si="160"/>
        <v/>
      </c>
      <c r="EP133" s="226" t="str">
        <f t="shared" ca="1" si="160"/>
        <v/>
      </c>
      <c r="EQ133" s="226" t="str">
        <f t="shared" ca="1" si="160"/>
        <v/>
      </c>
      <c r="ER133" s="226" t="str">
        <f t="shared" ca="1" si="160"/>
        <v/>
      </c>
      <c r="ES133" s="226"/>
      <c r="ET133" s="226" t="str">
        <f t="shared" ca="1" si="139"/>
        <v xml:space="preserve">         </v>
      </c>
      <c r="EU133" s="226" t="str">
        <f t="shared" ca="1" si="140"/>
        <v/>
      </c>
      <c r="EV133" s="226" t="str">
        <f t="shared" ca="1" si="141"/>
        <v/>
      </c>
      <c r="FM133" s="226" t="str">
        <f t="shared" si="153"/>
        <v/>
      </c>
      <c r="FN133" s="226" t="str">
        <f t="shared" si="154"/>
        <v/>
      </c>
      <c r="FO133" s="226" t="str">
        <f t="shared" si="155"/>
        <v/>
      </c>
      <c r="FP133" s="226" t="str">
        <f t="shared" si="156"/>
        <v/>
      </c>
      <c r="FQ133" s="226" t="str">
        <f t="shared" si="137"/>
        <v/>
      </c>
      <c r="FR133" s="226" t="str">
        <f t="shared" si="138"/>
        <v/>
      </c>
      <c r="FT133" s="226">
        <f>LEN(ПланОЗО!C133)-LEN(SUBSTITUTE(ПланОЗО!C133,",",""))+COUNTA(ПланОЗО!C133)</f>
        <v>0</v>
      </c>
      <c r="FU133" s="226">
        <f>LEN(ПланОЗО!D133)-LEN(SUBSTITUTE(ПланОЗО!D133,",",""))+COUNTA(ПланОЗО!D133)</f>
        <v>0</v>
      </c>
      <c r="FV133" s="226">
        <f>LEN(ПланОЗО!E133)-LEN(SUBSTITUTE(ПланОЗО!E133,",",""))+COUNTA(ПланОЗО!E133)</f>
        <v>0</v>
      </c>
      <c r="FX133" s="226">
        <f>LEN(ПланЗО!C133)-LEN(SUBSTITUTE(ПланЗО!C133,",",""))+COUNTA(ПланЗО!C133)</f>
        <v>0</v>
      </c>
      <c r="FY133" s="226">
        <f>LEN(ПланЗО!D133)-LEN(SUBSTITUTE(ПланЗО!D133,",",""))+COUNTA(ПланЗО!D133)</f>
        <v>0</v>
      </c>
      <c r="FZ133" s="226">
        <f>LEN(ПланЗО!E133)-LEN(SUBSTITUTE(ПланЗО!E133,",",""))+COUNTA(ПланЗО!E133)</f>
        <v>0</v>
      </c>
    </row>
    <row r="134" spans="1:182" x14ac:dyDescent="0.25">
      <c r="A134" s="5" t="s">
        <v>28</v>
      </c>
      <c r="B134" s="92"/>
      <c r="C134" s="88"/>
      <c r="D134" s="89"/>
      <c r="E134" s="89"/>
      <c r="F134" s="89"/>
      <c r="G134" s="90"/>
      <c r="H134" s="88"/>
      <c r="I134" s="89"/>
      <c r="J134" s="89"/>
      <c r="K134" s="89"/>
      <c r="L134" s="90"/>
      <c r="M134" s="88"/>
      <c r="N134" s="89"/>
      <c r="O134" s="89"/>
      <c r="P134" s="89"/>
      <c r="Q134" s="90"/>
      <c r="R134" s="88"/>
      <c r="S134" s="89"/>
      <c r="T134" s="89"/>
      <c r="U134" s="89"/>
      <c r="V134" s="90"/>
      <c r="W134" s="88"/>
      <c r="X134" s="89"/>
      <c r="Y134" s="89"/>
      <c r="Z134" s="89"/>
      <c r="AA134" s="90"/>
      <c r="AB134" s="88"/>
      <c r="AC134" s="89"/>
      <c r="AD134" s="89"/>
      <c r="AE134" s="89"/>
      <c r="AF134" s="90"/>
      <c r="AG134" s="88"/>
      <c r="AH134" s="89"/>
      <c r="AI134" s="89"/>
      <c r="AJ134" s="89"/>
      <c r="AK134" s="90"/>
      <c r="AL134" s="88"/>
      <c r="AM134" s="89"/>
      <c r="AN134" s="89"/>
      <c r="AO134" s="89"/>
      <c r="AP134" s="90"/>
      <c r="AQ134" s="88"/>
      <c r="AR134" s="89"/>
      <c r="AS134" s="89"/>
      <c r="AT134" s="89"/>
      <c r="AU134" s="90"/>
      <c r="AV134" s="88"/>
      <c r="AW134" s="89"/>
      <c r="AX134" s="89"/>
      <c r="AY134" s="89"/>
      <c r="AZ134" s="90"/>
      <c r="BA134" s="88"/>
      <c r="BB134" s="89"/>
      <c r="BC134" s="89"/>
      <c r="BD134" s="89"/>
      <c r="BE134" s="90"/>
      <c r="BF134" s="89"/>
      <c r="BG134" s="214">
        <v>0</v>
      </c>
      <c r="BH134" s="214">
        <v>0</v>
      </c>
      <c r="BI134" s="214">
        <v>0</v>
      </c>
      <c r="BJ134" s="214">
        <v>0</v>
      </c>
      <c r="BK134" s="305"/>
      <c r="BL134" s="305" t="str">
        <f>IF(ПланОО!H134&gt;0,ПланОО!I134/ПланОО!H134,"-")</f>
        <v>-</v>
      </c>
      <c r="BM134" s="298"/>
      <c r="BN134" s="226"/>
      <c r="BO134" s="226"/>
      <c r="BP134" s="226">
        <f t="shared" ca="1" si="101"/>
        <v>0</v>
      </c>
      <c r="BQ134" s="226">
        <f t="shared" ca="1" si="102"/>
        <v>0</v>
      </c>
      <c r="BR134" s="226">
        <f t="shared" ca="1" si="164"/>
        <v>0</v>
      </c>
      <c r="BS134" s="226">
        <f t="shared" ca="1" si="164"/>
        <v>0</v>
      </c>
      <c r="BT134" s="226">
        <f t="shared" ca="1" si="164"/>
        <v>0</v>
      </c>
      <c r="BU134" s="226">
        <f t="shared" ca="1" si="164"/>
        <v>0</v>
      </c>
      <c r="BV134" s="226">
        <f t="shared" ca="1" si="164"/>
        <v>0</v>
      </c>
      <c r="BW134" s="226">
        <f t="shared" ca="1" si="164"/>
        <v>0</v>
      </c>
      <c r="BX134" s="226">
        <f t="shared" ca="1" si="164"/>
        <v>0</v>
      </c>
      <c r="BY134" s="226">
        <f t="shared" ca="1" si="164"/>
        <v>0</v>
      </c>
      <c r="BZ134" s="226">
        <f t="shared" ca="1" si="164"/>
        <v>0</v>
      </c>
      <c r="CA134" s="226"/>
      <c r="CB134" s="226" t="str">
        <f t="shared" ca="1" si="103"/>
        <v/>
      </c>
      <c r="CC134" s="226" t="str">
        <f t="shared" ca="1" si="104"/>
        <v/>
      </c>
      <c r="CD134" s="226" t="str">
        <f t="shared" ca="1" si="105"/>
        <v/>
      </c>
      <c r="CE134" s="226" t="str">
        <f t="shared" ca="1" si="106"/>
        <v/>
      </c>
      <c r="CF134" s="226" t="str">
        <f t="shared" ca="1" si="107"/>
        <v/>
      </c>
      <c r="CG134" s="226" t="str">
        <f t="shared" ca="1" si="108"/>
        <v/>
      </c>
      <c r="CH134" s="226" t="str">
        <f t="shared" ca="1" si="109"/>
        <v/>
      </c>
      <c r="CI134" s="226" t="str">
        <f t="shared" ca="1" si="110"/>
        <v/>
      </c>
      <c r="CJ134" s="226" t="str">
        <f t="shared" ca="1" si="111"/>
        <v/>
      </c>
      <c r="CK134" s="226" t="str">
        <f t="shared" ca="1" si="112"/>
        <v/>
      </c>
      <c r="CL134" s="226" t="str">
        <f t="shared" ca="1" si="113"/>
        <v/>
      </c>
      <c r="CM134" s="226"/>
      <c r="CN134" s="226" t="str">
        <f t="shared" ca="1" si="114"/>
        <v xml:space="preserve">          </v>
      </c>
      <c r="CO134" s="226" t="str">
        <f t="shared" ca="1" si="115"/>
        <v/>
      </c>
      <c r="CP134" s="226" t="str">
        <f t="shared" ca="1" si="116"/>
        <v/>
      </c>
      <c r="CQ134" s="226"/>
      <c r="CR134" s="226">
        <f t="shared" ca="1" si="117"/>
        <v>0</v>
      </c>
      <c r="CS134" s="226">
        <f t="shared" ca="1" si="159"/>
        <v>0</v>
      </c>
      <c r="CT134" s="226">
        <f t="shared" ca="1" si="159"/>
        <v>0</v>
      </c>
      <c r="CU134" s="226">
        <f t="shared" ca="1" si="159"/>
        <v>0</v>
      </c>
      <c r="CV134" s="226">
        <f t="shared" ca="1" si="159"/>
        <v>0</v>
      </c>
      <c r="CW134" s="226">
        <f t="shared" ca="1" si="159"/>
        <v>0</v>
      </c>
      <c r="CX134" s="226">
        <f t="shared" ca="1" si="159"/>
        <v>0</v>
      </c>
      <c r="CY134" s="226">
        <f t="shared" ca="1" si="159"/>
        <v>0</v>
      </c>
      <c r="CZ134" s="226">
        <f t="shared" ca="1" si="159"/>
        <v>0</v>
      </c>
      <c r="DA134" s="226">
        <f t="shared" ca="1" si="159"/>
        <v>0</v>
      </c>
      <c r="DB134" s="226">
        <f t="shared" ca="1" si="159"/>
        <v>0</v>
      </c>
      <c r="DC134" s="226"/>
      <c r="DD134" s="226" t="str">
        <f t="shared" ca="1" si="118"/>
        <v/>
      </c>
      <c r="DE134" s="226" t="str">
        <f t="shared" ca="1" si="119"/>
        <v/>
      </c>
      <c r="DF134" s="226" t="str">
        <f t="shared" ca="1" si="120"/>
        <v/>
      </c>
      <c r="DG134" s="226" t="str">
        <f t="shared" ca="1" si="121"/>
        <v/>
      </c>
      <c r="DH134" s="226" t="str">
        <f t="shared" ca="1" si="122"/>
        <v/>
      </c>
      <c r="DI134" s="226" t="str">
        <f t="shared" ca="1" si="123"/>
        <v/>
      </c>
      <c r="DJ134" s="226" t="str">
        <f t="shared" ca="1" si="124"/>
        <v/>
      </c>
      <c r="DK134" s="226" t="str">
        <f t="shared" ca="1" si="125"/>
        <v/>
      </c>
      <c r="DL134" s="226" t="str">
        <f t="shared" ca="1" si="126"/>
        <v/>
      </c>
      <c r="DM134" s="226" t="str">
        <f t="shared" ca="1" si="127"/>
        <v/>
      </c>
      <c r="DN134" s="226" t="str">
        <f t="shared" ca="1" si="128"/>
        <v/>
      </c>
      <c r="DO134" s="226"/>
      <c r="DP134" s="226" t="str">
        <f t="shared" ca="1" si="129"/>
        <v xml:space="preserve">          </v>
      </c>
      <c r="DQ134" s="226" t="str">
        <f t="shared" ca="1" si="130"/>
        <v/>
      </c>
      <c r="DR134" s="226" t="str">
        <f t="shared" ca="1" si="131"/>
        <v/>
      </c>
      <c r="DS134" s="226"/>
      <c r="DT134" s="226" t="str">
        <f t="shared" ca="1" si="132"/>
        <v/>
      </c>
      <c r="DU134" s="226" t="str">
        <f t="shared" ca="1" si="165"/>
        <v/>
      </c>
      <c r="DV134" s="226" t="str">
        <f t="shared" ca="1" si="165"/>
        <v/>
      </c>
      <c r="DW134" s="226" t="str">
        <f t="shared" ca="1" si="165"/>
        <v/>
      </c>
      <c r="DX134" s="226" t="str">
        <f t="shared" ca="1" si="165"/>
        <v/>
      </c>
      <c r="DY134" s="226" t="str">
        <f t="shared" ca="1" si="165"/>
        <v/>
      </c>
      <c r="DZ134" s="226" t="str">
        <f t="shared" ca="1" si="165"/>
        <v/>
      </c>
      <c r="EA134" s="226" t="str">
        <f t="shared" ca="1" si="165"/>
        <v/>
      </c>
      <c r="EB134" s="226" t="str">
        <f t="shared" ca="1" si="165"/>
        <v/>
      </c>
      <c r="EC134" s="226" t="str">
        <f t="shared" ca="1" si="165"/>
        <v/>
      </c>
      <c r="ED134" s="226"/>
      <c r="EE134" s="226" t="str">
        <f t="shared" ca="1" si="133"/>
        <v xml:space="preserve">         </v>
      </c>
      <c r="EF134" s="226" t="str">
        <f t="shared" ca="1" si="134"/>
        <v/>
      </c>
      <c r="EG134" s="226" t="str">
        <f t="shared" ca="1" si="135"/>
        <v/>
      </c>
      <c r="EH134" s="226"/>
      <c r="EI134" s="226" t="str">
        <f t="shared" ca="1" si="160"/>
        <v/>
      </c>
      <c r="EJ134" s="226" t="str">
        <f t="shared" ca="1" si="160"/>
        <v/>
      </c>
      <c r="EK134" s="226" t="str">
        <f t="shared" ca="1" si="160"/>
        <v/>
      </c>
      <c r="EL134" s="226" t="str">
        <f t="shared" ca="1" si="160"/>
        <v/>
      </c>
      <c r="EM134" s="226" t="str">
        <f t="shared" ca="1" si="160"/>
        <v/>
      </c>
      <c r="EN134" s="226" t="str">
        <f t="shared" ca="1" si="160"/>
        <v/>
      </c>
      <c r="EO134" s="226" t="str">
        <f t="shared" ca="1" si="160"/>
        <v/>
      </c>
      <c r="EP134" s="226" t="str">
        <f t="shared" ca="1" si="160"/>
        <v/>
      </c>
      <c r="EQ134" s="226" t="str">
        <f t="shared" ca="1" si="160"/>
        <v/>
      </c>
      <c r="ER134" s="226" t="str">
        <f t="shared" ca="1" si="160"/>
        <v/>
      </c>
      <c r="ES134" s="226"/>
      <c r="ET134" s="226" t="str">
        <f t="shared" ca="1" si="139"/>
        <v xml:space="preserve">         </v>
      </c>
      <c r="EU134" s="226" t="str">
        <f t="shared" ca="1" si="140"/>
        <v/>
      </c>
      <c r="EV134" s="226" t="str">
        <f t="shared" ca="1" si="141"/>
        <v/>
      </c>
      <c r="FM134" s="226" t="str">
        <f t="shared" si="153"/>
        <v/>
      </c>
      <c r="FN134" s="226" t="str">
        <f t="shared" si="154"/>
        <v/>
      </c>
      <c r="FO134" s="226" t="str">
        <f t="shared" si="155"/>
        <v/>
      </c>
      <c r="FP134" s="226" t="str">
        <f t="shared" si="156"/>
        <v/>
      </c>
      <c r="FQ134" s="226" t="str">
        <f t="shared" si="137"/>
        <v/>
      </c>
      <c r="FR134" s="226" t="str">
        <f t="shared" si="138"/>
        <v/>
      </c>
      <c r="FT134" s="226">
        <f>LEN(ПланОЗО!C134)-LEN(SUBSTITUTE(ПланОЗО!C134,",",""))+COUNTA(ПланОЗО!C134)</f>
        <v>0</v>
      </c>
      <c r="FU134" s="226">
        <f>LEN(ПланОЗО!D134)-LEN(SUBSTITUTE(ПланОЗО!D134,",",""))+COUNTA(ПланОЗО!D134)</f>
        <v>0</v>
      </c>
      <c r="FV134" s="226">
        <f>LEN(ПланОЗО!E134)-LEN(SUBSTITUTE(ПланОЗО!E134,",",""))+COUNTA(ПланОЗО!E134)</f>
        <v>0</v>
      </c>
      <c r="FX134" s="226">
        <f>LEN(ПланЗО!C134)-LEN(SUBSTITUTE(ПланЗО!C134,",",""))+COUNTA(ПланЗО!C134)</f>
        <v>0</v>
      </c>
      <c r="FY134" s="226">
        <f>LEN(ПланЗО!D134)-LEN(SUBSTITUTE(ПланЗО!D134,",",""))+COUNTA(ПланЗО!D134)</f>
        <v>0</v>
      </c>
      <c r="FZ134" s="226">
        <f>LEN(ПланЗО!E134)-LEN(SUBSTITUTE(ПланЗО!E134,",",""))+COUNTA(ПланЗО!E134)</f>
        <v>0</v>
      </c>
    </row>
    <row r="135" spans="1:182" x14ac:dyDescent="0.25">
      <c r="A135" s="5" t="s">
        <v>27</v>
      </c>
      <c r="B135" s="92"/>
      <c r="C135" s="88"/>
      <c r="D135" s="89"/>
      <c r="E135" s="89"/>
      <c r="F135" s="89"/>
      <c r="G135" s="90"/>
      <c r="H135" s="88"/>
      <c r="I135" s="89"/>
      <c r="J135" s="89"/>
      <c r="K135" s="89"/>
      <c r="L135" s="90"/>
      <c r="M135" s="88"/>
      <c r="N135" s="89"/>
      <c r="O135" s="89"/>
      <c r="P135" s="89"/>
      <c r="Q135" s="90"/>
      <c r="R135" s="88"/>
      <c r="S135" s="89"/>
      <c r="T135" s="89"/>
      <c r="U135" s="89"/>
      <c r="V135" s="90"/>
      <c r="W135" s="88"/>
      <c r="X135" s="89"/>
      <c r="Y135" s="89"/>
      <c r="Z135" s="89"/>
      <c r="AA135" s="90"/>
      <c r="AB135" s="88"/>
      <c r="AC135" s="89"/>
      <c r="AD135" s="89"/>
      <c r="AE135" s="89"/>
      <c r="AF135" s="90"/>
      <c r="AG135" s="88"/>
      <c r="AH135" s="89"/>
      <c r="AI135" s="89"/>
      <c r="AJ135" s="89"/>
      <c r="AK135" s="90"/>
      <c r="AL135" s="88"/>
      <c r="AM135" s="89"/>
      <c r="AN135" s="89"/>
      <c r="AO135" s="89"/>
      <c r="AP135" s="90"/>
      <c r="AQ135" s="88"/>
      <c r="AR135" s="89"/>
      <c r="AS135" s="89"/>
      <c r="AT135" s="89"/>
      <c r="AU135" s="90"/>
      <c r="AV135" s="88"/>
      <c r="AW135" s="89"/>
      <c r="AX135" s="89"/>
      <c r="AY135" s="89"/>
      <c r="AZ135" s="90"/>
      <c r="BA135" s="88"/>
      <c r="BB135" s="89"/>
      <c r="BC135" s="89"/>
      <c r="BD135" s="89"/>
      <c r="BE135" s="90"/>
      <c r="BF135" s="89"/>
      <c r="BG135" s="214">
        <v>0</v>
      </c>
      <c r="BH135" s="214">
        <v>0</v>
      </c>
      <c r="BI135" s="214">
        <v>0</v>
      </c>
      <c r="BJ135" s="214">
        <v>0</v>
      </c>
      <c r="BK135" s="305"/>
      <c r="BL135" s="305" t="str">
        <f>IF(ПланОО!H135&gt;0,ПланОО!I135/ПланОО!H135,"-")</f>
        <v>-</v>
      </c>
      <c r="BM135" s="298"/>
      <c r="BN135" s="226"/>
      <c r="BO135" s="226"/>
      <c r="BP135" s="226">
        <f t="shared" ca="1" si="101"/>
        <v>0</v>
      </c>
      <c r="BQ135" s="226">
        <f t="shared" ca="1" si="102"/>
        <v>0</v>
      </c>
      <c r="BR135" s="226">
        <f t="shared" ca="1" si="164"/>
        <v>0</v>
      </c>
      <c r="BS135" s="226">
        <f t="shared" ca="1" si="164"/>
        <v>0</v>
      </c>
      <c r="BT135" s="226">
        <f t="shared" ca="1" si="164"/>
        <v>0</v>
      </c>
      <c r="BU135" s="226">
        <f t="shared" ca="1" si="164"/>
        <v>0</v>
      </c>
      <c r="BV135" s="226">
        <f t="shared" ca="1" si="164"/>
        <v>0</v>
      </c>
      <c r="BW135" s="226">
        <f t="shared" ca="1" si="164"/>
        <v>0</v>
      </c>
      <c r="BX135" s="226">
        <f t="shared" ca="1" si="164"/>
        <v>0</v>
      </c>
      <c r="BY135" s="226">
        <f t="shared" ca="1" si="164"/>
        <v>0</v>
      </c>
      <c r="BZ135" s="226">
        <f t="shared" ca="1" si="164"/>
        <v>0</v>
      </c>
      <c r="CA135" s="226"/>
      <c r="CB135" s="226" t="str">
        <f t="shared" ca="1" si="103"/>
        <v/>
      </c>
      <c r="CC135" s="226" t="str">
        <f t="shared" ca="1" si="104"/>
        <v/>
      </c>
      <c r="CD135" s="226" t="str">
        <f t="shared" ca="1" si="105"/>
        <v/>
      </c>
      <c r="CE135" s="226" t="str">
        <f t="shared" ca="1" si="106"/>
        <v/>
      </c>
      <c r="CF135" s="226" t="str">
        <f t="shared" ca="1" si="107"/>
        <v/>
      </c>
      <c r="CG135" s="226" t="str">
        <f t="shared" ca="1" si="108"/>
        <v/>
      </c>
      <c r="CH135" s="226" t="str">
        <f t="shared" ca="1" si="109"/>
        <v/>
      </c>
      <c r="CI135" s="226" t="str">
        <f t="shared" ca="1" si="110"/>
        <v/>
      </c>
      <c r="CJ135" s="226" t="str">
        <f t="shared" ca="1" si="111"/>
        <v/>
      </c>
      <c r="CK135" s="226" t="str">
        <f t="shared" ca="1" si="112"/>
        <v/>
      </c>
      <c r="CL135" s="226" t="str">
        <f t="shared" ca="1" si="113"/>
        <v/>
      </c>
      <c r="CM135" s="226"/>
      <c r="CN135" s="226" t="str">
        <f t="shared" ca="1" si="114"/>
        <v xml:space="preserve">          </v>
      </c>
      <c r="CO135" s="226" t="str">
        <f t="shared" ca="1" si="115"/>
        <v/>
      </c>
      <c r="CP135" s="226" t="str">
        <f t="shared" ca="1" si="116"/>
        <v/>
      </c>
      <c r="CQ135" s="226"/>
      <c r="CR135" s="226">
        <f t="shared" ca="1" si="117"/>
        <v>0</v>
      </c>
      <c r="CS135" s="226">
        <f t="shared" ca="1" si="159"/>
        <v>0</v>
      </c>
      <c r="CT135" s="226">
        <f t="shared" ca="1" si="159"/>
        <v>0</v>
      </c>
      <c r="CU135" s="226">
        <f t="shared" ca="1" si="159"/>
        <v>0</v>
      </c>
      <c r="CV135" s="226">
        <f t="shared" ca="1" si="159"/>
        <v>0</v>
      </c>
      <c r="CW135" s="226">
        <f t="shared" ca="1" si="159"/>
        <v>0</v>
      </c>
      <c r="CX135" s="226">
        <f t="shared" ca="1" si="159"/>
        <v>0</v>
      </c>
      <c r="CY135" s="226">
        <f t="shared" ca="1" si="159"/>
        <v>0</v>
      </c>
      <c r="CZ135" s="226">
        <f t="shared" ca="1" si="159"/>
        <v>0</v>
      </c>
      <c r="DA135" s="226">
        <f t="shared" ca="1" si="159"/>
        <v>0</v>
      </c>
      <c r="DB135" s="226">
        <f t="shared" ca="1" si="159"/>
        <v>0</v>
      </c>
      <c r="DC135" s="226"/>
      <c r="DD135" s="226" t="str">
        <f t="shared" ca="1" si="118"/>
        <v/>
      </c>
      <c r="DE135" s="226" t="str">
        <f t="shared" ca="1" si="119"/>
        <v/>
      </c>
      <c r="DF135" s="226" t="str">
        <f t="shared" ca="1" si="120"/>
        <v/>
      </c>
      <c r="DG135" s="226" t="str">
        <f t="shared" ca="1" si="121"/>
        <v/>
      </c>
      <c r="DH135" s="226" t="str">
        <f t="shared" ca="1" si="122"/>
        <v/>
      </c>
      <c r="DI135" s="226" t="str">
        <f t="shared" ca="1" si="123"/>
        <v/>
      </c>
      <c r="DJ135" s="226" t="str">
        <f t="shared" ca="1" si="124"/>
        <v/>
      </c>
      <c r="DK135" s="226" t="str">
        <f t="shared" ca="1" si="125"/>
        <v/>
      </c>
      <c r="DL135" s="226" t="str">
        <f t="shared" ca="1" si="126"/>
        <v/>
      </c>
      <c r="DM135" s="226" t="str">
        <f t="shared" ca="1" si="127"/>
        <v/>
      </c>
      <c r="DN135" s="226" t="str">
        <f t="shared" ca="1" si="128"/>
        <v/>
      </c>
      <c r="DO135" s="226"/>
      <c r="DP135" s="226" t="str">
        <f t="shared" ca="1" si="129"/>
        <v xml:space="preserve">          </v>
      </c>
      <c r="DQ135" s="226" t="str">
        <f t="shared" ca="1" si="130"/>
        <v/>
      </c>
      <c r="DR135" s="226" t="str">
        <f t="shared" ca="1" si="131"/>
        <v/>
      </c>
      <c r="DS135" s="226"/>
      <c r="DT135" s="226" t="str">
        <f t="shared" ca="1" si="132"/>
        <v/>
      </c>
      <c r="DU135" s="226" t="str">
        <f t="shared" ca="1" si="165"/>
        <v/>
      </c>
      <c r="DV135" s="226" t="str">
        <f t="shared" ca="1" si="165"/>
        <v/>
      </c>
      <c r="DW135" s="226" t="str">
        <f t="shared" ca="1" si="165"/>
        <v/>
      </c>
      <c r="DX135" s="226" t="str">
        <f t="shared" ca="1" si="165"/>
        <v/>
      </c>
      <c r="DY135" s="226" t="str">
        <f t="shared" ca="1" si="165"/>
        <v/>
      </c>
      <c r="DZ135" s="226" t="str">
        <f t="shared" ca="1" si="165"/>
        <v/>
      </c>
      <c r="EA135" s="226" t="str">
        <f t="shared" ca="1" si="165"/>
        <v/>
      </c>
      <c r="EB135" s="226" t="str">
        <f t="shared" ca="1" si="165"/>
        <v/>
      </c>
      <c r="EC135" s="226" t="str">
        <f t="shared" ca="1" si="165"/>
        <v/>
      </c>
      <c r="ED135" s="226"/>
      <c r="EE135" s="226" t="str">
        <f t="shared" ca="1" si="133"/>
        <v xml:space="preserve">         </v>
      </c>
      <c r="EF135" s="226" t="str">
        <f t="shared" ca="1" si="134"/>
        <v/>
      </c>
      <c r="EG135" s="226" t="str">
        <f t="shared" ca="1" si="135"/>
        <v/>
      </c>
      <c r="EH135" s="226"/>
      <c r="EI135" s="226" t="str">
        <f t="shared" ca="1" si="160"/>
        <v/>
      </c>
      <c r="EJ135" s="226" t="str">
        <f t="shared" ca="1" si="160"/>
        <v/>
      </c>
      <c r="EK135" s="226" t="str">
        <f t="shared" ca="1" si="160"/>
        <v/>
      </c>
      <c r="EL135" s="226" t="str">
        <f t="shared" ca="1" si="160"/>
        <v/>
      </c>
      <c r="EM135" s="226" t="str">
        <f t="shared" ca="1" si="160"/>
        <v/>
      </c>
      <c r="EN135" s="226" t="str">
        <f t="shared" ca="1" si="160"/>
        <v/>
      </c>
      <c r="EO135" s="226" t="str">
        <f t="shared" ca="1" si="160"/>
        <v/>
      </c>
      <c r="EP135" s="226" t="str">
        <f t="shared" ca="1" si="160"/>
        <v/>
      </c>
      <c r="EQ135" s="226" t="str">
        <f t="shared" ca="1" si="160"/>
        <v/>
      </c>
      <c r="ER135" s="226" t="str">
        <f t="shared" ca="1" si="160"/>
        <v/>
      </c>
      <c r="ES135" s="226"/>
      <c r="ET135" s="226" t="str">
        <f t="shared" ca="1" si="139"/>
        <v xml:space="preserve">         </v>
      </c>
      <c r="EU135" s="226" t="str">
        <f t="shared" ca="1" si="140"/>
        <v/>
      </c>
      <c r="EV135" s="226" t="str">
        <f t="shared" ca="1" si="141"/>
        <v/>
      </c>
      <c r="FM135" s="226" t="str">
        <f t="shared" si="153"/>
        <v/>
      </c>
      <c r="FN135" s="226" t="str">
        <f t="shared" si="154"/>
        <v/>
      </c>
      <c r="FO135" s="226" t="str">
        <f t="shared" si="155"/>
        <v/>
      </c>
      <c r="FP135" s="226" t="str">
        <f t="shared" si="156"/>
        <v/>
      </c>
      <c r="FQ135" s="226" t="str">
        <f t="shared" si="137"/>
        <v/>
      </c>
      <c r="FR135" s="226" t="str">
        <f t="shared" si="138"/>
        <v/>
      </c>
      <c r="FT135" s="226">
        <f>LEN(ПланОЗО!C135)-LEN(SUBSTITUTE(ПланОЗО!C135,",",""))+COUNTA(ПланОЗО!C135)</f>
        <v>0</v>
      </c>
      <c r="FU135" s="226">
        <f>LEN(ПланОЗО!D135)-LEN(SUBSTITUTE(ПланОЗО!D135,",",""))+COUNTA(ПланОЗО!D135)</f>
        <v>0</v>
      </c>
      <c r="FV135" s="226">
        <f>LEN(ПланОЗО!E135)-LEN(SUBSTITUTE(ПланОЗО!E135,",",""))+COUNTA(ПланОЗО!E135)</f>
        <v>0</v>
      </c>
      <c r="FX135" s="226">
        <f>LEN(ПланЗО!C135)-LEN(SUBSTITUTE(ПланЗО!C135,",",""))+COUNTA(ПланЗО!C135)</f>
        <v>0</v>
      </c>
      <c r="FY135" s="226">
        <f>LEN(ПланЗО!D135)-LEN(SUBSTITUTE(ПланЗО!D135,",",""))+COUNTA(ПланЗО!D135)</f>
        <v>0</v>
      </c>
      <c r="FZ135" s="226">
        <f>LEN(ПланЗО!E135)-LEN(SUBSTITUTE(ПланЗО!E135,",",""))+COUNTA(ПланЗО!E135)</f>
        <v>0</v>
      </c>
    </row>
    <row r="136" spans="1:182" x14ac:dyDescent="0.25">
      <c r="A136" s="5" t="s">
        <v>26</v>
      </c>
      <c r="B136" s="92"/>
      <c r="C136" s="88"/>
      <c r="D136" s="89"/>
      <c r="E136" s="89"/>
      <c r="F136" s="89"/>
      <c r="G136" s="90"/>
      <c r="H136" s="88"/>
      <c r="I136" s="89"/>
      <c r="J136" s="89"/>
      <c r="K136" s="89"/>
      <c r="L136" s="90"/>
      <c r="M136" s="88"/>
      <c r="N136" s="89"/>
      <c r="O136" s="89"/>
      <c r="P136" s="89"/>
      <c r="Q136" s="90"/>
      <c r="R136" s="88"/>
      <c r="S136" s="89"/>
      <c r="T136" s="89"/>
      <c r="U136" s="89"/>
      <c r="V136" s="90"/>
      <c r="W136" s="88"/>
      <c r="X136" s="89"/>
      <c r="Y136" s="89"/>
      <c r="Z136" s="89"/>
      <c r="AA136" s="90"/>
      <c r="AB136" s="88"/>
      <c r="AC136" s="89"/>
      <c r="AD136" s="89"/>
      <c r="AE136" s="89"/>
      <c r="AF136" s="90"/>
      <c r="AG136" s="88"/>
      <c r="AH136" s="89"/>
      <c r="AI136" s="89"/>
      <c r="AJ136" s="89"/>
      <c r="AK136" s="90"/>
      <c r="AL136" s="88"/>
      <c r="AM136" s="89"/>
      <c r="AN136" s="89"/>
      <c r="AO136" s="89"/>
      <c r="AP136" s="90"/>
      <c r="AQ136" s="88"/>
      <c r="AR136" s="89"/>
      <c r="AS136" s="89"/>
      <c r="AT136" s="89"/>
      <c r="AU136" s="90"/>
      <c r="AV136" s="88"/>
      <c r="AW136" s="89"/>
      <c r="AX136" s="89"/>
      <c r="AY136" s="89"/>
      <c r="AZ136" s="90"/>
      <c r="BA136" s="88"/>
      <c r="BB136" s="89"/>
      <c r="BC136" s="89"/>
      <c r="BD136" s="89"/>
      <c r="BE136" s="90"/>
      <c r="BF136" s="89"/>
      <c r="BG136" s="214">
        <v>0</v>
      </c>
      <c r="BH136" s="214">
        <v>0</v>
      </c>
      <c r="BI136" s="214">
        <v>0</v>
      </c>
      <c r="BJ136" s="214">
        <v>0</v>
      </c>
      <c r="BK136" s="305"/>
      <c r="BL136" s="305" t="str">
        <f>IF(ПланОО!H136&gt;0,ПланОО!I136/ПланОО!H136,"-")</f>
        <v>-</v>
      </c>
      <c r="BM136" s="298"/>
      <c r="BN136" s="226"/>
      <c r="BO136" s="226"/>
      <c r="BP136" s="226">
        <f t="shared" ca="1" si="101"/>
        <v>0</v>
      </c>
      <c r="BQ136" s="226">
        <f t="shared" ca="1" si="102"/>
        <v>0</v>
      </c>
      <c r="BR136" s="226">
        <f t="shared" ca="1" si="164"/>
        <v>0</v>
      </c>
      <c r="BS136" s="226">
        <f t="shared" ca="1" si="164"/>
        <v>0</v>
      </c>
      <c r="BT136" s="226">
        <f t="shared" ca="1" si="164"/>
        <v>0</v>
      </c>
      <c r="BU136" s="226">
        <f t="shared" ca="1" si="164"/>
        <v>0</v>
      </c>
      <c r="BV136" s="226">
        <f t="shared" ca="1" si="164"/>
        <v>0</v>
      </c>
      <c r="BW136" s="226">
        <f t="shared" ca="1" si="164"/>
        <v>0</v>
      </c>
      <c r="BX136" s="226">
        <f t="shared" ca="1" si="164"/>
        <v>0</v>
      </c>
      <c r="BY136" s="226">
        <f t="shared" ca="1" si="164"/>
        <v>0</v>
      </c>
      <c r="BZ136" s="226">
        <f t="shared" ca="1" si="164"/>
        <v>0</v>
      </c>
      <c r="CA136" s="226"/>
      <c r="CB136" s="226" t="str">
        <f t="shared" ca="1" si="103"/>
        <v/>
      </c>
      <c r="CC136" s="226" t="str">
        <f t="shared" ca="1" si="104"/>
        <v/>
      </c>
      <c r="CD136" s="226" t="str">
        <f t="shared" ca="1" si="105"/>
        <v/>
      </c>
      <c r="CE136" s="226" t="str">
        <f t="shared" ca="1" si="106"/>
        <v/>
      </c>
      <c r="CF136" s="226" t="str">
        <f t="shared" ca="1" si="107"/>
        <v/>
      </c>
      <c r="CG136" s="226" t="str">
        <f t="shared" ca="1" si="108"/>
        <v/>
      </c>
      <c r="CH136" s="226" t="str">
        <f t="shared" ca="1" si="109"/>
        <v/>
      </c>
      <c r="CI136" s="226" t="str">
        <f t="shared" ca="1" si="110"/>
        <v/>
      </c>
      <c r="CJ136" s="226" t="str">
        <f t="shared" ca="1" si="111"/>
        <v/>
      </c>
      <c r="CK136" s="226" t="str">
        <f t="shared" ca="1" si="112"/>
        <v/>
      </c>
      <c r="CL136" s="226" t="str">
        <f t="shared" ca="1" si="113"/>
        <v/>
      </c>
      <c r="CM136" s="226"/>
      <c r="CN136" s="226" t="str">
        <f t="shared" ca="1" si="114"/>
        <v xml:space="preserve">          </v>
      </c>
      <c r="CO136" s="226" t="str">
        <f t="shared" ca="1" si="115"/>
        <v/>
      </c>
      <c r="CP136" s="226" t="str">
        <f t="shared" ca="1" si="116"/>
        <v/>
      </c>
      <c r="CQ136" s="226"/>
      <c r="CR136" s="226">
        <f t="shared" ca="1" si="117"/>
        <v>0</v>
      </c>
      <c r="CS136" s="226">
        <f t="shared" ca="1" si="159"/>
        <v>0</v>
      </c>
      <c r="CT136" s="226">
        <f t="shared" ca="1" si="159"/>
        <v>0</v>
      </c>
      <c r="CU136" s="226">
        <f t="shared" ca="1" si="159"/>
        <v>0</v>
      </c>
      <c r="CV136" s="226">
        <f t="shared" ca="1" si="159"/>
        <v>0</v>
      </c>
      <c r="CW136" s="226">
        <f t="shared" ca="1" si="159"/>
        <v>0</v>
      </c>
      <c r="CX136" s="226">
        <f t="shared" ca="1" si="159"/>
        <v>0</v>
      </c>
      <c r="CY136" s="226">
        <f t="shared" ca="1" si="159"/>
        <v>0</v>
      </c>
      <c r="CZ136" s="226">
        <f t="shared" ca="1" si="159"/>
        <v>0</v>
      </c>
      <c r="DA136" s="226">
        <f t="shared" ca="1" si="159"/>
        <v>0</v>
      </c>
      <c r="DB136" s="226">
        <f t="shared" ca="1" si="159"/>
        <v>0</v>
      </c>
      <c r="DC136" s="226"/>
      <c r="DD136" s="226" t="str">
        <f t="shared" ca="1" si="118"/>
        <v/>
      </c>
      <c r="DE136" s="226" t="str">
        <f t="shared" ca="1" si="119"/>
        <v/>
      </c>
      <c r="DF136" s="226" t="str">
        <f t="shared" ca="1" si="120"/>
        <v/>
      </c>
      <c r="DG136" s="226" t="str">
        <f t="shared" ca="1" si="121"/>
        <v/>
      </c>
      <c r="DH136" s="226" t="str">
        <f t="shared" ca="1" si="122"/>
        <v/>
      </c>
      <c r="DI136" s="226" t="str">
        <f t="shared" ca="1" si="123"/>
        <v/>
      </c>
      <c r="DJ136" s="226" t="str">
        <f t="shared" ca="1" si="124"/>
        <v/>
      </c>
      <c r="DK136" s="226" t="str">
        <f t="shared" ca="1" si="125"/>
        <v/>
      </c>
      <c r="DL136" s="226" t="str">
        <f t="shared" ca="1" si="126"/>
        <v/>
      </c>
      <c r="DM136" s="226" t="str">
        <f t="shared" ca="1" si="127"/>
        <v/>
      </c>
      <c r="DN136" s="226" t="str">
        <f t="shared" ca="1" si="128"/>
        <v/>
      </c>
      <c r="DO136" s="226"/>
      <c r="DP136" s="226" t="str">
        <f t="shared" ca="1" si="129"/>
        <v xml:space="preserve">          </v>
      </c>
      <c r="DQ136" s="226" t="str">
        <f t="shared" ca="1" si="130"/>
        <v/>
      </c>
      <c r="DR136" s="226" t="str">
        <f t="shared" ca="1" si="131"/>
        <v/>
      </c>
      <c r="DS136" s="226"/>
      <c r="DT136" s="226" t="str">
        <f t="shared" ca="1" si="132"/>
        <v/>
      </c>
      <c r="DU136" s="226" t="str">
        <f t="shared" ca="1" si="165"/>
        <v/>
      </c>
      <c r="DV136" s="226" t="str">
        <f t="shared" ca="1" si="165"/>
        <v/>
      </c>
      <c r="DW136" s="226" t="str">
        <f t="shared" ca="1" si="165"/>
        <v/>
      </c>
      <c r="DX136" s="226" t="str">
        <f t="shared" ca="1" si="165"/>
        <v/>
      </c>
      <c r="DY136" s="226" t="str">
        <f t="shared" ca="1" si="165"/>
        <v/>
      </c>
      <c r="DZ136" s="226" t="str">
        <f t="shared" ca="1" si="165"/>
        <v/>
      </c>
      <c r="EA136" s="226" t="str">
        <f t="shared" ca="1" si="165"/>
        <v/>
      </c>
      <c r="EB136" s="226" t="str">
        <f t="shared" ca="1" si="165"/>
        <v/>
      </c>
      <c r="EC136" s="226" t="str">
        <f t="shared" ca="1" si="165"/>
        <v/>
      </c>
      <c r="ED136" s="226"/>
      <c r="EE136" s="226" t="str">
        <f t="shared" ca="1" si="133"/>
        <v xml:space="preserve">         </v>
      </c>
      <c r="EF136" s="226" t="str">
        <f t="shared" ca="1" si="134"/>
        <v/>
      </c>
      <c r="EG136" s="226" t="str">
        <f t="shared" ca="1" si="135"/>
        <v/>
      </c>
      <c r="EH136" s="226"/>
      <c r="EI136" s="226" t="str">
        <f t="shared" ca="1" si="160"/>
        <v/>
      </c>
      <c r="EJ136" s="226" t="str">
        <f t="shared" ca="1" si="160"/>
        <v/>
      </c>
      <c r="EK136" s="226" t="str">
        <f t="shared" ca="1" si="160"/>
        <v/>
      </c>
      <c r="EL136" s="226" t="str">
        <f t="shared" ca="1" si="160"/>
        <v/>
      </c>
      <c r="EM136" s="226" t="str">
        <f t="shared" ca="1" si="160"/>
        <v/>
      </c>
      <c r="EN136" s="226" t="str">
        <f t="shared" ca="1" si="160"/>
        <v/>
      </c>
      <c r="EO136" s="226" t="str">
        <f t="shared" ca="1" si="160"/>
        <v/>
      </c>
      <c r="EP136" s="226" t="str">
        <f t="shared" ca="1" si="160"/>
        <v/>
      </c>
      <c r="EQ136" s="226" t="str">
        <f t="shared" ca="1" si="160"/>
        <v/>
      </c>
      <c r="ER136" s="226" t="str">
        <f t="shared" ca="1" si="160"/>
        <v/>
      </c>
      <c r="ES136" s="226"/>
      <c r="ET136" s="226" t="str">
        <f t="shared" ca="1" si="139"/>
        <v xml:space="preserve">         </v>
      </c>
      <c r="EU136" s="226" t="str">
        <f t="shared" ca="1" si="140"/>
        <v/>
      </c>
      <c r="EV136" s="226" t="str">
        <f t="shared" ca="1" si="141"/>
        <v/>
      </c>
      <c r="FM136" s="226" t="str">
        <f t="shared" ref="FM136:FM155" si="166">IF(BG136=0,"",BG136&amp;" ")</f>
        <v/>
      </c>
      <c r="FN136" s="226" t="str">
        <f t="shared" ref="FN136:FN155" si="167">IF(BH136=0,"",BH136&amp;" ")</f>
        <v/>
      </c>
      <c r="FO136" s="226" t="str">
        <f t="shared" ref="FO136:FO155" si="168">IF(BI136=0,"",BI136&amp;" ")</f>
        <v/>
      </c>
      <c r="FP136" s="226" t="str">
        <f t="shared" ref="FP136:FP155" si="169">IF(BJ136=0,"",BJ136&amp;" ")</f>
        <v/>
      </c>
      <c r="FQ136" s="226" t="str">
        <f t="shared" si="137"/>
        <v/>
      </c>
      <c r="FR136" s="226" t="str">
        <f t="shared" si="138"/>
        <v/>
      </c>
      <c r="FT136" s="226">
        <f>LEN(ПланОЗО!C136)-LEN(SUBSTITUTE(ПланОЗО!C136,",",""))+COUNTA(ПланОЗО!C136)</f>
        <v>0</v>
      </c>
      <c r="FU136" s="226">
        <f>LEN(ПланОЗО!D136)-LEN(SUBSTITUTE(ПланОЗО!D136,",",""))+COUNTA(ПланОЗО!D136)</f>
        <v>0</v>
      </c>
      <c r="FV136" s="226">
        <f>LEN(ПланОЗО!E136)-LEN(SUBSTITUTE(ПланОЗО!E136,",",""))+COUNTA(ПланОЗО!E136)</f>
        <v>0</v>
      </c>
      <c r="FX136" s="226">
        <f>LEN(ПланЗО!C136)-LEN(SUBSTITUTE(ПланЗО!C136,",",""))+COUNTA(ПланЗО!C136)</f>
        <v>0</v>
      </c>
      <c r="FY136" s="226">
        <f>LEN(ПланЗО!D136)-LEN(SUBSTITUTE(ПланЗО!D136,",",""))+COUNTA(ПланЗО!D136)</f>
        <v>0</v>
      </c>
      <c r="FZ136" s="226">
        <f>LEN(ПланЗО!E136)-LEN(SUBSTITUTE(ПланЗО!E136,",",""))+COUNTA(ПланЗО!E136)</f>
        <v>0</v>
      </c>
    </row>
    <row r="137" spans="1:182" x14ac:dyDescent="0.25">
      <c r="A137" s="5" t="s">
        <v>25</v>
      </c>
      <c r="B137" s="92"/>
      <c r="C137" s="88"/>
      <c r="D137" s="89"/>
      <c r="E137" s="89"/>
      <c r="F137" s="89"/>
      <c r="G137" s="90"/>
      <c r="H137" s="88"/>
      <c r="I137" s="89"/>
      <c r="J137" s="89"/>
      <c r="K137" s="89"/>
      <c r="L137" s="90"/>
      <c r="M137" s="88"/>
      <c r="N137" s="89"/>
      <c r="O137" s="89"/>
      <c r="P137" s="89"/>
      <c r="Q137" s="90"/>
      <c r="R137" s="88"/>
      <c r="S137" s="89"/>
      <c r="T137" s="89"/>
      <c r="U137" s="89"/>
      <c r="V137" s="90"/>
      <c r="W137" s="88"/>
      <c r="X137" s="89"/>
      <c r="Y137" s="89"/>
      <c r="Z137" s="89"/>
      <c r="AA137" s="90"/>
      <c r="AB137" s="88"/>
      <c r="AC137" s="89"/>
      <c r="AD137" s="89"/>
      <c r="AE137" s="89"/>
      <c r="AF137" s="90"/>
      <c r="AG137" s="88"/>
      <c r="AH137" s="89"/>
      <c r="AI137" s="89"/>
      <c r="AJ137" s="89"/>
      <c r="AK137" s="90"/>
      <c r="AL137" s="88"/>
      <c r="AM137" s="89"/>
      <c r="AN137" s="89"/>
      <c r="AO137" s="89"/>
      <c r="AP137" s="90"/>
      <c r="AQ137" s="88"/>
      <c r="AR137" s="89"/>
      <c r="AS137" s="89"/>
      <c r="AT137" s="89"/>
      <c r="AU137" s="90"/>
      <c r="AV137" s="88"/>
      <c r="AW137" s="89"/>
      <c r="AX137" s="89"/>
      <c r="AY137" s="89"/>
      <c r="AZ137" s="90"/>
      <c r="BA137" s="88"/>
      <c r="BB137" s="89"/>
      <c r="BC137" s="89"/>
      <c r="BD137" s="89"/>
      <c r="BE137" s="90"/>
      <c r="BF137" s="89"/>
      <c r="BG137" s="214">
        <v>0</v>
      </c>
      <c r="BH137" s="214">
        <v>0</v>
      </c>
      <c r="BI137" s="214">
        <v>0</v>
      </c>
      <c r="BJ137" s="214">
        <v>0</v>
      </c>
      <c r="BK137" s="305"/>
      <c r="BL137" s="305" t="str">
        <f>IF(ПланОО!H137&gt;0,ПланОО!I137/ПланОО!H137,"-")</f>
        <v>-</v>
      </c>
      <c r="BM137" s="298"/>
      <c r="BN137" s="226"/>
      <c r="BO137" s="226"/>
      <c r="BP137" s="226">
        <f t="shared" ref="BP137:BP181" ca="1" si="170">IF(OFFSET($L137,0,(BP$2-2)*5,1,1)=$CA$2,-1*BP$2,IF(OFFSET($L137,0,(BP$2-2)*5,1,1)=$CA$3,BP$2,))</f>
        <v>0</v>
      </c>
      <c r="BQ137" s="226">
        <f t="shared" ref="BQ137:BQ181" ca="1" si="171">IF(OFFSET($L137,0,(BQ$2-1)*5,1,1)=$CA$2,-1*BQ$2,IF(OFFSET($L137,0,(BQ$2-1)*5,1,1)=$CA$3,BQ$2,))</f>
        <v>0</v>
      </c>
      <c r="BR137" s="226">
        <f t="shared" ca="1" si="164"/>
        <v>0</v>
      </c>
      <c r="BS137" s="226">
        <f t="shared" ca="1" si="164"/>
        <v>0</v>
      </c>
      <c r="BT137" s="226">
        <f t="shared" ca="1" si="164"/>
        <v>0</v>
      </c>
      <c r="BU137" s="226">
        <f t="shared" ca="1" si="164"/>
        <v>0</v>
      </c>
      <c r="BV137" s="226">
        <f t="shared" ca="1" si="164"/>
        <v>0</v>
      </c>
      <c r="BW137" s="226">
        <f t="shared" ca="1" si="164"/>
        <v>0</v>
      </c>
      <c r="BX137" s="226">
        <f t="shared" ca="1" si="164"/>
        <v>0</v>
      </c>
      <c r="BY137" s="226">
        <f t="shared" ca="1" si="164"/>
        <v>0</v>
      </c>
      <c r="BZ137" s="226">
        <f t="shared" ca="1" si="164"/>
        <v>0</v>
      </c>
      <c r="CA137" s="226"/>
      <c r="CB137" s="226" t="str">
        <f t="shared" ref="CB137:CB181" ca="1" si="172">IF(BP137&lt;0,-1*BP137&amp;$CM$1,IF(BP137&gt;0,BP137,""))</f>
        <v/>
      </c>
      <c r="CC137" s="226" t="str">
        <f t="shared" ref="CC137:CC181" ca="1" si="173">IF(BQ137&lt;0,-1*BQ137&amp;$CM$1,IF(BQ137&gt;0,BQ137,""))</f>
        <v/>
      </c>
      <c r="CD137" s="226" t="str">
        <f t="shared" ref="CD137:CD181" ca="1" si="174">IF(BR137&lt;0,-1*BR137&amp;$CM$1,IF(BR137&gt;0,BR137,""))</f>
        <v/>
      </c>
      <c r="CE137" s="226" t="str">
        <f t="shared" ref="CE137:CE181" ca="1" si="175">IF(BS137&lt;0,-1*BS137&amp;$CM$1,IF(BS137&gt;0,BS137,""))</f>
        <v/>
      </c>
      <c r="CF137" s="226" t="str">
        <f t="shared" ref="CF137:CF181" ca="1" si="176">IF(BT137&lt;0,-1*BT137&amp;$CM$1,IF(BT137&gt;0,BT137,""))</f>
        <v/>
      </c>
      <c r="CG137" s="226" t="str">
        <f t="shared" ref="CG137:CG181" ca="1" si="177">IF(BU137&lt;0,-1*BU137&amp;$CM$1,IF(BU137&gt;0,BU137,""))</f>
        <v/>
      </c>
      <c r="CH137" s="226" t="str">
        <f t="shared" ref="CH137:CH181" ca="1" si="178">IF(BV137&lt;0,-1*BV137&amp;$CM$1,IF(BV137&gt;0,BV137,""))</f>
        <v/>
      </c>
      <c r="CI137" s="226" t="str">
        <f t="shared" ref="CI137:CI181" ca="1" si="179">IF(BW137&lt;0,-1*BW137&amp;$CM$1,IF(BW137&gt;0,BW137,""))</f>
        <v/>
      </c>
      <c r="CJ137" s="226" t="str">
        <f t="shared" ref="CJ137:CJ181" ca="1" si="180">IF(BX137&lt;0,-1*BX137&amp;$CM$1,IF(BX137&gt;0,BX137,""))</f>
        <v/>
      </c>
      <c r="CK137" s="226" t="str">
        <f t="shared" ref="CK137:CK181" ca="1" si="181">IF(BY137&lt;0,-1*BY137&amp;$CM$1,IF(BY137&gt;0,BY137,""))</f>
        <v/>
      </c>
      <c r="CL137" s="226" t="str">
        <f t="shared" ref="CL137:CL181" ca="1" si="182">IF(BZ137&lt;0,-1*BZ137&amp;$CM$1,IF(BZ137&gt;0,BZ137,""))</f>
        <v/>
      </c>
      <c r="CM137" s="226"/>
      <c r="CN137" s="226" t="str">
        <f t="shared" ref="CN137:CN181" ca="1" si="183">CB137&amp;" "&amp;CC137&amp;" "&amp;CD137&amp;" "&amp;CE137&amp;" "&amp;CF137&amp;" "&amp;CG137&amp;" "&amp;CH137&amp;" "&amp;CI137&amp;" "&amp;CJ137&amp;" "&amp;CK137&amp;" "&amp;CL137</f>
        <v xml:space="preserve">          </v>
      </c>
      <c r="CO137" s="226" t="str">
        <f t="shared" ref="CO137:CO181" ca="1" si="184">TRIM(CN137)</f>
        <v/>
      </c>
      <c r="CP137" s="226" t="str">
        <f t="shared" ref="CP137:CP181" ca="1" si="185">SUBSTITUTE(CO137," ",",")</f>
        <v/>
      </c>
      <c r="CQ137" s="226"/>
      <c r="CR137" s="226">
        <f t="shared" ref="CR137:CR181" ca="1" si="186">IF(OFFSET($L137,0,(CR$2-2)*5,1,1)=$DC$1,-1*CR$2,IF(OFFSET($L137,0,(CR$2-2)*5,1,1)=$DC$3,CR$2,0))</f>
        <v>0</v>
      </c>
      <c r="CS137" s="226">
        <f t="shared" ca="1" si="159"/>
        <v>0</v>
      </c>
      <c r="CT137" s="226">
        <f t="shared" ca="1" si="159"/>
        <v>0</v>
      </c>
      <c r="CU137" s="226">
        <f t="shared" ca="1" si="159"/>
        <v>0</v>
      </c>
      <c r="CV137" s="226">
        <f t="shared" ca="1" si="159"/>
        <v>0</v>
      </c>
      <c r="CW137" s="226">
        <f t="shared" ca="1" si="159"/>
        <v>0</v>
      </c>
      <c r="CX137" s="226">
        <f t="shared" ca="1" si="159"/>
        <v>0</v>
      </c>
      <c r="CY137" s="226">
        <f t="shared" ca="1" si="159"/>
        <v>0</v>
      </c>
      <c r="CZ137" s="226">
        <f t="shared" ca="1" si="159"/>
        <v>0</v>
      </c>
      <c r="DA137" s="226">
        <f t="shared" ca="1" si="159"/>
        <v>0</v>
      </c>
      <c r="DB137" s="226">
        <f t="shared" ca="1" si="159"/>
        <v>0</v>
      </c>
      <c r="DC137" s="226"/>
      <c r="DD137" s="226" t="str">
        <f t="shared" ref="DD137:DD181" ca="1" si="187">IF(CR137&lt;0,-1*CR137&amp;$DO$1,IF(CR137&gt;0,CR137,""))</f>
        <v/>
      </c>
      <c r="DE137" s="226" t="str">
        <f t="shared" ref="DE137:DE181" ca="1" si="188">IF(CS137&lt;0,-1*CS137&amp;$DO$1,IF(CS137&gt;0,CS137,""))</f>
        <v/>
      </c>
      <c r="DF137" s="226" t="str">
        <f t="shared" ref="DF137:DF181" ca="1" si="189">IF(CT137&lt;0,-1*CT137&amp;$DO$1,IF(CT137&gt;0,CT137,""))</f>
        <v/>
      </c>
      <c r="DG137" s="226" t="str">
        <f t="shared" ref="DG137:DG181" ca="1" si="190">IF(CU137&lt;0,-1*CU137&amp;$DO$1,IF(CU137&gt;0,CU137,""))</f>
        <v/>
      </c>
      <c r="DH137" s="226" t="str">
        <f t="shared" ref="DH137:DH181" ca="1" si="191">IF(CV137&lt;0,-1*CV137&amp;$DO$1,IF(CV137&gt;0,CV137,""))</f>
        <v/>
      </c>
      <c r="DI137" s="226" t="str">
        <f t="shared" ref="DI137:DI181" ca="1" si="192">IF(CW137&lt;0,-1*CW137&amp;$DO$1,IF(CW137&gt;0,CW137,""))</f>
        <v/>
      </c>
      <c r="DJ137" s="226" t="str">
        <f t="shared" ref="DJ137:DJ181" ca="1" si="193">IF(CX137&lt;0,-1*CX137&amp;$DO$1,IF(CX137&gt;0,CX137,""))</f>
        <v/>
      </c>
      <c r="DK137" s="226" t="str">
        <f t="shared" ref="DK137:DK181" ca="1" si="194">IF(CY137&lt;0,-1*CY137&amp;$DO$1,IF(CY137&gt;0,CY137,""))</f>
        <v/>
      </c>
      <c r="DL137" s="226" t="str">
        <f t="shared" ref="DL137:DL181" ca="1" si="195">IF(CZ137&lt;0,-1*CZ137&amp;$DO$1,IF(CZ137&gt;0,CZ137,""))</f>
        <v/>
      </c>
      <c r="DM137" s="226" t="str">
        <f t="shared" ref="DM137:DM181" ca="1" si="196">IF(DA137&lt;0,-1*DA137&amp;$DO$1,IF(DA137&gt;0,DA137,""))</f>
        <v/>
      </c>
      <c r="DN137" s="226" t="str">
        <f t="shared" ref="DN137:DN181" ca="1" si="197">IF(DB137&lt;0,-1*DB137&amp;$DO$1,IF(DB137&gt;0,DB137,""))</f>
        <v/>
      </c>
      <c r="DO137" s="226"/>
      <c r="DP137" s="226" t="str">
        <f t="shared" ref="DP137:DP181" ca="1" si="198">DD137&amp;" "&amp;DE137&amp;" "&amp;DF137&amp;" "&amp;DG137&amp;" "&amp;DH137&amp;" "&amp;DI137&amp;" "&amp;DJ137&amp;" "&amp;DK137&amp;" "&amp;DL137&amp;" "&amp;DM137&amp;" "&amp;DN137</f>
        <v xml:space="preserve">          </v>
      </c>
      <c r="DQ137" s="226" t="str">
        <f t="shared" ref="DQ137:DQ181" ca="1" si="199">TRIM(DP137)</f>
        <v/>
      </c>
      <c r="DR137" s="226" t="str">
        <f t="shared" ref="DR137:DR181" ca="1" si="200">SUBSTITUTE(DQ137," ",",")</f>
        <v/>
      </c>
      <c r="DS137" s="226"/>
      <c r="DT137" s="226" t="str">
        <f t="shared" ref="DT137:DT178" ca="1" si="201">IF(OR(SUM(OFFSET($I137,0,(DT$2-1)*5,1,3))&gt;$EE$2,SUM(OFFSET($I137,0,(DT$2-2)*5,1,3))&gt;$EE$1),DT$2,"")</f>
        <v/>
      </c>
      <c r="DU137" s="226" t="str">
        <f t="shared" ca="1" si="165"/>
        <v/>
      </c>
      <c r="DV137" s="226" t="str">
        <f t="shared" ca="1" si="165"/>
        <v/>
      </c>
      <c r="DW137" s="226" t="str">
        <f t="shared" ca="1" si="165"/>
        <v/>
      </c>
      <c r="DX137" s="226" t="str">
        <f t="shared" ca="1" si="165"/>
        <v/>
      </c>
      <c r="DY137" s="226" t="str">
        <f t="shared" ca="1" si="165"/>
        <v/>
      </c>
      <c r="DZ137" s="226" t="str">
        <f t="shared" ca="1" si="165"/>
        <v/>
      </c>
      <c r="EA137" s="226" t="str">
        <f t="shared" ca="1" si="165"/>
        <v/>
      </c>
      <c r="EB137" s="226" t="str">
        <f t="shared" ca="1" si="165"/>
        <v/>
      </c>
      <c r="EC137" s="226" t="str">
        <f t="shared" ca="1" si="165"/>
        <v/>
      </c>
      <c r="ED137" s="226"/>
      <c r="EE137" s="226" t="str">
        <f t="shared" ref="EE137:EE178" ca="1" si="202">DT137&amp;" "&amp;DU137&amp;" "&amp;DV137&amp;" "&amp;DW137&amp;" "&amp;DX137&amp;" "&amp;DY137&amp;" "&amp;DZ137&amp;" "&amp;EA137&amp;" "&amp;EB137&amp;" "&amp;EC137</f>
        <v xml:space="preserve">         </v>
      </c>
      <c r="EF137" s="226" t="str">
        <f t="shared" ref="EF137:EF178" ca="1" si="203">TRIM(EE137)</f>
        <v/>
      </c>
      <c r="EG137" s="226" t="str">
        <f t="shared" ref="EG137:EG178" ca="1" si="204">SUBSTITUTE(EF137," ",",")</f>
        <v/>
      </c>
      <c r="EH137" s="226"/>
      <c r="EI137" s="226" t="str">
        <f t="shared" ca="1" si="160"/>
        <v/>
      </c>
      <c r="EJ137" s="226" t="str">
        <f t="shared" ca="1" si="160"/>
        <v/>
      </c>
      <c r="EK137" s="226" t="str">
        <f t="shared" ca="1" si="160"/>
        <v/>
      </c>
      <c r="EL137" s="226" t="str">
        <f t="shared" ca="1" si="160"/>
        <v/>
      </c>
      <c r="EM137" s="226" t="str">
        <f t="shared" ca="1" si="160"/>
        <v/>
      </c>
      <c r="EN137" s="226" t="str">
        <f t="shared" ca="1" si="160"/>
        <v/>
      </c>
      <c r="EO137" s="226" t="str">
        <f t="shared" ca="1" si="160"/>
        <v/>
      </c>
      <c r="EP137" s="226" t="str">
        <f t="shared" ca="1" si="160"/>
        <v/>
      </c>
      <c r="EQ137" s="226" t="str">
        <f t="shared" ca="1" si="160"/>
        <v/>
      </c>
      <c r="ER137" s="226" t="str">
        <f t="shared" ca="1" si="160"/>
        <v/>
      </c>
      <c r="ES137" s="226"/>
      <c r="ET137" s="226" t="str">
        <f t="shared" ca="1" si="139"/>
        <v xml:space="preserve">         </v>
      </c>
      <c r="EU137" s="226" t="str">
        <f t="shared" ca="1" si="140"/>
        <v/>
      </c>
      <c r="EV137" s="226" t="str">
        <f t="shared" ca="1" si="141"/>
        <v/>
      </c>
      <c r="FM137" s="226" t="str">
        <f t="shared" si="166"/>
        <v/>
      </c>
      <c r="FN137" s="226" t="str">
        <f t="shared" si="167"/>
        <v/>
      </c>
      <c r="FO137" s="226" t="str">
        <f t="shared" si="168"/>
        <v/>
      </c>
      <c r="FP137" s="226" t="str">
        <f t="shared" si="169"/>
        <v/>
      </c>
      <c r="FQ137" s="226" t="str">
        <f t="shared" si="137"/>
        <v/>
      </c>
      <c r="FR137" s="226" t="str">
        <f t="shared" si="138"/>
        <v/>
      </c>
      <c r="FT137" s="226">
        <f>LEN(ПланОЗО!C137)-LEN(SUBSTITUTE(ПланОЗО!C137,",",""))+COUNTA(ПланОЗО!C137)</f>
        <v>0</v>
      </c>
      <c r="FU137" s="226">
        <f>LEN(ПланОЗО!D137)-LEN(SUBSTITUTE(ПланОЗО!D137,",",""))+COUNTA(ПланОЗО!D137)</f>
        <v>0</v>
      </c>
      <c r="FV137" s="226">
        <f>LEN(ПланОЗО!E137)-LEN(SUBSTITUTE(ПланОЗО!E137,",",""))+COUNTA(ПланОЗО!E137)</f>
        <v>0</v>
      </c>
      <c r="FX137" s="226">
        <f>LEN(ПланЗО!C137)-LEN(SUBSTITUTE(ПланЗО!C137,",",""))+COUNTA(ПланЗО!C137)</f>
        <v>0</v>
      </c>
      <c r="FY137" s="226">
        <f>LEN(ПланЗО!D137)-LEN(SUBSTITUTE(ПланЗО!D137,",",""))+COUNTA(ПланЗО!D137)</f>
        <v>0</v>
      </c>
      <c r="FZ137" s="226">
        <f>LEN(ПланЗО!E137)-LEN(SUBSTITUTE(ПланЗО!E137,",",""))+COUNTA(ПланЗО!E137)</f>
        <v>0</v>
      </c>
    </row>
    <row r="138" spans="1:182" x14ac:dyDescent="0.25">
      <c r="A138" s="5" t="s">
        <v>24</v>
      </c>
      <c r="B138" s="92"/>
      <c r="C138" s="88"/>
      <c r="D138" s="89"/>
      <c r="E138" s="89"/>
      <c r="F138" s="89"/>
      <c r="G138" s="90"/>
      <c r="H138" s="88"/>
      <c r="I138" s="89"/>
      <c r="J138" s="89"/>
      <c r="K138" s="89"/>
      <c r="L138" s="90"/>
      <c r="M138" s="88"/>
      <c r="N138" s="89"/>
      <c r="O138" s="89"/>
      <c r="P138" s="89"/>
      <c r="Q138" s="90"/>
      <c r="R138" s="88"/>
      <c r="S138" s="89"/>
      <c r="T138" s="89"/>
      <c r="U138" s="89"/>
      <c r="V138" s="90"/>
      <c r="W138" s="88"/>
      <c r="X138" s="89"/>
      <c r="Y138" s="89"/>
      <c r="Z138" s="89"/>
      <c r="AA138" s="90"/>
      <c r="AB138" s="88"/>
      <c r="AC138" s="89"/>
      <c r="AD138" s="89"/>
      <c r="AE138" s="89"/>
      <c r="AF138" s="90"/>
      <c r="AG138" s="88"/>
      <c r="AH138" s="89"/>
      <c r="AI138" s="89"/>
      <c r="AJ138" s="89"/>
      <c r="AK138" s="90"/>
      <c r="AL138" s="88"/>
      <c r="AM138" s="89"/>
      <c r="AN138" s="89"/>
      <c r="AO138" s="89"/>
      <c r="AP138" s="90"/>
      <c r="AQ138" s="88"/>
      <c r="AR138" s="89"/>
      <c r="AS138" s="89"/>
      <c r="AT138" s="89"/>
      <c r="AU138" s="90"/>
      <c r="AV138" s="88"/>
      <c r="AW138" s="89"/>
      <c r="AX138" s="89"/>
      <c r="AY138" s="89"/>
      <c r="AZ138" s="90"/>
      <c r="BA138" s="88"/>
      <c r="BB138" s="89"/>
      <c r="BC138" s="89"/>
      <c r="BD138" s="89"/>
      <c r="BE138" s="90"/>
      <c r="BF138" s="89"/>
      <c r="BG138" s="214">
        <v>0</v>
      </c>
      <c r="BH138" s="214">
        <v>0</v>
      </c>
      <c r="BI138" s="214">
        <v>0</v>
      </c>
      <c r="BJ138" s="214">
        <v>0</v>
      </c>
      <c r="BK138" s="305"/>
      <c r="BL138" s="305" t="str">
        <f>IF(ПланОО!H138&gt;0,ПланОО!I138/ПланОО!H138,"-")</f>
        <v>-</v>
      </c>
      <c r="BM138" s="298"/>
      <c r="BN138" s="226"/>
      <c r="BO138" s="226"/>
      <c r="BP138" s="226">
        <f t="shared" ca="1" si="170"/>
        <v>0</v>
      </c>
      <c r="BQ138" s="226">
        <f t="shared" ca="1" si="171"/>
        <v>0</v>
      </c>
      <c r="BR138" s="226">
        <f t="shared" ca="1" si="164"/>
        <v>0</v>
      </c>
      <c r="BS138" s="226">
        <f t="shared" ca="1" si="164"/>
        <v>0</v>
      </c>
      <c r="BT138" s="226">
        <f t="shared" ca="1" si="164"/>
        <v>0</v>
      </c>
      <c r="BU138" s="226">
        <f t="shared" ca="1" si="164"/>
        <v>0</v>
      </c>
      <c r="BV138" s="226">
        <f t="shared" ca="1" si="164"/>
        <v>0</v>
      </c>
      <c r="BW138" s="226">
        <f t="shared" ca="1" si="164"/>
        <v>0</v>
      </c>
      <c r="BX138" s="226">
        <f t="shared" ca="1" si="164"/>
        <v>0</v>
      </c>
      <c r="BY138" s="226">
        <f t="shared" ca="1" si="164"/>
        <v>0</v>
      </c>
      <c r="BZ138" s="226">
        <f t="shared" ca="1" si="164"/>
        <v>0</v>
      </c>
      <c r="CA138" s="226"/>
      <c r="CB138" s="226" t="str">
        <f t="shared" ca="1" si="172"/>
        <v/>
      </c>
      <c r="CC138" s="226" t="str">
        <f t="shared" ca="1" si="173"/>
        <v/>
      </c>
      <c r="CD138" s="226" t="str">
        <f t="shared" ca="1" si="174"/>
        <v/>
      </c>
      <c r="CE138" s="226" t="str">
        <f t="shared" ca="1" si="175"/>
        <v/>
      </c>
      <c r="CF138" s="226" t="str">
        <f t="shared" ca="1" si="176"/>
        <v/>
      </c>
      <c r="CG138" s="226" t="str">
        <f t="shared" ca="1" si="177"/>
        <v/>
      </c>
      <c r="CH138" s="226" t="str">
        <f t="shared" ca="1" si="178"/>
        <v/>
      </c>
      <c r="CI138" s="226" t="str">
        <f t="shared" ca="1" si="179"/>
        <v/>
      </c>
      <c r="CJ138" s="226" t="str">
        <f t="shared" ca="1" si="180"/>
        <v/>
      </c>
      <c r="CK138" s="226" t="str">
        <f t="shared" ca="1" si="181"/>
        <v/>
      </c>
      <c r="CL138" s="226" t="str">
        <f t="shared" ca="1" si="182"/>
        <v/>
      </c>
      <c r="CM138" s="226"/>
      <c r="CN138" s="226" t="str">
        <f t="shared" ca="1" si="183"/>
        <v xml:space="preserve">          </v>
      </c>
      <c r="CO138" s="226" t="str">
        <f t="shared" ca="1" si="184"/>
        <v/>
      </c>
      <c r="CP138" s="226" t="str">
        <f t="shared" ca="1" si="185"/>
        <v/>
      </c>
      <c r="CQ138" s="226"/>
      <c r="CR138" s="226">
        <f t="shared" ca="1" si="186"/>
        <v>0</v>
      </c>
      <c r="CS138" s="226">
        <f t="shared" ca="1" si="159"/>
        <v>0</v>
      </c>
      <c r="CT138" s="226">
        <f t="shared" ca="1" si="159"/>
        <v>0</v>
      </c>
      <c r="CU138" s="226">
        <f t="shared" ca="1" si="159"/>
        <v>0</v>
      </c>
      <c r="CV138" s="226">
        <f t="shared" ca="1" si="159"/>
        <v>0</v>
      </c>
      <c r="CW138" s="226">
        <f t="shared" ca="1" si="159"/>
        <v>0</v>
      </c>
      <c r="CX138" s="226">
        <f t="shared" ca="1" si="159"/>
        <v>0</v>
      </c>
      <c r="CY138" s="226">
        <f t="shared" ca="1" si="159"/>
        <v>0</v>
      </c>
      <c r="CZ138" s="226">
        <f t="shared" ca="1" si="159"/>
        <v>0</v>
      </c>
      <c r="DA138" s="226">
        <f t="shared" ca="1" si="159"/>
        <v>0</v>
      </c>
      <c r="DB138" s="226">
        <f t="shared" ca="1" si="159"/>
        <v>0</v>
      </c>
      <c r="DC138" s="226"/>
      <c r="DD138" s="226" t="str">
        <f t="shared" ca="1" si="187"/>
        <v/>
      </c>
      <c r="DE138" s="226" t="str">
        <f t="shared" ca="1" si="188"/>
        <v/>
      </c>
      <c r="DF138" s="226" t="str">
        <f t="shared" ca="1" si="189"/>
        <v/>
      </c>
      <c r="DG138" s="226" t="str">
        <f t="shared" ca="1" si="190"/>
        <v/>
      </c>
      <c r="DH138" s="226" t="str">
        <f t="shared" ca="1" si="191"/>
        <v/>
      </c>
      <c r="DI138" s="226" t="str">
        <f t="shared" ca="1" si="192"/>
        <v/>
      </c>
      <c r="DJ138" s="226" t="str">
        <f t="shared" ca="1" si="193"/>
        <v/>
      </c>
      <c r="DK138" s="226" t="str">
        <f t="shared" ca="1" si="194"/>
        <v/>
      </c>
      <c r="DL138" s="226" t="str">
        <f t="shared" ca="1" si="195"/>
        <v/>
      </c>
      <c r="DM138" s="226" t="str">
        <f t="shared" ca="1" si="196"/>
        <v/>
      </c>
      <c r="DN138" s="226" t="str">
        <f t="shared" ca="1" si="197"/>
        <v/>
      </c>
      <c r="DO138" s="226"/>
      <c r="DP138" s="226" t="str">
        <f t="shared" ca="1" si="198"/>
        <v xml:space="preserve">          </v>
      </c>
      <c r="DQ138" s="226" t="str">
        <f t="shared" ca="1" si="199"/>
        <v/>
      </c>
      <c r="DR138" s="226" t="str">
        <f t="shared" ca="1" si="200"/>
        <v/>
      </c>
      <c r="DS138" s="226"/>
      <c r="DT138" s="226" t="str">
        <f t="shared" ca="1" si="201"/>
        <v/>
      </c>
      <c r="DU138" s="226" t="str">
        <f t="shared" ca="1" si="165"/>
        <v/>
      </c>
      <c r="DV138" s="226" t="str">
        <f t="shared" ca="1" si="165"/>
        <v/>
      </c>
      <c r="DW138" s="226" t="str">
        <f t="shared" ca="1" si="165"/>
        <v/>
      </c>
      <c r="DX138" s="226" t="str">
        <f t="shared" ca="1" si="165"/>
        <v/>
      </c>
      <c r="DY138" s="226" t="str">
        <f t="shared" ca="1" si="165"/>
        <v/>
      </c>
      <c r="DZ138" s="226" t="str">
        <f t="shared" ca="1" si="165"/>
        <v/>
      </c>
      <c r="EA138" s="226" t="str">
        <f t="shared" ca="1" si="165"/>
        <v/>
      </c>
      <c r="EB138" s="226" t="str">
        <f t="shared" ca="1" si="165"/>
        <v/>
      </c>
      <c r="EC138" s="226" t="str">
        <f t="shared" ca="1" si="165"/>
        <v/>
      </c>
      <c r="ED138" s="226"/>
      <c r="EE138" s="226" t="str">
        <f t="shared" ca="1" si="202"/>
        <v xml:space="preserve">         </v>
      </c>
      <c r="EF138" s="226" t="str">
        <f t="shared" ca="1" si="203"/>
        <v/>
      </c>
      <c r="EG138" s="226" t="str">
        <f t="shared" ca="1" si="204"/>
        <v/>
      </c>
      <c r="EH138" s="226"/>
      <c r="EI138" s="226" t="str">
        <f t="shared" ref="EI138:ER147" ca="1" si="205">IF(OFFSET($L138,0,(EI$2-1)*5,1,1)=$ES$1,EI$2,"")</f>
        <v/>
      </c>
      <c r="EJ138" s="226" t="str">
        <f t="shared" ca="1" si="205"/>
        <v/>
      </c>
      <c r="EK138" s="226" t="str">
        <f t="shared" ca="1" si="205"/>
        <v/>
      </c>
      <c r="EL138" s="226" t="str">
        <f t="shared" ca="1" si="205"/>
        <v/>
      </c>
      <c r="EM138" s="226" t="str">
        <f t="shared" ca="1" si="205"/>
        <v/>
      </c>
      <c r="EN138" s="226" t="str">
        <f t="shared" ca="1" si="205"/>
        <v/>
      </c>
      <c r="EO138" s="226" t="str">
        <f t="shared" ca="1" si="205"/>
        <v/>
      </c>
      <c r="EP138" s="226" t="str">
        <f t="shared" ca="1" si="205"/>
        <v/>
      </c>
      <c r="EQ138" s="226" t="str">
        <f t="shared" ca="1" si="205"/>
        <v/>
      </c>
      <c r="ER138" s="226" t="str">
        <f t="shared" ca="1" si="205"/>
        <v/>
      </c>
      <c r="ES138" s="226"/>
      <c r="ET138" s="226" t="str">
        <f t="shared" ca="1" si="139"/>
        <v xml:space="preserve">         </v>
      </c>
      <c r="EU138" s="226" t="str">
        <f t="shared" ca="1" si="140"/>
        <v/>
      </c>
      <c r="EV138" s="226" t="str">
        <f t="shared" ca="1" si="141"/>
        <v/>
      </c>
      <c r="FM138" s="226" t="str">
        <f t="shared" si="166"/>
        <v/>
      </c>
      <c r="FN138" s="226" t="str">
        <f t="shared" si="167"/>
        <v/>
      </c>
      <c r="FO138" s="226" t="str">
        <f t="shared" si="168"/>
        <v/>
      </c>
      <c r="FP138" s="226" t="str">
        <f t="shared" si="169"/>
        <v/>
      </c>
      <c r="FQ138" s="226" t="str">
        <f t="shared" si="137"/>
        <v/>
      </c>
      <c r="FR138" s="226" t="str">
        <f t="shared" si="138"/>
        <v/>
      </c>
      <c r="FT138" s="226">
        <f>LEN(ПланОЗО!C138)-LEN(SUBSTITUTE(ПланОЗО!C138,",",""))+COUNTA(ПланОЗО!C138)</f>
        <v>0</v>
      </c>
      <c r="FU138" s="226">
        <f>LEN(ПланОЗО!D138)-LEN(SUBSTITUTE(ПланОЗО!D138,",",""))+COUNTA(ПланОЗО!D138)</f>
        <v>0</v>
      </c>
      <c r="FV138" s="226">
        <f>LEN(ПланОЗО!E138)-LEN(SUBSTITUTE(ПланОЗО!E138,",",""))+COUNTA(ПланОЗО!E138)</f>
        <v>0</v>
      </c>
      <c r="FX138" s="226">
        <f>LEN(ПланЗО!C138)-LEN(SUBSTITUTE(ПланЗО!C138,",",""))+COUNTA(ПланЗО!C138)</f>
        <v>0</v>
      </c>
      <c r="FY138" s="226">
        <f>LEN(ПланЗО!D138)-LEN(SUBSTITUTE(ПланЗО!D138,",",""))+COUNTA(ПланЗО!D138)</f>
        <v>0</v>
      </c>
      <c r="FZ138" s="226">
        <f>LEN(ПланЗО!E138)-LEN(SUBSTITUTE(ПланЗО!E138,",",""))+COUNTA(ПланЗО!E138)</f>
        <v>0</v>
      </c>
    </row>
    <row r="139" spans="1:182" x14ac:dyDescent="0.25">
      <c r="A139" s="5" t="s">
        <v>23</v>
      </c>
      <c r="B139" s="92"/>
      <c r="C139" s="88"/>
      <c r="D139" s="89"/>
      <c r="E139" s="89"/>
      <c r="F139" s="89"/>
      <c r="G139" s="90"/>
      <c r="H139" s="88"/>
      <c r="I139" s="89"/>
      <c r="J139" s="89"/>
      <c r="K139" s="89"/>
      <c r="L139" s="90"/>
      <c r="M139" s="88"/>
      <c r="N139" s="89"/>
      <c r="O139" s="89"/>
      <c r="P139" s="89"/>
      <c r="Q139" s="90"/>
      <c r="R139" s="88"/>
      <c r="S139" s="89"/>
      <c r="T139" s="89"/>
      <c r="U139" s="89"/>
      <c r="V139" s="90"/>
      <c r="W139" s="88"/>
      <c r="X139" s="89"/>
      <c r="Y139" s="89"/>
      <c r="Z139" s="89"/>
      <c r="AA139" s="90"/>
      <c r="AB139" s="88"/>
      <c r="AC139" s="89"/>
      <c r="AD139" s="89"/>
      <c r="AE139" s="89"/>
      <c r="AF139" s="90"/>
      <c r="AG139" s="88"/>
      <c r="AH139" s="89"/>
      <c r="AI139" s="89"/>
      <c r="AJ139" s="89"/>
      <c r="AK139" s="90"/>
      <c r="AL139" s="88"/>
      <c r="AM139" s="89"/>
      <c r="AN139" s="89"/>
      <c r="AO139" s="89"/>
      <c r="AP139" s="90"/>
      <c r="AQ139" s="88"/>
      <c r="AR139" s="89"/>
      <c r="AS139" s="89"/>
      <c r="AT139" s="89"/>
      <c r="AU139" s="90"/>
      <c r="AV139" s="88"/>
      <c r="AW139" s="89"/>
      <c r="AX139" s="89"/>
      <c r="AY139" s="89"/>
      <c r="AZ139" s="90"/>
      <c r="BA139" s="88"/>
      <c r="BB139" s="89"/>
      <c r="BC139" s="89"/>
      <c r="BD139" s="89"/>
      <c r="BE139" s="90"/>
      <c r="BF139" s="89"/>
      <c r="BG139" s="214">
        <v>0</v>
      </c>
      <c r="BH139" s="214">
        <v>0</v>
      </c>
      <c r="BI139" s="214">
        <v>0</v>
      </c>
      <c r="BJ139" s="214">
        <v>0</v>
      </c>
      <c r="BK139" s="305"/>
      <c r="BL139" s="305" t="str">
        <f>IF(ПланОО!H139&gt;0,ПланОО!I139/ПланОО!H139,"-")</f>
        <v>-</v>
      </c>
      <c r="BM139" s="298"/>
      <c r="BN139" s="226"/>
      <c r="BO139" s="226"/>
      <c r="BP139" s="226">
        <f t="shared" ca="1" si="170"/>
        <v>0</v>
      </c>
      <c r="BQ139" s="226">
        <f t="shared" ca="1" si="171"/>
        <v>0</v>
      </c>
      <c r="BR139" s="226">
        <f t="shared" ca="1" si="164"/>
        <v>0</v>
      </c>
      <c r="BS139" s="226">
        <f t="shared" ca="1" si="164"/>
        <v>0</v>
      </c>
      <c r="BT139" s="226">
        <f t="shared" ca="1" si="164"/>
        <v>0</v>
      </c>
      <c r="BU139" s="226">
        <f t="shared" ca="1" si="164"/>
        <v>0</v>
      </c>
      <c r="BV139" s="226">
        <f t="shared" ca="1" si="164"/>
        <v>0</v>
      </c>
      <c r="BW139" s="226">
        <f t="shared" ca="1" si="164"/>
        <v>0</v>
      </c>
      <c r="BX139" s="226">
        <f t="shared" ca="1" si="164"/>
        <v>0</v>
      </c>
      <c r="BY139" s="226">
        <f t="shared" ca="1" si="164"/>
        <v>0</v>
      </c>
      <c r="BZ139" s="226">
        <f t="shared" ca="1" si="164"/>
        <v>0</v>
      </c>
      <c r="CA139" s="226"/>
      <c r="CB139" s="226" t="str">
        <f t="shared" ca="1" si="172"/>
        <v/>
      </c>
      <c r="CC139" s="226" t="str">
        <f t="shared" ca="1" si="173"/>
        <v/>
      </c>
      <c r="CD139" s="226" t="str">
        <f t="shared" ca="1" si="174"/>
        <v/>
      </c>
      <c r="CE139" s="226" t="str">
        <f t="shared" ca="1" si="175"/>
        <v/>
      </c>
      <c r="CF139" s="226" t="str">
        <f t="shared" ca="1" si="176"/>
        <v/>
      </c>
      <c r="CG139" s="226" t="str">
        <f t="shared" ca="1" si="177"/>
        <v/>
      </c>
      <c r="CH139" s="226" t="str">
        <f t="shared" ca="1" si="178"/>
        <v/>
      </c>
      <c r="CI139" s="226" t="str">
        <f t="shared" ca="1" si="179"/>
        <v/>
      </c>
      <c r="CJ139" s="226" t="str">
        <f t="shared" ca="1" si="180"/>
        <v/>
      </c>
      <c r="CK139" s="226" t="str">
        <f t="shared" ca="1" si="181"/>
        <v/>
      </c>
      <c r="CL139" s="226" t="str">
        <f t="shared" ca="1" si="182"/>
        <v/>
      </c>
      <c r="CM139" s="226"/>
      <c r="CN139" s="226" t="str">
        <f t="shared" ca="1" si="183"/>
        <v xml:space="preserve">          </v>
      </c>
      <c r="CO139" s="226" t="str">
        <f t="shared" ca="1" si="184"/>
        <v/>
      </c>
      <c r="CP139" s="226" t="str">
        <f t="shared" ca="1" si="185"/>
        <v/>
      </c>
      <c r="CQ139" s="226"/>
      <c r="CR139" s="226">
        <f t="shared" ca="1" si="186"/>
        <v>0</v>
      </c>
      <c r="CS139" s="226">
        <f t="shared" ca="1" si="159"/>
        <v>0</v>
      </c>
      <c r="CT139" s="226">
        <f t="shared" ca="1" si="159"/>
        <v>0</v>
      </c>
      <c r="CU139" s="226">
        <f t="shared" ca="1" si="159"/>
        <v>0</v>
      </c>
      <c r="CV139" s="226">
        <f t="shared" ca="1" si="159"/>
        <v>0</v>
      </c>
      <c r="CW139" s="226">
        <f t="shared" ca="1" si="159"/>
        <v>0</v>
      </c>
      <c r="CX139" s="226">
        <f t="shared" ca="1" si="159"/>
        <v>0</v>
      </c>
      <c r="CY139" s="226">
        <f t="shared" ca="1" si="159"/>
        <v>0</v>
      </c>
      <c r="CZ139" s="226">
        <f t="shared" ca="1" si="159"/>
        <v>0</v>
      </c>
      <c r="DA139" s="226">
        <f t="shared" ca="1" si="159"/>
        <v>0</v>
      </c>
      <c r="DB139" s="226">
        <f t="shared" ca="1" si="159"/>
        <v>0</v>
      </c>
      <c r="DC139" s="226"/>
      <c r="DD139" s="226" t="str">
        <f t="shared" ca="1" si="187"/>
        <v/>
      </c>
      <c r="DE139" s="226" t="str">
        <f t="shared" ca="1" si="188"/>
        <v/>
      </c>
      <c r="DF139" s="226" t="str">
        <f t="shared" ca="1" si="189"/>
        <v/>
      </c>
      <c r="DG139" s="226" t="str">
        <f t="shared" ca="1" si="190"/>
        <v/>
      </c>
      <c r="DH139" s="226" t="str">
        <f t="shared" ca="1" si="191"/>
        <v/>
      </c>
      <c r="DI139" s="226" t="str">
        <f t="shared" ca="1" si="192"/>
        <v/>
      </c>
      <c r="DJ139" s="226" t="str">
        <f t="shared" ca="1" si="193"/>
        <v/>
      </c>
      <c r="DK139" s="226" t="str">
        <f t="shared" ca="1" si="194"/>
        <v/>
      </c>
      <c r="DL139" s="226" t="str">
        <f t="shared" ca="1" si="195"/>
        <v/>
      </c>
      <c r="DM139" s="226" t="str">
        <f t="shared" ca="1" si="196"/>
        <v/>
      </c>
      <c r="DN139" s="226" t="str">
        <f t="shared" ca="1" si="197"/>
        <v/>
      </c>
      <c r="DO139" s="226"/>
      <c r="DP139" s="226" t="str">
        <f t="shared" ca="1" si="198"/>
        <v xml:space="preserve">          </v>
      </c>
      <c r="DQ139" s="226" t="str">
        <f t="shared" ca="1" si="199"/>
        <v/>
      </c>
      <c r="DR139" s="226" t="str">
        <f t="shared" ca="1" si="200"/>
        <v/>
      </c>
      <c r="DS139" s="226"/>
      <c r="DT139" s="226" t="str">
        <f t="shared" ca="1" si="201"/>
        <v/>
      </c>
      <c r="DU139" s="226" t="str">
        <f t="shared" ca="1" si="165"/>
        <v/>
      </c>
      <c r="DV139" s="226" t="str">
        <f t="shared" ca="1" si="165"/>
        <v/>
      </c>
      <c r="DW139" s="226" t="str">
        <f t="shared" ca="1" si="165"/>
        <v/>
      </c>
      <c r="DX139" s="226" t="str">
        <f t="shared" ca="1" si="165"/>
        <v/>
      </c>
      <c r="DY139" s="226" t="str">
        <f t="shared" ca="1" si="165"/>
        <v/>
      </c>
      <c r="DZ139" s="226" t="str">
        <f t="shared" ca="1" si="165"/>
        <v/>
      </c>
      <c r="EA139" s="226" t="str">
        <f t="shared" ca="1" si="165"/>
        <v/>
      </c>
      <c r="EB139" s="226" t="str">
        <f t="shared" ca="1" si="165"/>
        <v/>
      </c>
      <c r="EC139" s="226" t="str">
        <f t="shared" ca="1" si="165"/>
        <v/>
      </c>
      <c r="ED139" s="226"/>
      <c r="EE139" s="226" t="str">
        <f t="shared" ca="1" si="202"/>
        <v xml:space="preserve">         </v>
      </c>
      <c r="EF139" s="226" t="str">
        <f t="shared" ca="1" si="203"/>
        <v/>
      </c>
      <c r="EG139" s="226" t="str">
        <f t="shared" ca="1" si="204"/>
        <v/>
      </c>
      <c r="EH139" s="226"/>
      <c r="EI139" s="226" t="str">
        <f t="shared" ca="1" si="205"/>
        <v/>
      </c>
      <c r="EJ139" s="226" t="str">
        <f t="shared" ca="1" si="205"/>
        <v/>
      </c>
      <c r="EK139" s="226" t="str">
        <f t="shared" ca="1" si="205"/>
        <v/>
      </c>
      <c r="EL139" s="226" t="str">
        <f t="shared" ca="1" si="205"/>
        <v/>
      </c>
      <c r="EM139" s="226" t="str">
        <f t="shared" ca="1" si="205"/>
        <v/>
      </c>
      <c r="EN139" s="226" t="str">
        <f t="shared" ca="1" si="205"/>
        <v/>
      </c>
      <c r="EO139" s="226" t="str">
        <f t="shared" ca="1" si="205"/>
        <v/>
      </c>
      <c r="EP139" s="226" t="str">
        <f t="shared" ca="1" si="205"/>
        <v/>
      </c>
      <c r="EQ139" s="226" t="str">
        <f t="shared" ca="1" si="205"/>
        <v/>
      </c>
      <c r="ER139" s="226" t="str">
        <f t="shared" ca="1" si="205"/>
        <v/>
      </c>
      <c r="ES139" s="226"/>
      <c r="ET139" s="226" t="str">
        <f t="shared" ca="1" si="139"/>
        <v xml:space="preserve">         </v>
      </c>
      <c r="EU139" s="226" t="str">
        <f t="shared" ca="1" si="140"/>
        <v/>
      </c>
      <c r="EV139" s="226" t="str">
        <f t="shared" ca="1" si="141"/>
        <v/>
      </c>
      <c r="FM139" s="226" t="str">
        <f t="shared" si="166"/>
        <v/>
      </c>
      <c r="FN139" s="226" t="str">
        <f t="shared" si="167"/>
        <v/>
      </c>
      <c r="FO139" s="226" t="str">
        <f t="shared" si="168"/>
        <v/>
      </c>
      <c r="FP139" s="226" t="str">
        <f t="shared" si="169"/>
        <v/>
      </c>
      <c r="FQ139" s="226" t="str">
        <f t="shared" si="137"/>
        <v/>
      </c>
      <c r="FR139" s="226" t="str">
        <f t="shared" si="138"/>
        <v/>
      </c>
      <c r="FT139" s="226">
        <f>LEN(ПланОЗО!C139)-LEN(SUBSTITUTE(ПланОЗО!C139,",",""))+COUNTA(ПланОЗО!C139)</f>
        <v>0</v>
      </c>
      <c r="FU139" s="226">
        <f>LEN(ПланОЗО!D139)-LEN(SUBSTITUTE(ПланОЗО!D139,",",""))+COUNTA(ПланОЗО!D139)</f>
        <v>0</v>
      </c>
      <c r="FV139" s="226">
        <f>LEN(ПланОЗО!E139)-LEN(SUBSTITUTE(ПланОЗО!E139,",",""))+COUNTA(ПланОЗО!E139)</f>
        <v>0</v>
      </c>
      <c r="FX139" s="226">
        <f>LEN(ПланЗО!C139)-LEN(SUBSTITUTE(ПланЗО!C139,",",""))+COUNTA(ПланЗО!C139)</f>
        <v>0</v>
      </c>
      <c r="FY139" s="226">
        <f>LEN(ПланЗО!D139)-LEN(SUBSTITUTE(ПланЗО!D139,",",""))+COUNTA(ПланЗО!D139)</f>
        <v>0</v>
      </c>
      <c r="FZ139" s="226">
        <f>LEN(ПланЗО!E139)-LEN(SUBSTITUTE(ПланЗО!E139,",",""))+COUNTA(ПланЗО!E139)</f>
        <v>0</v>
      </c>
    </row>
    <row r="140" spans="1:182" x14ac:dyDescent="0.25">
      <c r="A140" s="5" t="s">
        <v>22</v>
      </c>
      <c r="B140" s="92"/>
      <c r="C140" s="88"/>
      <c r="D140" s="89"/>
      <c r="E140" s="89"/>
      <c r="F140" s="89"/>
      <c r="G140" s="90"/>
      <c r="H140" s="88"/>
      <c r="I140" s="89"/>
      <c r="J140" s="89"/>
      <c r="K140" s="89"/>
      <c r="L140" s="90"/>
      <c r="M140" s="88"/>
      <c r="N140" s="89"/>
      <c r="O140" s="89"/>
      <c r="P140" s="89"/>
      <c r="Q140" s="90"/>
      <c r="R140" s="88"/>
      <c r="S140" s="89"/>
      <c r="T140" s="89"/>
      <c r="U140" s="89"/>
      <c r="V140" s="90"/>
      <c r="W140" s="88"/>
      <c r="X140" s="89"/>
      <c r="Y140" s="89"/>
      <c r="Z140" s="89"/>
      <c r="AA140" s="90"/>
      <c r="AB140" s="88"/>
      <c r="AC140" s="89"/>
      <c r="AD140" s="89"/>
      <c r="AE140" s="89"/>
      <c r="AF140" s="90"/>
      <c r="AG140" s="88"/>
      <c r="AH140" s="89"/>
      <c r="AI140" s="89"/>
      <c r="AJ140" s="89"/>
      <c r="AK140" s="90"/>
      <c r="AL140" s="88"/>
      <c r="AM140" s="89"/>
      <c r="AN140" s="89"/>
      <c r="AO140" s="89"/>
      <c r="AP140" s="90"/>
      <c r="AQ140" s="88"/>
      <c r="AR140" s="89"/>
      <c r="AS140" s="89"/>
      <c r="AT140" s="89"/>
      <c r="AU140" s="90"/>
      <c r="AV140" s="88"/>
      <c r="AW140" s="89"/>
      <c r="AX140" s="89"/>
      <c r="AY140" s="89"/>
      <c r="AZ140" s="90"/>
      <c r="BA140" s="88"/>
      <c r="BB140" s="89"/>
      <c r="BC140" s="89"/>
      <c r="BD140" s="89"/>
      <c r="BE140" s="90"/>
      <c r="BF140" s="89"/>
      <c r="BG140" s="214">
        <v>0</v>
      </c>
      <c r="BH140" s="214">
        <v>0</v>
      </c>
      <c r="BI140" s="214">
        <v>0</v>
      </c>
      <c r="BJ140" s="214">
        <v>0</v>
      </c>
      <c r="BK140" s="305"/>
      <c r="BL140" s="305" t="str">
        <f>IF(ПланОО!H140&gt;0,ПланОО!I140/ПланОО!H140,"-")</f>
        <v>-</v>
      </c>
      <c r="BM140" s="298"/>
      <c r="BN140" s="226"/>
      <c r="BO140" s="226"/>
      <c r="BP140" s="226">
        <f t="shared" ca="1" si="170"/>
        <v>0</v>
      </c>
      <c r="BQ140" s="226">
        <f t="shared" ca="1" si="171"/>
        <v>0</v>
      </c>
      <c r="BR140" s="226">
        <f t="shared" ca="1" si="164"/>
        <v>0</v>
      </c>
      <c r="BS140" s="226">
        <f t="shared" ca="1" si="164"/>
        <v>0</v>
      </c>
      <c r="BT140" s="226">
        <f t="shared" ca="1" si="164"/>
        <v>0</v>
      </c>
      <c r="BU140" s="226">
        <f t="shared" ca="1" si="164"/>
        <v>0</v>
      </c>
      <c r="BV140" s="226">
        <f t="shared" ca="1" si="164"/>
        <v>0</v>
      </c>
      <c r="BW140" s="226">
        <f t="shared" ca="1" si="164"/>
        <v>0</v>
      </c>
      <c r="BX140" s="226">
        <f t="shared" ca="1" si="164"/>
        <v>0</v>
      </c>
      <c r="BY140" s="226">
        <f t="shared" ca="1" si="164"/>
        <v>0</v>
      </c>
      <c r="BZ140" s="226">
        <f t="shared" ca="1" si="164"/>
        <v>0</v>
      </c>
      <c r="CA140" s="226"/>
      <c r="CB140" s="226" t="str">
        <f t="shared" ca="1" si="172"/>
        <v/>
      </c>
      <c r="CC140" s="226" t="str">
        <f t="shared" ca="1" si="173"/>
        <v/>
      </c>
      <c r="CD140" s="226" t="str">
        <f t="shared" ca="1" si="174"/>
        <v/>
      </c>
      <c r="CE140" s="226" t="str">
        <f t="shared" ca="1" si="175"/>
        <v/>
      </c>
      <c r="CF140" s="226" t="str">
        <f t="shared" ca="1" si="176"/>
        <v/>
      </c>
      <c r="CG140" s="226" t="str">
        <f t="shared" ca="1" si="177"/>
        <v/>
      </c>
      <c r="CH140" s="226" t="str">
        <f t="shared" ca="1" si="178"/>
        <v/>
      </c>
      <c r="CI140" s="226" t="str">
        <f t="shared" ca="1" si="179"/>
        <v/>
      </c>
      <c r="CJ140" s="226" t="str">
        <f t="shared" ca="1" si="180"/>
        <v/>
      </c>
      <c r="CK140" s="226" t="str">
        <f t="shared" ca="1" si="181"/>
        <v/>
      </c>
      <c r="CL140" s="226" t="str">
        <f t="shared" ca="1" si="182"/>
        <v/>
      </c>
      <c r="CM140" s="226"/>
      <c r="CN140" s="226" t="str">
        <f t="shared" ca="1" si="183"/>
        <v xml:space="preserve">          </v>
      </c>
      <c r="CO140" s="226" t="str">
        <f t="shared" ca="1" si="184"/>
        <v/>
      </c>
      <c r="CP140" s="226" t="str">
        <f t="shared" ca="1" si="185"/>
        <v/>
      </c>
      <c r="CQ140" s="226"/>
      <c r="CR140" s="226">
        <f t="shared" ca="1" si="186"/>
        <v>0</v>
      </c>
      <c r="CS140" s="226">
        <f t="shared" ca="1" si="159"/>
        <v>0</v>
      </c>
      <c r="CT140" s="226">
        <f t="shared" ca="1" si="159"/>
        <v>0</v>
      </c>
      <c r="CU140" s="226">
        <f t="shared" ca="1" si="159"/>
        <v>0</v>
      </c>
      <c r="CV140" s="226">
        <f t="shared" ca="1" si="159"/>
        <v>0</v>
      </c>
      <c r="CW140" s="226">
        <f t="shared" ca="1" si="159"/>
        <v>0</v>
      </c>
      <c r="CX140" s="226">
        <f t="shared" ca="1" si="159"/>
        <v>0</v>
      </c>
      <c r="CY140" s="226">
        <f t="shared" ca="1" si="159"/>
        <v>0</v>
      </c>
      <c r="CZ140" s="226">
        <f t="shared" ca="1" si="159"/>
        <v>0</v>
      </c>
      <c r="DA140" s="226">
        <f t="shared" ca="1" si="159"/>
        <v>0</v>
      </c>
      <c r="DB140" s="226">
        <f t="shared" ca="1" si="159"/>
        <v>0</v>
      </c>
      <c r="DC140" s="226"/>
      <c r="DD140" s="226" t="str">
        <f t="shared" ca="1" si="187"/>
        <v/>
      </c>
      <c r="DE140" s="226" t="str">
        <f t="shared" ca="1" si="188"/>
        <v/>
      </c>
      <c r="DF140" s="226" t="str">
        <f t="shared" ca="1" si="189"/>
        <v/>
      </c>
      <c r="DG140" s="226" t="str">
        <f t="shared" ca="1" si="190"/>
        <v/>
      </c>
      <c r="DH140" s="226" t="str">
        <f t="shared" ca="1" si="191"/>
        <v/>
      </c>
      <c r="DI140" s="226" t="str">
        <f t="shared" ca="1" si="192"/>
        <v/>
      </c>
      <c r="DJ140" s="226" t="str">
        <f t="shared" ca="1" si="193"/>
        <v/>
      </c>
      <c r="DK140" s="226" t="str">
        <f t="shared" ca="1" si="194"/>
        <v/>
      </c>
      <c r="DL140" s="226" t="str">
        <f t="shared" ca="1" si="195"/>
        <v/>
      </c>
      <c r="DM140" s="226" t="str">
        <f t="shared" ca="1" si="196"/>
        <v/>
      </c>
      <c r="DN140" s="226" t="str">
        <f t="shared" ca="1" si="197"/>
        <v/>
      </c>
      <c r="DO140" s="226"/>
      <c r="DP140" s="226" t="str">
        <f t="shared" ca="1" si="198"/>
        <v xml:space="preserve">          </v>
      </c>
      <c r="DQ140" s="226" t="str">
        <f t="shared" ca="1" si="199"/>
        <v/>
      </c>
      <c r="DR140" s="226" t="str">
        <f t="shared" ca="1" si="200"/>
        <v/>
      </c>
      <c r="DS140" s="226"/>
      <c r="DT140" s="226" t="str">
        <f t="shared" ca="1" si="201"/>
        <v/>
      </c>
      <c r="DU140" s="226" t="str">
        <f t="shared" ca="1" si="165"/>
        <v/>
      </c>
      <c r="DV140" s="226" t="str">
        <f t="shared" ca="1" si="165"/>
        <v/>
      </c>
      <c r="DW140" s="226" t="str">
        <f t="shared" ca="1" si="165"/>
        <v/>
      </c>
      <c r="DX140" s="226" t="str">
        <f t="shared" ca="1" si="165"/>
        <v/>
      </c>
      <c r="DY140" s="226" t="str">
        <f t="shared" ca="1" si="165"/>
        <v/>
      </c>
      <c r="DZ140" s="226" t="str">
        <f t="shared" ca="1" si="165"/>
        <v/>
      </c>
      <c r="EA140" s="226" t="str">
        <f t="shared" ca="1" si="165"/>
        <v/>
      </c>
      <c r="EB140" s="226" t="str">
        <f t="shared" ca="1" si="165"/>
        <v/>
      </c>
      <c r="EC140" s="226" t="str">
        <f t="shared" ca="1" si="165"/>
        <v/>
      </c>
      <c r="ED140" s="226"/>
      <c r="EE140" s="226" t="str">
        <f t="shared" ca="1" si="202"/>
        <v xml:space="preserve">         </v>
      </c>
      <c r="EF140" s="226" t="str">
        <f t="shared" ca="1" si="203"/>
        <v/>
      </c>
      <c r="EG140" s="226" t="str">
        <f t="shared" ca="1" si="204"/>
        <v/>
      </c>
      <c r="EH140" s="226"/>
      <c r="EI140" s="226" t="str">
        <f t="shared" ca="1" si="205"/>
        <v/>
      </c>
      <c r="EJ140" s="226" t="str">
        <f t="shared" ca="1" si="205"/>
        <v/>
      </c>
      <c r="EK140" s="226" t="str">
        <f t="shared" ca="1" si="205"/>
        <v/>
      </c>
      <c r="EL140" s="226" t="str">
        <f t="shared" ca="1" si="205"/>
        <v/>
      </c>
      <c r="EM140" s="226" t="str">
        <f t="shared" ca="1" si="205"/>
        <v/>
      </c>
      <c r="EN140" s="226" t="str">
        <f t="shared" ca="1" si="205"/>
        <v/>
      </c>
      <c r="EO140" s="226" t="str">
        <f t="shared" ca="1" si="205"/>
        <v/>
      </c>
      <c r="EP140" s="226" t="str">
        <f t="shared" ca="1" si="205"/>
        <v/>
      </c>
      <c r="EQ140" s="226" t="str">
        <f t="shared" ca="1" si="205"/>
        <v/>
      </c>
      <c r="ER140" s="226" t="str">
        <f t="shared" ca="1" si="205"/>
        <v/>
      </c>
      <c r="ES140" s="226"/>
      <c r="ET140" s="226" t="str">
        <f t="shared" ca="1" si="139"/>
        <v xml:space="preserve">         </v>
      </c>
      <c r="EU140" s="226" t="str">
        <f t="shared" ca="1" si="140"/>
        <v/>
      </c>
      <c r="EV140" s="226" t="str">
        <f t="shared" ca="1" si="141"/>
        <v/>
      </c>
      <c r="FM140" s="226" t="str">
        <f t="shared" si="166"/>
        <v/>
      </c>
      <c r="FN140" s="226" t="str">
        <f t="shared" si="167"/>
        <v/>
      </c>
      <c r="FO140" s="226" t="str">
        <f t="shared" si="168"/>
        <v/>
      </c>
      <c r="FP140" s="226" t="str">
        <f t="shared" si="169"/>
        <v/>
      </c>
      <c r="FQ140" s="226" t="str">
        <f t="shared" si="137"/>
        <v/>
      </c>
      <c r="FR140" s="226" t="str">
        <f t="shared" si="138"/>
        <v/>
      </c>
      <c r="FT140" s="226">
        <f>LEN(ПланОЗО!C140)-LEN(SUBSTITUTE(ПланОЗО!C140,",",""))+COUNTA(ПланОЗО!C140)</f>
        <v>0</v>
      </c>
      <c r="FU140" s="226">
        <f>LEN(ПланОЗО!D140)-LEN(SUBSTITUTE(ПланОЗО!D140,",",""))+COUNTA(ПланОЗО!D140)</f>
        <v>0</v>
      </c>
      <c r="FV140" s="226">
        <f>LEN(ПланОЗО!E140)-LEN(SUBSTITUTE(ПланОЗО!E140,",",""))+COUNTA(ПланОЗО!E140)</f>
        <v>0</v>
      </c>
      <c r="FX140" s="226">
        <f>LEN(ПланЗО!C140)-LEN(SUBSTITUTE(ПланЗО!C140,",",""))+COUNTA(ПланЗО!C140)</f>
        <v>0</v>
      </c>
      <c r="FY140" s="226">
        <f>LEN(ПланЗО!D140)-LEN(SUBSTITUTE(ПланЗО!D140,",",""))+COUNTA(ПланЗО!D140)</f>
        <v>0</v>
      </c>
      <c r="FZ140" s="226">
        <f>LEN(ПланЗО!E140)-LEN(SUBSTITUTE(ПланЗО!E140,",",""))+COUNTA(ПланЗО!E140)</f>
        <v>0</v>
      </c>
    </row>
    <row r="141" spans="1:182" x14ac:dyDescent="0.25">
      <c r="A141" s="5" t="s">
        <v>120</v>
      </c>
      <c r="B141" s="92"/>
      <c r="C141" s="88"/>
      <c r="D141" s="89"/>
      <c r="E141" s="89"/>
      <c r="F141" s="89"/>
      <c r="G141" s="90"/>
      <c r="H141" s="88"/>
      <c r="I141" s="89"/>
      <c r="J141" s="89"/>
      <c r="K141" s="89"/>
      <c r="L141" s="90"/>
      <c r="M141" s="88"/>
      <c r="N141" s="91"/>
      <c r="O141" s="91"/>
      <c r="P141" s="89"/>
      <c r="Q141" s="90"/>
      <c r="R141" s="88"/>
      <c r="S141" s="89"/>
      <c r="T141" s="89"/>
      <c r="U141" s="89"/>
      <c r="V141" s="90"/>
      <c r="W141" s="88"/>
      <c r="X141" s="89"/>
      <c r="Y141" s="89"/>
      <c r="Z141" s="89"/>
      <c r="AA141" s="90"/>
      <c r="AB141" s="88"/>
      <c r="AC141" s="89"/>
      <c r="AD141" s="89"/>
      <c r="AE141" s="89"/>
      <c r="AF141" s="90"/>
      <c r="AG141" s="88"/>
      <c r="AH141" s="89"/>
      <c r="AI141" s="89"/>
      <c r="AJ141" s="89"/>
      <c r="AK141" s="90"/>
      <c r="AL141" s="88"/>
      <c r="AM141" s="89"/>
      <c r="AN141" s="89"/>
      <c r="AO141" s="89"/>
      <c r="AP141" s="90"/>
      <c r="AQ141" s="88"/>
      <c r="AR141" s="89"/>
      <c r="AS141" s="89"/>
      <c r="AT141" s="89"/>
      <c r="AU141" s="90"/>
      <c r="AV141" s="88"/>
      <c r="AW141" s="89"/>
      <c r="AX141" s="89"/>
      <c r="AY141" s="89"/>
      <c r="AZ141" s="90"/>
      <c r="BA141" s="88"/>
      <c r="BB141" s="89"/>
      <c r="BC141" s="89"/>
      <c r="BD141" s="89"/>
      <c r="BE141" s="90"/>
      <c r="BF141" s="89"/>
      <c r="BG141" s="214">
        <v>0</v>
      </c>
      <c r="BH141" s="214">
        <v>0</v>
      </c>
      <c r="BI141" s="214">
        <v>0</v>
      </c>
      <c r="BJ141" s="214">
        <v>0</v>
      </c>
      <c r="BK141" s="305"/>
      <c r="BL141" s="305" t="str">
        <f>IF(ПланОО!H141&gt;0,ПланОО!I141/ПланОО!H141,"-")</f>
        <v>-</v>
      </c>
      <c r="BM141" s="298"/>
      <c r="BN141" s="226"/>
      <c r="BO141" s="226"/>
      <c r="BP141" s="226">
        <f t="shared" ca="1" si="170"/>
        <v>0</v>
      </c>
      <c r="BQ141" s="226">
        <f t="shared" ca="1" si="171"/>
        <v>0</v>
      </c>
      <c r="BR141" s="226">
        <f t="shared" ca="1" si="164"/>
        <v>0</v>
      </c>
      <c r="BS141" s="226">
        <f t="shared" ca="1" si="164"/>
        <v>0</v>
      </c>
      <c r="BT141" s="226">
        <f t="shared" ca="1" si="164"/>
        <v>0</v>
      </c>
      <c r="BU141" s="226">
        <f t="shared" ca="1" si="164"/>
        <v>0</v>
      </c>
      <c r="BV141" s="226">
        <f t="shared" ca="1" si="164"/>
        <v>0</v>
      </c>
      <c r="BW141" s="226">
        <f t="shared" ca="1" si="164"/>
        <v>0</v>
      </c>
      <c r="BX141" s="226">
        <f t="shared" ca="1" si="164"/>
        <v>0</v>
      </c>
      <c r="BY141" s="226">
        <f t="shared" ca="1" si="164"/>
        <v>0</v>
      </c>
      <c r="BZ141" s="226">
        <f t="shared" ca="1" si="164"/>
        <v>0</v>
      </c>
      <c r="CA141" s="226"/>
      <c r="CB141" s="226" t="str">
        <f t="shared" ca="1" si="172"/>
        <v/>
      </c>
      <c r="CC141" s="226" t="str">
        <f t="shared" ca="1" si="173"/>
        <v/>
      </c>
      <c r="CD141" s="226" t="str">
        <f t="shared" ca="1" si="174"/>
        <v/>
      </c>
      <c r="CE141" s="226" t="str">
        <f t="shared" ca="1" si="175"/>
        <v/>
      </c>
      <c r="CF141" s="226" t="str">
        <f t="shared" ca="1" si="176"/>
        <v/>
      </c>
      <c r="CG141" s="226" t="str">
        <f t="shared" ca="1" si="177"/>
        <v/>
      </c>
      <c r="CH141" s="226" t="str">
        <f t="shared" ca="1" si="178"/>
        <v/>
      </c>
      <c r="CI141" s="226" t="str">
        <f t="shared" ca="1" si="179"/>
        <v/>
      </c>
      <c r="CJ141" s="226" t="str">
        <f t="shared" ca="1" si="180"/>
        <v/>
      </c>
      <c r="CK141" s="226" t="str">
        <f t="shared" ca="1" si="181"/>
        <v/>
      </c>
      <c r="CL141" s="226" t="str">
        <f t="shared" ca="1" si="182"/>
        <v/>
      </c>
      <c r="CM141" s="226"/>
      <c r="CN141" s="226" t="str">
        <f t="shared" ca="1" si="183"/>
        <v xml:space="preserve">          </v>
      </c>
      <c r="CO141" s="226" t="str">
        <f t="shared" ca="1" si="184"/>
        <v/>
      </c>
      <c r="CP141" s="226" t="str">
        <f t="shared" ca="1" si="185"/>
        <v/>
      </c>
      <c r="CQ141" s="226"/>
      <c r="CR141" s="226">
        <f t="shared" ca="1" si="186"/>
        <v>0</v>
      </c>
      <c r="CS141" s="226">
        <f t="shared" ca="1" si="159"/>
        <v>0</v>
      </c>
      <c r="CT141" s="226">
        <f t="shared" ca="1" si="159"/>
        <v>0</v>
      </c>
      <c r="CU141" s="226">
        <f t="shared" ca="1" si="159"/>
        <v>0</v>
      </c>
      <c r="CV141" s="226">
        <f t="shared" ca="1" si="159"/>
        <v>0</v>
      </c>
      <c r="CW141" s="226">
        <f t="shared" ca="1" si="159"/>
        <v>0</v>
      </c>
      <c r="CX141" s="226">
        <f t="shared" ca="1" si="159"/>
        <v>0</v>
      </c>
      <c r="CY141" s="226">
        <f t="shared" ca="1" si="159"/>
        <v>0</v>
      </c>
      <c r="CZ141" s="226">
        <f t="shared" ca="1" si="159"/>
        <v>0</v>
      </c>
      <c r="DA141" s="226">
        <f t="shared" ca="1" si="159"/>
        <v>0</v>
      </c>
      <c r="DB141" s="226">
        <f t="shared" ca="1" si="159"/>
        <v>0</v>
      </c>
      <c r="DC141" s="226"/>
      <c r="DD141" s="226" t="str">
        <f t="shared" ca="1" si="187"/>
        <v/>
      </c>
      <c r="DE141" s="226" t="str">
        <f t="shared" ca="1" si="188"/>
        <v/>
      </c>
      <c r="DF141" s="226" t="str">
        <f t="shared" ca="1" si="189"/>
        <v/>
      </c>
      <c r="DG141" s="226" t="str">
        <f t="shared" ca="1" si="190"/>
        <v/>
      </c>
      <c r="DH141" s="226" t="str">
        <f t="shared" ca="1" si="191"/>
        <v/>
      </c>
      <c r="DI141" s="226" t="str">
        <f t="shared" ca="1" si="192"/>
        <v/>
      </c>
      <c r="DJ141" s="226" t="str">
        <f t="shared" ca="1" si="193"/>
        <v/>
      </c>
      <c r="DK141" s="226" t="str">
        <f t="shared" ca="1" si="194"/>
        <v/>
      </c>
      <c r="DL141" s="226" t="str">
        <f t="shared" ca="1" si="195"/>
        <v/>
      </c>
      <c r="DM141" s="226" t="str">
        <f t="shared" ca="1" si="196"/>
        <v/>
      </c>
      <c r="DN141" s="226" t="str">
        <f t="shared" ca="1" si="197"/>
        <v/>
      </c>
      <c r="DO141" s="226"/>
      <c r="DP141" s="226" t="str">
        <f t="shared" ca="1" si="198"/>
        <v xml:space="preserve">          </v>
      </c>
      <c r="DQ141" s="226" t="str">
        <f t="shared" ca="1" si="199"/>
        <v/>
      </c>
      <c r="DR141" s="226" t="str">
        <f t="shared" ca="1" si="200"/>
        <v/>
      </c>
      <c r="DS141" s="226"/>
      <c r="DT141" s="226" t="str">
        <f t="shared" ca="1" si="201"/>
        <v/>
      </c>
      <c r="DU141" s="226" t="str">
        <f t="shared" ca="1" si="165"/>
        <v/>
      </c>
      <c r="DV141" s="226" t="str">
        <f t="shared" ca="1" si="165"/>
        <v/>
      </c>
      <c r="DW141" s="226" t="str">
        <f t="shared" ca="1" si="165"/>
        <v/>
      </c>
      <c r="DX141" s="226" t="str">
        <f t="shared" ca="1" si="165"/>
        <v/>
      </c>
      <c r="DY141" s="226" t="str">
        <f t="shared" ca="1" si="165"/>
        <v/>
      </c>
      <c r="DZ141" s="226" t="str">
        <f t="shared" ca="1" si="165"/>
        <v/>
      </c>
      <c r="EA141" s="226" t="str">
        <f t="shared" ca="1" si="165"/>
        <v/>
      </c>
      <c r="EB141" s="226" t="str">
        <f t="shared" ca="1" si="165"/>
        <v/>
      </c>
      <c r="EC141" s="226" t="str">
        <f t="shared" ca="1" si="165"/>
        <v/>
      </c>
      <c r="ED141" s="226"/>
      <c r="EE141" s="226" t="str">
        <f t="shared" ca="1" si="202"/>
        <v xml:space="preserve">         </v>
      </c>
      <c r="EF141" s="226" t="str">
        <f t="shared" ca="1" si="203"/>
        <v/>
      </c>
      <c r="EG141" s="226" t="str">
        <f t="shared" ca="1" si="204"/>
        <v/>
      </c>
      <c r="EH141" s="226"/>
      <c r="EI141" s="226" t="str">
        <f t="shared" ca="1" si="205"/>
        <v/>
      </c>
      <c r="EJ141" s="226" t="str">
        <f t="shared" ca="1" si="205"/>
        <v/>
      </c>
      <c r="EK141" s="226" t="str">
        <f t="shared" ca="1" si="205"/>
        <v/>
      </c>
      <c r="EL141" s="226" t="str">
        <f t="shared" ca="1" si="205"/>
        <v/>
      </c>
      <c r="EM141" s="226" t="str">
        <f t="shared" ca="1" si="205"/>
        <v/>
      </c>
      <c r="EN141" s="226" t="str">
        <f t="shared" ca="1" si="205"/>
        <v/>
      </c>
      <c r="EO141" s="226" t="str">
        <f t="shared" ca="1" si="205"/>
        <v/>
      </c>
      <c r="EP141" s="226" t="str">
        <f t="shared" ca="1" si="205"/>
        <v/>
      </c>
      <c r="EQ141" s="226" t="str">
        <f t="shared" ca="1" si="205"/>
        <v/>
      </c>
      <c r="ER141" s="226" t="str">
        <f t="shared" ca="1" si="205"/>
        <v/>
      </c>
      <c r="ES141" s="226"/>
      <c r="ET141" s="226" t="str">
        <f t="shared" ca="1" si="139"/>
        <v xml:space="preserve">         </v>
      </c>
      <c r="EU141" s="226" t="str">
        <f t="shared" ca="1" si="140"/>
        <v/>
      </c>
      <c r="EV141" s="226" t="str">
        <f t="shared" ca="1" si="141"/>
        <v/>
      </c>
      <c r="FM141" s="226" t="str">
        <f t="shared" si="166"/>
        <v/>
      </c>
      <c r="FN141" s="226" t="str">
        <f t="shared" si="167"/>
        <v/>
      </c>
      <c r="FO141" s="226" t="str">
        <f t="shared" si="168"/>
        <v/>
      </c>
      <c r="FP141" s="226" t="str">
        <f t="shared" si="169"/>
        <v/>
      </c>
      <c r="FQ141" s="226" t="str">
        <f t="shared" si="137"/>
        <v/>
      </c>
      <c r="FR141" s="226" t="str">
        <f t="shared" si="138"/>
        <v/>
      </c>
      <c r="FT141" s="226">
        <f>LEN(ПланОЗО!C141)-LEN(SUBSTITUTE(ПланОЗО!C141,",",""))+COUNTA(ПланОЗО!C141)</f>
        <v>0</v>
      </c>
      <c r="FU141" s="226">
        <f>LEN(ПланОЗО!D141)-LEN(SUBSTITUTE(ПланОЗО!D141,",",""))+COUNTA(ПланОЗО!D141)</f>
        <v>0</v>
      </c>
      <c r="FV141" s="226">
        <f>LEN(ПланОЗО!E141)-LEN(SUBSTITUTE(ПланОЗО!E141,",",""))+COUNTA(ПланОЗО!E141)</f>
        <v>0</v>
      </c>
      <c r="FX141" s="226">
        <f>LEN(ПланЗО!C141)-LEN(SUBSTITUTE(ПланЗО!C141,",",""))+COUNTA(ПланЗО!C141)</f>
        <v>0</v>
      </c>
      <c r="FY141" s="226">
        <f>LEN(ПланЗО!D141)-LEN(SUBSTITUTE(ПланЗО!D141,",",""))+COUNTA(ПланЗО!D141)</f>
        <v>0</v>
      </c>
      <c r="FZ141" s="226">
        <f>LEN(ПланЗО!E141)-LEN(SUBSTITUTE(ПланЗО!E141,",",""))+COUNTA(ПланЗО!E141)</f>
        <v>0</v>
      </c>
    </row>
    <row r="142" spans="1:182" x14ac:dyDescent="0.25">
      <c r="A142" s="5" t="s">
        <v>121</v>
      </c>
      <c r="B142" s="92"/>
      <c r="C142" s="88"/>
      <c r="D142" s="89"/>
      <c r="E142" s="89"/>
      <c r="F142" s="89"/>
      <c r="G142" s="90"/>
      <c r="H142" s="88"/>
      <c r="I142" s="89"/>
      <c r="J142" s="89"/>
      <c r="K142" s="89"/>
      <c r="L142" s="90"/>
      <c r="M142" s="88"/>
      <c r="N142" s="91"/>
      <c r="O142" s="91"/>
      <c r="P142" s="89"/>
      <c r="Q142" s="90"/>
      <c r="R142" s="88"/>
      <c r="S142" s="89"/>
      <c r="T142" s="89"/>
      <c r="U142" s="89"/>
      <c r="V142" s="90"/>
      <c r="W142" s="88"/>
      <c r="X142" s="89"/>
      <c r="Y142" s="89"/>
      <c r="Z142" s="89"/>
      <c r="AA142" s="90"/>
      <c r="AB142" s="88"/>
      <c r="AC142" s="89"/>
      <c r="AD142" s="89"/>
      <c r="AE142" s="89"/>
      <c r="AF142" s="90"/>
      <c r="AG142" s="88"/>
      <c r="AH142" s="89"/>
      <c r="AI142" s="89"/>
      <c r="AJ142" s="89"/>
      <c r="AK142" s="90"/>
      <c r="AL142" s="88"/>
      <c r="AM142" s="89"/>
      <c r="AN142" s="89"/>
      <c r="AO142" s="89"/>
      <c r="AP142" s="90"/>
      <c r="AQ142" s="88"/>
      <c r="AR142" s="89"/>
      <c r="AS142" s="89"/>
      <c r="AT142" s="89"/>
      <c r="AU142" s="90"/>
      <c r="AV142" s="88"/>
      <c r="AW142" s="89"/>
      <c r="AX142" s="89"/>
      <c r="AY142" s="89"/>
      <c r="AZ142" s="90"/>
      <c r="BA142" s="88"/>
      <c r="BB142" s="89"/>
      <c r="BC142" s="89"/>
      <c r="BD142" s="89"/>
      <c r="BE142" s="90"/>
      <c r="BF142" s="89"/>
      <c r="BG142" s="214">
        <v>0</v>
      </c>
      <c r="BH142" s="214">
        <v>0</v>
      </c>
      <c r="BI142" s="214">
        <v>0</v>
      </c>
      <c r="BJ142" s="214">
        <v>0</v>
      </c>
      <c r="BK142" s="305"/>
      <c r="BL142" s="305" t="str">
        <f>IF(ПланОО!H142&gt;0,ПланОО!I142/ПланОО!H142,"-")</f>
        <v>-</v>
      </c>
      <c r="BM142" s="298"/>
      <c r="BN142" s="226"/>
      <c r="BO142" s="226"/>
      <c r="BP142" s="226">
        <f t="shared" ca="1" si="170"/>
        <v>0</v>
      </c>
      <c r="BQ142" s="226">
        <f t="shared" ca="1" si="171"/>
        <v>0</v>
      </c>
      <c r="BR142" s="226">
        <f t="shared" ca="1" si="164"/>
        <v>0</v>
      </c>
      <c r="BS142" s="226">
        <f t="shared" ca="1" si="164"/>
        <v>0</v>
      </c>
      <c r="BT142" s="226">
        <f t="shared" ca="1" si="164"/>
        <v>0</v>
      </c>
      <c r="BU142" s="226">
        <f t="shared" ca="1" si="164"/>
        <v>0</v>
      </c>
      <c r="BV142" s="226">
        <f t="shared" ca="1" si="164"/>
        <v>0</v>
      </c>
      <c r="BW142" s="226">
        <f t="shared" ca="1" si="164"/>
        <v>0</v>
      </c>
      <c r="BX142" s="226">
        <f t="shared" ca="1" si="164"/>
        <v>0</v>
      </c>
      <c r="BY142" s="226">
        <f t="shared" ca="1" si="164"/>
        <v>0</v>
      </c>
      <c r="BZ142" s="226">
        <f t="shared" ca="1" si="164"/>
        <v>0</v>
      </c>
      <c r="CA142" s="226"/>
      <c r="CB142" s="226" t="str">
        <f t="shared" ca="1" si="172"/>
        <v/>
      </c>
      <c r="CC142" s="226" t="str">
        <f t="shared" ca="1" si="173"/>
        <v/>
      </c>
      <c r="CD142" s="226" t="str">
        <f t="shared" ca="1" si="174"/>
        <v/>
      </c>
      <c r="CE142" s="226" t="str">
        <f t="shared" ca="1" si="175"/>
        <v/>
      </c>
      <c r="CF142" s="226" t="str">
        <f t="shared" ca="1" si="176"/>
        <v/>
      </c>
      <c r="CG142" s="226" t="str">
        <f t="shared" ca="1" si="177"/>
        <v/>
      </c>
      <c r="CH142" s="226" t="str">
        <f t="shared" ca="1" si="178"/>
        <v/>
      </c>
      <c r="CI142" s="226" t="str">
        <f t="shared" ca="1" si="179"/>
        <v/>
      </c>
      <c r="CJ142" s="226" t="str">
        <f t="shared" ca="1" si="180"/>
        <v/>
      </c>
      <c r="CK142" s="226" t="str">
        <f t="shared" ca="1" si="181"/>
        <v/>
      </c>
      <c r="CL142" s="226" t="str">
        <f t="shared" ca="1" si="182"/>
        <v/>
      </c>
      <c r="CM142" s="226"/>
      <c r="CN142" s="226" t="str">
        <f t="shared" ca="1" si="183"/>
        <v xml:space="preserve">          </v>
      </c>
      <c r="CO142" s="226" t="str">
        <f t="shared" ca="1" si="184"/>
        <v/>
      </c>
      <c r="CP142" s="226" t="str">
        <f t="shared" ca="1" si="185"/>
        <v/>
      </c>
      <c r="CQ142" s="226"/>
      <c r="CR142" s="226">
        <f t="shared" ca="1" si="186"/>
        <v>0</v>
      </c>
      <c r="CS142" s="226">
        <f t="shared" ca="1" si="159"/>
        <v>0</v>
      </c>
      <c r="CT142" s="226">
        <f t="shared" ca="1" si="159"/>
        <v>0</v>
      </c>
      <c r="CU142" s="226">
        <f t="shared" ca="1" si="159"/>
        <v>0</v>
      </c>
      <c r="CV142" s="226">
        <f t="shared" ca="1" si="159"/>
        <v>0</v>
      </c>
      <c r="CW142" s="226">
        <f t="shared" ca="1" si="159"/>
        <v>0</v>
      </c>
      <c r="CX142" s="226">
        <f t="shared" ca="1" si="159"/>
        <v>0</v>
      </c>
      <c r="CY142" s="226">
        <f t="shared" ca="1" si="159"/>
        <v>0</v>
      </c>
      <c r="CZ142" s="226">
        <f t="shared" ca="1" si="159"/>
        <v>0</v>
      </c>
      <c r="DA142" s="226">
        <f t="shared" ca="1" si="159"/>
        <v>0</v>
      </c>
      <c r="DB142" s="226">
        <f t="shared" ca="1" si="159"/>
        <v>0</v>
      </c>
      <c r="DC142" s="226"/>
      <c r="DD142" s="226" t="str">
        <f t="shared" ca="1" si="187"/>
        <v/>
      </c>
      <c r="DE142" s="226" t="str">
        <f t="shared" ca="1" si="188"/>
        <v/>
      </c>
      <c r="DF142" s="226" t="str">
        <f t="shared" ca="1" si="189"/>
        <v/>
      </c>
      <c r="DG142" s="226" t="str">
        <f t="shared" ca="1" si="190"/>
        <v/>
      </c>
      <c r="DH142" s="226" t="str">
        <f t="shared" ca="1" si="191"/>
        <v/>
      </c>
      <c r="DI142" s="226" t="str">
        <f t="shared" ca="1" si="192"/>
        <v/>
      </c>
      <c r="DJ142" s="226" t="str">
        <f t="shared" ca="1" si="193"/>
        <v/>
      </c>
      <c r="DK142" s="226" t="str">
        <f t="shared" ca="1" si="194"/>
        <v/>
      </c>
      <c r="DL142" s="226" t="str">
        <f t="shared" ca="1" si="195"/>
        <v/>
      </c>
      <c r="DM142" s="226" t="str">
        <f t="shared" ca="1" si="196"/>
        <v/>
      </c>
      <c r="DN142" s="226" t="str">
        <f t="shared" ca="1" si="197"/>
        <v/>
      </c>
      <c r="DO142" s="226"/>
      <c r="DP142" s="226" t="str">
        <f t="shared" ca="1" si="198"/>
        <v xml:space="preserve">          </v>
      </c>
      <c r="DQ142" s="226" t="str">
        <f t="shared" ca="1" si="199"/>
        <v/>
      </c>
      <c r="DR142" s="226" t="str">
        <f t="shared" ca="1" si="200"/>
        <v/>
      </c>
      <c r="DS142" s="226"/>
      <c r="DT142" s="226" t="str">
        <f t="shared" ca="1" si="201"/>
        <v/>
      </c>
      <c r="DU142" s="226" t="str">
        <f t="shared" ca="1" si="165"/>
        <v/>
      </c>
      <c r="DV142" s="226" t="str">
        <f t="shared" ca="1" si="165"/>
        <v/>
      </c>
      <c r="DW142" s="226" t="str">
        <f t="shared" ca="1" si="165"/>
        <v/>
      </c>
      <c r="DX142" s="226" t="str">
        <f t="shared" ca="1" si="165"/>
        <v/>
      </c>
      <c r="DY142" s="226" t="str">
        <f t="shared" ca="1" si="165"/>
        <v/>
      </c>
      <c r="DZ142" s="226" t="str">
        <f t="shared" ca="1" si="165"/>
        <v/>
      </c>
      <c r="EA142" s="226" t="str">
        <f t="shared" ca="1" si="165"/>
        <v/>
      </c>
      <c r="EB142" s="226" t="str">
        <f t="shared" ca="1" si="165"/>
        <v/>
      </c>
      <c r="EC142" s="226" t="str">
        <f t="shared" ca="1" si="165"/>
        <v/>
      </c>
      <c r="ED142" s="226"/>
      <c r="EE142" s="226" t="str">
        <f t="shared" ca="1" si="202"/>
        <v xml:space="preserve">         </v>
      </c>
      <c r="EF142" s="226" t="str">
        <f t="shared" ca="1" si="203"/>
        <v/>
      </c>
      <c r="EG142" s="226" t="str">
        <f t="shared" ca="1" si="204"/>
        <v/>
      </c>
      <c r="EH142" s="226"/>
      <c r="EI142" s="226" t="str">
        <f t="shared" ca="1" si="205"/>
        <v/>
      </c>
      <c r="EJ142" s="226" t="str">
        <f t="shared" ca="1" si="205"/>
        <v/>
      </c>
      <c r="EK142" s="226" t="str">
        <f t="shared" ca="1" si="205"/>
        <v/>
      </c>
      <c r="EL142" s="226" t="str">
        <f t="shared" ca="1" si="205"/>
        <v/>
      </c>
      <c r="EM142" s="226" t="str">
        <f t="shared" ca="1" si="205"/>
        <v/>
      </c>
      <c r="EN142" s="226" t="str">
        <f t="shared" ca="1" si="205"/>
        <v/>
      </c>
      <c r="EO142" s="226" t="str">
        <f t="shared" ca="1" si="205"/>
        <v/>
      </c>
      <c r="EP142" s="226" t="str">
        <f t="shared" ca="1" si="205"/>
        <v/>
      </c>
      <c r="EQ142" s="226" t="str">
        <f t="shared" ca="1" si="205"/>
        <v/>
      </c>
      <c r="ER142" s="226" t="str">
        <f t="shared" ca="1" si="205"/>
        <v/>
      </c>
      <c r="ES142" s="226"/>
      <c r="ET142" s="226" t="str">
        <f t="shared" ca="1" si="139"/>
        <v xml:space="preserve">         </v>
      </c>
      <c r="EU142" s="226" t="str">
        <f t="shared" ca="1" si="140"/>
        <v/>
      </c>
      <c r="EV142" s="226" t="str">
        <f t="shared" ca="1" si="141"/>
        <v/>
      </c>
      <c r="FM142" s="226" t="str">
        <f t="shared" si="166"/>
        <v/>
      </c>
      <c r="FN142" s="226" t="str">
        <f t="shared" si="167"/>
        <v/>
      </c>
      <c r="FO142" s="226" t="str">
        <f t="shared" si="168"/>
        <v/>
      </c>
      <c r="FP142" s="226" t="str">
        <f t="shared" si="169"/>
        <v/>
      </c>
      <c r="FQ142" s="226" t="str">
        <f t="shared" si="137"/>
        <v/>
      </c>
      <c r="FR142" s="226" t="str">
        <f t="shared" si="138"/>
        <v/>
      </c>
      <c r="FT142" s="226">
        <f>LEN(ПланОЗО!C142)-LEN(SUBSTITUTE(ПланОЗО!C142,",",""))+COUNTA(ПланОЗО!C142)</f>
        <v>0</v>
      </c>
      <c r="FU142" s="226">
        <f>LEN(ПланОЗО!D142)-LEN(SUBSTITUTE(ПланОЗО!D142,",",""))+COUNTA(ПланОЗО!D142)</f>
        <v>0</v>
      </c>
      <c r="FV142" s="226">
        <f>LEN(ПланОЗО!E142)-LEN(SUBSTITUTE(ПланОЗО!E142,",",""))+COUNTA(ПланОЗО!E142)</f>
        <v>0</v>
      </c>
      <c r="FX142" s="226">
        <f>LEN(ПланЗО!C142)-LEN(SUBSTITUTE(ПланЗО!C142,",",""))+COUNTA(ПланЗО!C142)</f>
        <v>0</v>
      </c>
      <c r="FY142" s="226">
        <f>LEN(ПланЗО!D142)-LEN(SUBSTITUTE(ПланЗО!D142,",",""))+COUNTA(ПланЗО!D142)</f>
        <v>0</v>
      </c>
      <c r="FZ142" s="226">
        <f>LEN(ПланЗО!E142)-LEN(SUBSTITUTE(ПланЗО!E142,",",""))+COUNTA(ПланЗО!E142)</f>
        <v>0</v>
      </c>
    </row>
    <row r="143" spans="1:182" x14ac:dyDescent="0.25">
      <c r="A143" s="5" t="s">
        <v>240</v>
      </c>
      <c r="B143" s="92"/>
      <c r="C143" s="88"/>
      <c r="D143" s="89"/>
      <c r="E143" s="89"/>
      <c r="F143" s="89"/>
      <c r="G143" s="90"/>
      <c r="H143" s="88"/>
      <c r="I143" s="89"/>
      <c r="J143" s="89"/>
      <c r="K143" s="89"/>
      <c r="L143" s="90"/>
      <c r="M143" s="88"/>
      <c r="N143" s="91"/>
      <c r="O143" s="91"/>
      <c r="P143" s="89"/>
      <c r="Q143" s="90"/>
      <c r="R143" s="88"/>
      <c r="S143" s="89"/>
      <c r="T143" s="89"/>
      <c r="U143" s="89"/>
      <c r="V143" s="90"/>
      <c r="W143" s="88"/>
      <c r="X143" s="89"/>
      <c r="Y143" s="89"/>
      <c r="Z143" s="89"/>
      <c r="AA143" s="90"/>
      <c r="AB143" s="88"/>
      <c r="AC143" s="89"/>
      <c r="AD143" s="89"/>
      <c r="AE143" s="89"/>
      <c r="AF143" s="90"/>
      <c r="AG143" s="88"/>
      <c r="AH143" s="89"/>
      <c r="AI143" s="89"/>
      <c r="AJ143" s="89"/>
      <c r="AK143" s="90"/>
      <c r="AL143" s="88"/>
      <c r="AM143" s="89"/>
      <c r="AN143" s="89"/>
      <c r="AO143" s="89"/>
      <c r="AP143" s="90"/>
      <c r="AQ143" s="88"/>
      <c r="AR143" s="89"/>
      <c r="AS143" s="89"/>
      <c r="AT143" s="89"/>
      <c r="AU143" s="90"/>
      <c r="AV143" s="88"/>
      <c r="AW143" s="89"/>
      <c r="AX143" s="89"/>
      <c r="AY143" s="89"/>
      <c r="AZ143" s="90"/>
      <c r="BA143" s="88"/>
      <c r="BB143" s="89"/>
      <c r="BC143" s="89"/>
      <c r="BD143" s="89"/>
      <c r="BE143" s="90"/>
      <c r="BF143" s="89"/>
      <c r="BG143" s="214">
        <v>0</v>
      </c>
      <c r="BH143" s="214">
        <v>0</v>
      </c>
      <c r="BI143" s="214">
        <v>0</v>
      </c>
      <c r="BJ143" s="214">
        <v>0</v>
      </c>
      <c r="BK143" s="305"/>
      <c r="BL143" s="305" t="str">
        <f>IF(ПланОО!H143&gt;0,ПланОО!I143/ПланОО!H143,"-")</f>
        <v>-</v>
      </c>
      <c r="BM143" s="298"/>
      <c r="BN143" s="226"/>
      <c r="BO143" s="226"/>
      <c r="BP143" s="226">
        <f t="shared" ca="1" si="170"/>
        <v>0</v>
      </c>
      <c r="BQ143" s="226">
        <f t="shared" ca="1" si="171"/>
        <v>0</v>
      </c>
      <c r="BR143" s="226">
        <f t="shared" ca="1" si="164"/>
        <v>0</v>
      </c>
      <c r="BS143" s="226">
        <f t="shared" ca="1" si="164"/>
        <v>0</v>
      </c>
      <c r="BT143" s="226">
        <f t="shared" ca="1" si="164"/>
        <v>0</v>
      </c>
      <c r="BU143" s="226">
        <f t="shared" ca="1" si="164"/>
        <v>0</v>
      </c>
      <c r="BV143" s="226">
        <f t="shared" ca="1" si="164"/>
        <v>0</v>
      </c>
      <c r="BW143" s="226">
        <f t="shared" ca="1" si="164"/>
        <v>0</v>
      </c>
      <c r="BX143" s="226">
        <f t="shared" ca="1" si="164"/>
        <v>0</v>
      </c>
      <c r="BY143" s="226">
        <f t="shared" ca="1" si="164"/>
        <v>0</v>
      </c>
      <c r="BZ143" s="226">
        <f t="shared" ca="1" si="164"/>
        <v>0</v>
      </c>
      <c r="CA143" s="226"/>
      <c r="CB143" s="226" t="str">
        <f t="shared" ca="1" si="172"/>
        <v/>
      </c>
      <c r="CC143" s="226" t="str">
        <f t="shared" ca="1" si="173"/>
        <v/>
      </c>
      <c r="CD143" s="226" t="str">
        <f t="shared" ca="1" si="174"/>
        <v/>
      </c>
      <c r="CE143" s="226" t="str">
        <f t="shared" ca="1" si="175"/>
        <v/>
      </c>
      <c r="CF143" s="226" t="str">
        <f t="shared" ca="1" si="176"/>
        <v/>
      </c>
      <c r="CG143" s="226" t="str">
        <f t="shared" ca="1" si="177"/>
        <v/>
      </c>
      <c r="CH143" s="226" t="str">
        <f t="shared" ca="1" si="178"/>
        <v/>
      </c>
      <c r="CI143" s="226" t="str">
        <f t="shared" ca="1" si="179"/>
        <v/>
      </c>
      <c r="CJ143" s="226" t="str">
        <f t="shared" ca="1" si="180"/>
        <v/>
      </c>
      <c r="CK143" s="226" t="str">
        <f t="shared" ca="1" si="181"/>
        <v/>
      </c>
      <c r="CL143" s="226" t="str">
        <f t="shared" ca="1" si="182"/>
        <v/>
      </c>
      <c r="CM143" s="226"/>
      <c r="CN143" s="226" t="str">
        <f t="shared" ca="1" si="183"/>
        <v xml:space="preserve">          </v>
      </c>
      <c r="CO143" s="226" t="str">
        <f t="shared" ca="1" si="184"/>
        <v/>
      </c>
      <c r="CP143" s="226" t="str">
        <f t="shared" ca="1" si="185"/>
        <v/>
      </c>
      <c r="CQ143" s="226"/>
      <c r="CR143" s="226">
        <f t="shared" ca="1" si="186"/>
        <v>0</v>
      </c>
      <c r="CS143" s="226">
        <f t="shared" ca="1" si="159"/>
        <v>0</v>
      </c>
      <c r="CT143" s="226">
        <f t="shared" ca="1" si="159"/>
        <v>0</v>
      </c>
      <c r="CU143" s="226">
        <f t="shared" ca="1" si="159"/>
        <v>0</v>
      </c>
      <c r="CV143" s="226">
        <f t="shared" ca="1" si="159"/>
        <v>0</v>
      </c>
      <c r="CW143" s="226">
        <f t="shared" ca="1" si="159"/>
        <v>0</v>
      </c>
      <c r="CX143" s="226">
        <f t="shared" ca="1" si="159"/>
        <v>0</v>
      </c>
      <c r="CY143" s="226">
        <f t="shared" ca="1" si="159"/>
        <v>0</v>
      </c>
      <c r="CZ143" s="226">
        <f t="shared" ca="1" si="159"/>
        <v>0</v>
      </c>
      <c r="DA143" s="226">
        <f t="shared" ca="1" si="159"/>
        <v>0</v>
      </c>
      <c r="DB143" s="226">
        <f t="shared" ca="1" si="159"/>
        <v>0</v>
      </c>
      <c r="DC143" s="226"/>
      <c r="DD143" s="226" t="str">
        <f t="shared" ca="1" si="187"/>
        <v/>
      </c>
      <c r="DE143" s="226" t="str">
        <f t="shared" ca="1" si="188"/>
        <v/>
      </c>
      <c r="DF143" s="226" t="str">
        <f t="shared" ca="1" si="189"/>
        <v/>
      </c>
      <c r="DG143" s="226" t="str">
        <f t="shared" ca="1" si="190"/>
        <v/>
      </c>
      <c r="DH143" s="226" t="str">
        <f t="shared" ca="1" si="191"/>
        <v/>
      </c>
      <c r="DI143" s="226" t="str">
        <f t="shared" ca="1" si="192"/>
        <v/>
      </c>
      <c r="DJ143" s="226" t="str">
        <f t="shared" ca="1" si="193"/>
        <v/>
      </c>
      <c r="DK143" s="226" t="str">
        <f t="shared" ca="1" si="194"/>
        <v/>
      </c>
      <c r="DL143" s="226" t="str">
        <f t="shared" ca="1" si="195"/>
        <v/>
      </c>
      <c r="DM143" s="226" t="str">
        <f t="shared" ca="1" si="196"/>
        <v/>
      </c>
      <c r="DN143" s="226" t="str">
        <f t="shared" ca="1" si="197"/>
        <v/>
      </c>
      <c r="DO143" s="226"/>
      <c r="DP143" s="226" t="str">
        <f t="shared" ca="1" si="198"/>
        <v xml:space="preserve">          </v>
      </c>
      <c r="DQ143" s="226" t="str">
        <f t="shared" ca="1" si="199"/>
        <v/>
      </c>
      <c r="DR143" s="226" t="str">
        <f t="shared" ca="1" si="200"/>
        <v/>
      </c>
      <c r="DS143" s="226"/>
      <c r="DT143" s="226" t="str">
        <f t="shared" ca="1" si="201"/>
        <v/>
      </c>
      <c r="DU143" s="226" t="str">
        <f t="shared" ca="1" si="165"/>
        <v/>
      </c>
      <c r="DV143" s="226" t="str">
        <f t="shared" ca="1" si="165"/>
        <v/>
      </c>
      <c r="DW143" s="226" t="str">
        <f t="shared" ca="1" si="165"/>
        <v/>
      </c>
      <c r="DX143" s="226" t="str">
        <f t="shared" ca="1" si="165"/>
        <v/>
      </c>
      <c r="DY143" s="226" t="str">
        <f t="shared" ca="1" si="165"/>
        <v/>
      </c>
      <c r="DZ143" s="226" t="str">
        <f t="shared" ca="1" si="165"/>
        <v/>
      </c>
      <c r="EA143" s="226" t="str">
        <f t="shared" ca="1" si="165"/>
        <v/>
      </c>
      <c r="EB143" s="226" t="str">
        <f t="shared" ca="1" si="165"/>
        <v/>
      </c>
      <c r="EC143" s="226" t="str">
        <f t="shared" ca="1" si="165"/>
        <v/>
      </c>
      <c r="ED143" s="226"/>
      <c r="EE143" s="226" t="str">
        <f t="shared" ca="1" si="202"/>
        <v xml:space="preserve">         </v>
      </c>
      <c r="EF143" s="226" t="str">
        <f t="shared" ca="1" si="203"/>
        <v/>
      </c>
      <c r="EG143" s="226" t="str">
        <f t="shared" ca="1" si="204"/>
        <v/>
      </c>
      <c r="EH143" s="226"/>
      <c r="EI143" s="226" t="str">
        <f t="shared" ca="1" si="205"/>
        <v/>
      </c>
      <c r="EJ143" s="226" t="str">
        <f t="shared" ca="1" si="205"/>
        <v/>
      </c>
      <c r="EK143" s="226" t="str">
        <f t="shared" ca="1" si="205"/>
        <v/>
      </c>
      <c r="EL143" s="226" t="str">
        <f t="shared" ca="1" si="205"/>
        <v/>
      </c>
      <c r="EM143" s="226" t="str">
        <f t="shared" ca="1" si="205"/>
        <v/>
      </c>
      <c r="EN143" s="226" t="str">
        <f t="shared" ca="1" si="205"/>
        <v/>
      </c>
      <c r="EO143" s="226" t="str">
        <f t="shared" ca="1" si="205"/>
        <v/>
      </c>
      <c r="EP143" s="226" t="str">
        <f t="shared" ca="1" si="205"/>
        <v/>
      </c>
      <c r="EQ143" s="226" t="str">
        <f t="shared" ca="1" si="205"/>
        <v/>
      </c>
      <c r="ER143" s="226" t="str">
        <f t="shared" ca="1" si="205"/>
        <v/>
      </c>
      <c r="ES143" s="226"/>
      <c r="ET143" s="226" t="str">
        <f t="shared" ca="1" si="139"/>
        <v xml:space="preserve">         </v>
      </c>
      <c r="EU143" s="226" t="str">
        <f t="shared" ca="1" si="140"/>
        <v/>
      </c>
      <c r="EV143" s="226" t="str">
        <f t="shared" ca="1" si="141"/>
        <v/>
      </c>
      <c r="FM143" s="226" t="str">
        <f t="shared" si="166"/>
        <v/>
      </c>
      <c r="FN143" s="226" t="str">
        <f t="shared" si="167"/>
        <v/>
      </c>
      <c r="FO143" s="226" t="str">
        <f t="shared" si="168"/>
        <v/>
      </c>
      <c r="FP143" s="226" t="str">
        <f t="shared" si="169"/>
        <v/>
      </c>
      <c r="FQ143" s="226" t="str">
        <f t="shared" si="137"/>
        <v/>
      </c>
      <c r="FR143" s="226" t="str">
        <f t="shared" si="138"/>
        <v/>
      </c>
      <c r="FT143" s="226">
        <f>LEN(ПланОЗО!C143)-LEN(SUBSTITUTE(ПланОЗО!C143,",",""))+COUNTA(ПланОЗО!C143)</f>
        <v>0</v>
      </c>
      <c r="FU143" s="226">
        <f>LEN(ПланОЗО!D143)-LEN(SUBSTITUTE(ПланОЗО!D143,",",""))+COUNTA(ПланОЗО!D143)</f>
        <v>0</v>
      </c>
      <c r="FV143" s="226">
        <f>LEN(ПланОЗО!E143)-LEN(SUBSTITUTE(ПланОЗО!E143,",",""))+COUNTA(ПланОЗО!E143)</f>
        <v>0</v>
      </c>
      <c r="FX143" s="226">
        <f>LEN(ПланЗО!C143)-LEN(SUBSTITUTE(ПланЗО!C143,",",""))+COUNTA(ПланЗО!C143)</f>
        <v>0</v>
      </c>
      <c r="FY143" s="226">
        <f>LEN(ПланЗО!D143)-LEN(SUBSTITUTE(ПланЗО!D143,",",""))+COUNTA(ПланЗО!D143)</f>
        <v>0</v>
      </c>
      <c r="FZ143" s="226">
        <f>LEN(ПланЗО!E143)-LEN(SUBSTITUTE(ПланЗО!E143,",",""))+COUNTA(ПланЗО!E143)</f>
        <v>0</v>
      </c>
    </row>
    <row r="144" spans="1:182" x14ac:dyDescent="0.25">
      <c r="A144" s="5" t="s">
        <v>241</v>
      </c>
      <c r="B144" s="92"/>
      <c r="C144" s="88"/>
      <c r="D144" s="89"/>
      <c r="E144" s="89"/>
      <c r="F144" s="89"/>
      <c r="G144" s="90"/>
      <c r="H144" s="88"/>
      <c r="I144" s="89"/>
      <c r="J144" s="89"/>
      <c r="K144" s="89"/>
      <c r="L144" s="90"/>
      <c r="M144" s="88"/>
      <c r="N144" s="91"/>
      <c r="O144" s="91"/>
      <c r="P144" s="89"/>
      <c r="Q144" s="90"/>
      <c r="R144" s="88"/>
      <c r="S144" s="89"/>
      <c r="T144" s="89"/>
      <c r="U144" s="89"/>
      <c r="V144" s="90"/>
      <c r="W144" s="88"/>
      <c r="X144" s="89"/>
      <c r="Y144" s="89"/>
      <c r="Z144" s="89"/>
      <c r="AA144" s="90"/>
      <c r="AB144" s="88"/>
      <c r="AC144" s="89"/>
      <c r="AD144" s="89"/>
      <c r="AE144" s="89"/>
      <c r="AF144" s="90"/>
      <c r="AG144" s="88"/>
      <c r="AH144" s="89"/>
      <c r="AI144" s="89"/>
      <c r="AJ144" s="89"/>
      <c r="AK144" s="90"/>
      <c r="AL144" s="88"/>
      <c r="AM144" s="89"/>
      <c r="AN144" s="89"/>
      <c r="AO144" s="89"/>
      <c r="AP144" s="90"/>
      <c r="AQ144" s="88"/>
      <c r="AR144" s="89"/>
      <c r="AS144" s="89"/>
      <c r="AT144" s="89"/>
      <c r="AU144" s="90"/>
      <c r="AV144" s="88"/>
      <c r="AW144" s="89"/>
      <c r="AX144" s="89"/>
      <c r="AY144" s="89"/>
      <c r="AZ144" s="90"/>
      <c r="BA144" s="88"/>
      <c r="BB144" s="89"/>
      <c r="BC144" s="89"/>
      <c r="BD144" s="89"/>
      <c r="BE144" s="90"/>
      <c r="BF144" s="89"/>
      <c r="BG144" s="214">
        <v>0</v>
      </c>
      <c r="BH144" s="214">
        <v>0</v>
      </c>
      <c r="BI144" s="214">
        <v>0</v>
      </c>
      <c r="BJ144" s="214">
        <v>0</v>
      </c>
      <c r="BK144" s="305"/>
      <c r="BL144" s="305" t="str">
        <f>IF(ПланОО!H144&gt;0,ПланОО!I144/ПланОО!H144,"-")</f>
        <v>-</v>
      </c>
      <c r="BM144" s="298"/>
      <c r="BN144" s="226"/>
      <c r="BO144" s="226"/>
      <c r="BP144" s="226">
        <f t="shared" ca="1" si="170"/>
        <v>0</v>
      </c>
      <c r="BQ144" s="226">
        <f t="shared" ca="1" si="171"/>
        <v>0</v>
      </c>
      <c r="BR144" s="226">
        <f t="shared" ca="1" si="164"/>
        <v>0</v>
      </c>
      <c r="BS144" s="226">
        <f t="shared" ca="1" si="164"/>
        <v>0</v>
      </c>
      <c r="BT144" s="226">
        <f t="shared" ca="1" si="164"/>
        <v>0</v>
      </c>
      <c r="BU144" s="226">
        <f t="shared" ca="1" si="164"/>
        <v>0</v>
      </c>
      <c r="BV144" s="226">
        <f t="shared" ca="1" si="164"/>
        <v>0</v>
      </c>
      <c r="BW144" s="226">
        <f t="shared" ca="1" si="164"/>
        <v>0</v>
      </c>
      <c r="BX144" s="226">
        <f t="shared" ca="1" si="164"/>
        <v>0</v>
      </c>
      <c r="BY144" s="226">
        <f t="shared" ca="1" si="164"/>
        <v>0</v>
      </c>
      <c r="BZ144" s="226">
        <f t="shared" ca="1" si="164"/>
        <v>0</v>
      </c>
      <c r="CA144" s="226"/>
      <c r="CB144" s="226" t="str">
        <f t="shared" ca="1" si="172"/>
        <v/>
      </c>
      <c r="CC144" s="226" t="str">
        <f t="shared" ca="1" si="173"/>
        <v/>
      </c>
      <c r="CD144" s="226" t="str">
        <f t="shared" ca="1" si="174"/>
        <v/>
      </c>
      <c r="CE144" s="226" t="str">
        <f t="shared" ca="1" si="175"/>
        <v/>
      </c>
      <c r="CF144" s="226" t="str">
        <f t="shared" ca="1" si="176"/>
        <v/>
      </c>
      <c r="CG144" s="226" t="str">
        <f t="shared" ca="1" si="177"/>
        <v/>
      </c>
      <c r="CH144" s="226" t="str">
        <f t="shared" ca="1" si="178"/>
        <v/>
      </c>
      <c r="CI144" s="226" t="str">
        <f t="shared" ca="1" si="179"/>
        <v/>
      </c>
      <c r="CJ144" s="226" t="str">
        <f t="shared" ca="1" si="180"/>
        <v/>
      </c>
      <c r="CK144" s="226" t="str">
        <f t="shared" ca="1" si="181"/>
        <v/>
      </c>
      <c r="CL144" s="226" t="str">
        <f t="shared" ca="1" si="182"/>
        <v/>
      </c>
      <c r="CM144" s="226"/>
      <c r="CN144" s="226" t="str">
        <f t="shared" ca="1" si="183"/>
        <v xml:space="preserve">          </v>
      </c>
      <c r="CO144" s="226" t="str">
        <f t="shared" ca="1" si="184"/>
        <v/>
      </c>
      <c r="CP144" s="226" t="str">
        <f t="shared" ca="1" si="185"/>
        <v/>
      </c>
      <c r="CQ144" s="226"/>
      <c r="CR144" s="226">
        <f t="shared" ca="1" si="186"/>
        <v>0</v>
      </c>
      <c r="CS144" s="226">
        <f t="shared" ca="1" si="159"/>
        <v>0</v>
      </c>
      <c r="CT144" s="226">
        <f t="shared" ca="1" si="159"/>
        <v>0</v>
      </c>
      <c r="CU144" s="226">
        <f t="shared" ca="1" si="159"/>
        <v>0</v>
      </c>
      <c r="CV144" s="226">
        <f t="shared" ca="1" si="159"/>
        <v>0</v>
      </c>
      <c r="CW144" s="226">
        <f t="shared" ca="1" si="159"/>
        <v>0</v>
      </c>
      <c r="CX144" s="226">
        <f t="shared" ca="1" si="159"/>
        <v>0</v>
      </c>
      <c r="CY144" s="226">
        <f t="shared" ca="1" si="159"/>
        <v>0</v>
      </c>
      <c r="CZ144" s="226">
        <f t="shared" ca="1" si="159"/>
        <v>0</v>
      </c>
      <c r="DA144" s="226">
        <f t="shared" ca="1" si="159"/>
        <v>0</v>
      </c>
      <c r="DB144" s="226">
        <f t="shared" ca="1" si="159"/>
        <v>0</v>
      </c>
      <c r="DC144" s="226"/>
      <c r="DD144" s="226" t="str">
        <f t="shared" ca="1" si="187"/>
        <v/>
      </c>
      <c r="DE144" s="226" t="str">
        <f t="shared" ca="1" si="188"/>
        <v/>
      </c>
      <c r="DF144" s="226" t="str">
        <f t="shared" ca="1" si="189"/>
        <v/>
      </c>
      <c r="DG144" s="226" t="str">
        <f t="shared" ca="1" si="190"/>
        <v/>
      </c>
      <c r="DH144" s="226" t="str">
        <f t="shared" ca="1" si="191"/>
        <v/>
      </c>
      <c r="DI144" s="226" t="str">
        <f t="shared" ca="1" si="192"/>
        <v/>
      </c>
      <c r="DJ144" s="226" t="str">
        <f t="shared" ca="1" si="193"/>
        <v/>
      </c>
      <c r="DK144" s="226" t="str">
        <f t="shared" ca="1" si="194"/>
        <v/>
      </c>
      <c r="DL144" s="226" t="str">
        <f t="shared" ca="1" si="195"/>
        <v/>
      </c>
      <c r="DM144" s="226" t="str">
        <f t="shared" ca="1" si="196"/>
        <v/>
      </c>
      <c r="DN144" s="226" t="str">
        <f t="shared" ca="1" si="197"/>
        <v/>
      </c>
      <c r="DO144" s="226"/>
      <c r="DP144" s="226" t="str">
        <f t="shared" ca="1" si="198"/>
        <v xml:space="preserve">          </v>
      </c>
      <c r="DQ144" s="226" t="str">
        <f t="shared" ca="1" si="199"/>
        <v/>
      </c>
      <c r="DR144" s="226" t="str">
        <f t="shared" ca="1" si="200"/>
        <v/>
      </c>
      <c r="DS144" s="226"/>
      <c r="DT144" s="226" t="str">
        <f t="shared" ca="1" si="201"/>
        <v/>
      </c>
      <c r="DU144" s="226" t="str">
        <f t="shared" ca="1" si="165"/>
        <v/>
      </c>
      <c r="DV144" s="226" t="str">
        <f t="shared" ca="1" si="165"/>
        <v/>
      </c>
      <c r="DW144" s="226" t="str">
        <f t="shared" ca="1" si="165"/>
        <v/>
      </c>
      <c r="DX144" s="226" t="str">
        <f t="shared" ca="1" si="165"/>
        <v/>
      </c>
      <c r="DY144" s="226" t="str">
        <f t="shared" ca="1" si="165"/>
        <v/>
      </c>
      <c r="DZ144" s="226" t="str">
        <f t="shared" ca="1" si="165"/>
        <v/>
      </c>
      <c r="EA144" s="226" t="str">
        <f t="shared" ca="1" si="165"/>
        <v/>
      </c>
      <c r="EB144" s="226" t="str">
        <f t="shared" ca="1" si="165"/>
        <v/>
      </c>
      <c r="EC144" s="226" t="str">
        <f t="shared" ca="1" si="165"/>
        <v/>
      </c>
      <c r="ED144" s="226"/>
      <c r="EE144" s="226" t="str">
        <f t="shared" ca="1" si="202"/>
        <v xml:space="preserve">         </v>
      </c>
      <c r="EF144" s="226" t="str">
        <f t="shared" ca="1" si="203"/>
        <v/>
      </c>
      <c r="EG144" s="226" t="str">
        <f t="shared" ca="1" si="204"/>
        <v/>
      </c>
      <c r="EH144" s="226"/>
      <c r="EI144" s="226" t="str">
        <f t="shared" ca="1" si="205"/>
        <v/>
      </c>
      <c r="EJ144" s="226" t="str">
        <f t="shared" ca="1" si="205"/>
        <v/>
      </c>
      <c r="EK144" s="226" t="str">
        <f t="shared" ca="1" si="205"/>
        <v/>
      </c>
      <c r="EL144" s="226" t="str">
        <f t="shared" ca="1" si="205"/>
        <v/>
      </c>
      <c r="EM144" s="226" t="str">
        <f t="shared" ca="1" si="205"/>
        <v/>
      </c>
      <c r="EN144" s="226" t="str">
        <f t="shared" ca="1" si="205"/>
        <v/>
      </c>
      <c r="EO144" s="226" t="str">
        <f t="shared" ca="1" si="205"/>
        <v/>
      </c>
      <c r="EP144" s="226" t="str">
        <f t="shared" ca="1" si="205"/>
        <v/>
      </c>
      <c r="EQ144" s="226" t="str">
        <f t="shared" ca="1" si="205"/>
        <v/>
      </c>
      <c r="ER144" s="226" t="str">
        <f t="shared" ca="1" si="205"/>
        <v/>
      </c>
      <c r="ES144" s="226"/>
      <c r="ET144" s="226" t="str">
        <f t="shared" ca="1" si="139"/>
        <v xml:space="preserve">         </v>
      </c>
      <c r="EU144" s="226" t="str">
        <f t="shared" ca="1" si="140"/>
        <v/>
      </c>
      <c r="EV144" s="226" t="str">
        <f t="shared" ca="1" si="141"/>
        <v/>
      </c>
      <c r="FM144" s="226" t="str">
        <f t="shared" si="166"/>
        <v/>
      </c>
      <c r="FN144" s="226" t="str">
        <f t="shared" si="167"/>
        <v/>
      </c>
      <c r="FO144" s="226" t="str">
        <f t="shared" si="168"/>
        <v/>
      </c>
      <c r="FP144" s="226" t="str">
        <f t="shared" si="169"/>
        <v/>
      </c>
      <c r="FQ144" s="226" t="str">
        <f t="shared" ref="FQ144:FQ181" si="206">FM144&amp;FN144&amp;FO144&amp;FP144</f>
        <v/>
      </c>
      <c r="FR144" s="226" t="str">
        <f t="shared" ref="FR144:FR181" si="207">SUBSTITUTE(TRIM(FQ144)," "," / ")</f>
        <v/>
      </c>
      <c r="FT144" s="226">
        <f>LEN(ПланОЗО!C144)-LEN(SUBSTITUTE(ПланОЗО!C144,",",""))+COUNTA(ПланОЗО!C144)</f>
        <v>0</v>
      </c>
      <c r="FU144" s="226">
        <f>LEN(ПланОЗО!D144)-LEN(SUBSTITUTE(ПланОЗО!D144,",",""))+COUNTA(ПланОЗО!D144)</f>
        <v>0</v>
      </c>
      <c r="FV144" s="226">
        <f>LEN(ПланОЗО!E144)-LEN(SUBSTITUTE(ПланОЗО!E144,",",""))+COUNTA(ПланОЗО!E144)</f>
        <v>0</v>
      </c>
      <c r="FX144" s="226">
        <f>LEN(ПланЗО!C144)-LEN(SUBSTITUTE(ПланЗО!C144,",",""))+COUNTA(ПланЗО!C144)</f>
        <v>0</v>
      </c>
      <c r="FY144" s="226">
        <f>LEN(ПланЗО!D144)-LEN(SUBSTITUTE(ПланЗО!D144,",",""))+COUNTA(ПланЗО!D144)</f>
        <v>0</v>
      </c>
      <c r="FZ144" s="226">
        <f>LEN(ПланЗО!E144)-LEN(SUBSTITUTE(ПланЗО!E144,",",""))+COUNTA(ПланЗО!E144)</f>
        <v>0</v>
      </c>
    </row>
    <row r="145" spans="1:182" x14ac:dyDescent="0.25">
      <c r="A145" s="5" t="s">
        <v>242</v>
      </c>
      <c r="B145" s="92"/>
      <c r="C145" s="88"/>
      <c r="D145" s="89"/>
      <c r="E145" s="89"/>
      <c r="F145" s="89"/>
      <c r="G145" s="90"/>
      <c r="H145" s="88"/>
      <c r="I145" s="89"/>
      <c r="J145" s="89"/>
      <c r="K145" s="89"/>
      <c r="L145" s="90"/>
      <c r="M145" s="88"/>
      <c r="N145" s="91"/>
      <c r="O145" s="91"/>
      <c r="P145" s="89"/>
      <c r="Q145" s="90"/>
      <c r="R145" s="88"/>
      <c r="S145" s="89"/>
      <c r="T145" s="89"/>
      <c r="U145" s="89"/>
      <c r="V145" s="90"/>
      <c r="W145" s="88"/>
      <c r="X145" s="89"/>
      <c r="Y145" s="89"/>
      <c r="Z145" s="89"/>
      <c r="AA145" s="90"/>
      <c r="AB145" s="88"/>
      <c r="AC145" s="89"/>
      <c r="AD145" s="89"/>
      <c r="AE145" s="89"/>
      <c r="AF145" s="90"/>
      <c r="AG145" s="88"/>
      <c r="AH145" s="89"/>
      <c r="AI145" s="89"/>
      <c r="AJ145" s="89"/>
      <c r="AK145" s="90"/>
      <c r="AL145" s="88"/>
      <c r="AM145" s="89"/>
      <c r="AN145" s="89"/>
      <c r="AO145" s="89"/>
      <c r="AP145" s="90"/>
      <c r="AQ145" s="88"/>
      <c r="AR145" s="89"/>
      <c r="AS145" s="89"/>
      <c r="AT145" s="89"/>
      <c r="AU145" s="90"/>
      <c r="AV145" s="88"/>
      <c r="AW145" s="89"/>
      <c r="AX145" s="89"/>
      <c r="AY145" s="89"/>
      <c r="AZ145" s="90"/>
      <c r="BA145" s="88"/>
      <c r="BB145" s="89"/>
      <c r="BC145" s="89"/>
      <c r="BD145" s="89"/>
      <c r="BE145" s="90"/>
      <c r="BF145" s="89"/>
      <c r="BG145" s="214">
        <v>0</v>
      </c>
      <c r="BH145" s="214">
        <v>0</v>
      </c>
      <c r="BI145" s="214">
        <v>0</v>
      </c>
      <c r="BJ145" s="214">
        <v>0</v>
      </c>
      <c r="BK145" s="305"/>
      <c r="BL145" s="305" t="str">
        <f>IF(ПланОО!H145&gt;0,ПланОО!I145/ПланОО!H145,"-")</f>
        <v>-</v>
      </c>
      <c r="BM145" s="298"/>
      <c r="BN145" s="226"/>
      <c r="BO145" s="226"/>
      <c r="BP145" s="226">
        <f t="shared" ca="1" si="170"/>
        <v>0</v>
      </c>
      <c r="BQ145" s="226">
        <f t="shared" ca="1" si="171"/>
        <v>0</v>
      </c>
      <c r="BR145" s="226">
        <f t="shared" ca="1" si="164"/>
        <v>0</v>
      </c>
      <c r="BS145" s="226">
        <f t="shared" ca="1" si="164"/>
        <v>0</v>
      </c>
      <c r="BT145" s="226">
        <f t="shared" ca="1" si="164"/>
        <v>0</v>
      </c>
      <c r="BU145" s="226">
        <f t="shared" ca="1" si="164"/>
        <v>0</v>
      </c>
      <c r="BV145" s="226">
        <f t="shared" ca="1" si="164"/>
        <v>0</v>
      </c>
      <c r="BW145" s="226">
        <f t="shared" ca="1" si="164"/>
        <v>0</v>
      </c>
      <c r="BX145" s="226">
        <f t="shared" ca="1" si="164"/>
        <v>0</v>
      </c>
      <c r="BY145" s="226">
        <f t="shared" ca="1" si="164"/>
        <v>0</v>
      </c>
      <c r="BZ145" s="226">
        <f t="shared" ca="1" si="164"/>
        <v>0</v>
      </c>
      <c r="CA145" s="226"/>
      <c r="CB145" s="226" t="str">
        <f t="shared" ca="1" si="172"/>
        <v/>
      </c>
      <c r="CC145" s="226" t="str">
        <f t="shared" ca="1" si="173"/>
        <v/>
      </c>
      <c r="CD145" s="226" t="str">
        <f t="shared" ca="1" si="174"/>
        <v/>
      </c>
      <c r="CE145" s="226" t="str">
        <f t="shared" ca="1" si="175"/>
        <v/>
      </c>
      <c r="CF145" s="226" t="str">
        <f t="shared" ca="1" si="176"/>
        <v/>
      </c>
      <c r="CG145" s="226" t="str">
        <f t="shared" ca="1" si="177"/>
        <v/>
      </c>
      <c r="CH145" s="226" t="str">
        <f t="shared" ca="1" si="178"/>
        <v/>
      </c>
      <c r="CI145" s="226" t="str">
        <f t="shared" ca="1" si="179"/>
        <v/>
      </c>
      <c r="CJ145" s="226" t="str">
        <f t="shared" ca="1" si="180"/>
        <v/>
      </c>
      <c r="CK145" s="226" t="str">
        <f t="shared" ca="1" si="181"/>
        <v/>
      </c>
      <c r="CL145" s="226" t="str">
        <f t="shared" ca="1" si="182"/>
        <v/>
      </c>
      <c r="CM145" s="226"/>
      <c r="CN145" s="226" t="str">
        <f t="shared" ca="1" si="183"/>
        <v xml:space="preserve">          </v>
      </c>
      <c r="CO145" s="226" t="str">
        <f t="shared" ca="1" si="184"/>
        <v/>
      </c>
      <c r="CP145" s="226" t="str">
        <f t="shared" ca="1" si="185"/>
        <v/>
      </c>
      <c r="CQ145" s="226"/>
      <c r="CR145" s="226">
        <f t="shared" ca="1" si="186"/>
        <v>0</v>
      </c>
      <c r="CS145" s="226">
        <f t="shared" ca="1" si="159"/>
        <v>0</v>
      </c>
      <c r="CT145" s="226">
        <f t="shared" ca="1" si="159"/>
        <v>0</v>
      </c>
      <c r="CU145" s="226">
        <f t="shared" ca="1" si="159"/>
        <v>0</v>
      </c>
      <c r="CV145" s="226">
        <f t="shared" ca="1" si="159"/>
        <v>0</v>
      </c>
      <c r="CW145" s="226">
        <f t="shared" ca="1" si="159"/>
        <v>0</v>
      </c>
      <c r="CX145" s="226">
        <f t="shared" ca="1" si="159"/>
        <v>0</v>
      </c>
      <c r="CY145" s="226">
        <f t="shared" ca="1" si="159"/>
        <v>0</v>
      </c>
      <c r="CZ145" s="226">
        <f t="shared" ca="1" si="159"/>
        <v>0</v>
      </c>
      <c r="DA145" s="226">
        <f t="shared" ca="1" si="159"/>
        <v>0</v>
      </c>
      <c r="DB145" s="226">
        <f t="shared" ca="1" si="159"/>
        <v>0</v>
      </c>
      <c r="DC145" s="226"/>
      <c r="DD145" s="226" t="str">
        <f t="shared" ca="1" si="187"/>
        <v/>
      </c>
      <c r="DE145" s="226" t="str">
        <f t="shared" ca="1" si="188"/>
        <v/>
      </c>
      <c r="DF145" s="226" t="str">
        <f t="shared" ca="1" si="189"/>
        <v/>
      </c>
      <c r="DG145" s="226" t="str">
        <f t="shared" ca="1" si="190"/>
        <v/>
      </c>
      <c r="DH145" s="226" t="str">
        <f t="shared" ca="1" si="191"/>
        <v/>
      </c>
      <c r="DI145" s="226" t="str">
        <f t="shared" ca="1" si="192"/>
        <v/>
      </c>
      <c r="DJ145" s="226" t="str">
        <f t="shared" ca="1" si="193"/>
        <v/>
      </c>
      <c r="DK145" s="226" t="str">
        <f t="shared" ca="1" si="194"/>
        <v/>
      </c>
      <c r="DL145" s="226" t="str">
        <f t="shared" ca="1" si="195"/>
        <v/>
      </c>
      <c r="DM145" s="226" t="str">
        <f t="shared" ca="1" si="196"/>
        <v/>
      </c>
      <c r="DN145" s="226" t="str">
        <f t="shared" ca="1" si="197"/>
        <v/>
      </c>
      <c r="DO145" s="226"/>
      <c r="DP145" s="226" t="str">
        <f t="shared" ca="1" si="198"/>
        <v xml:space="preserve">          </v>
      </c>
      <c r="DQ145" s="226" t="str">
        <f t="shared" ca="1" si="199"/>
        <v/>
      </c>
      <c r="DR145" s="226" t="str">
        <f t="shared" ca="1" si="200"/>
        <v/>
      </c>
      <c r="DS145" s="226"/>
      <c r="DT145" s="226" t="str">
        <f t="shared" ca="1" si="201"/>
        <v/>
      </c>
      <c r="DU145" s="226" t="str">
        <f t="shared" ca="1" si="165"/>
        <v/>
      </c>
      <c r="DV145" s="226" t="str">
        <f t="shared" ca="1" si="165"/>
        <v/>
      </c>
      <c r="DW145" s="226" t="str">
        <f t="shared" ca="1" si="165"/>
        <v/>
      </c>
      <c r="DX145" s="226" t="str">
        <f t="shared" ca="1" si="165"/>
        <v/>
      </c>
      <c r="DY145" s="226" t="str">
        <f t="shared" ca="1" si="165"/>
        <v/>
      </c>
      <c r="DZ145" s="226" t="str">
        <f t="shared" ca="1" si="165"/>
        <v/>
      </c>
      <c r="EA145" s="226" t="str">
        <f t="shared" ca="1" si="165"/>
        <v/>
      </c>
      <c r="EB145" s="226" t="str">
        <f t="shared" ca="1" si="165"/>
        <v/>
      </c>
      <c r="EC145" s="226" t="str">
        <f t="shared" ca="1" si="165"/>
        <v/>
      </c>
      <c r="ED145" s="226"/>
      <c r="EE145" s="226" t="str">
        <f t="shared" ca="1" si="202"/>
        <v xml:space="preserve">         </v>
      </c>
      <c r="EF145" s="226" t="str">
        <f t="shared" ca="1" si="203"/>
        <v/>
      </c>
      <c r="EG145" s="226" t="str">
        <f t="shared" ca="1" si="204"/>
        <v/>
      </c>
      <c r="EH145" s="226"/>
      <c r="EI145" s="226" t="str">
        <f t="shared" ca="1" si="205"/>
        <v/>
      </c>
      <c r="EJ145" s="226" t="str">
        <f t="shared" ca="1" si="205"/>
        <v/>
      </c>
      <c r="EK145" s="226" t="str">
        <f t="shared" ca="1" si="205"/>
        <v/>
      </c>
      <c r="EL145" s="226" t="str">
        <f t="shared" ca="1" si="205"/>
        <v/>
      </c>
      <c r="EM145" s="226" t="str">
        <f t="shared" ca="1" si="205"/>
        <v/>
      </c>
      <c r="EN145" s="226" t="str">
        <f t="shared" ca="1" si="205"/>
        <v/>
      </c>
      <c r="EO145" s="226" t="str">
        <f t="shared" ca="1" si="205"/>
        <v/>
      </c>
      <c r="EP145" s="226" t="str">
        <f t="shared" ca="1" si="205"/>
        <v/>
      </c>
      <c r="EQ145" s="226" t="str">
        <f t="shared" ca="1" si="205"/>
        <v/>
      </c>
      <c r="ER145" s="226" t="str">
        <f t="shared" ca="1" si="205"/>
        <v/>
      </c>
      <c r="ES145" s="226"/>
      <c r="ET145" s="226" t="str">
        <f t="shared" ca="1" si="139"/>
        <v xml:space="preserve">         </v>
      </c>
      <c r="EU145" s="226" t="str">
        <f t="shared" ca="1" si="140"/>
        <v/>
      </c>
      <c r="EV145" s="226" t="str">
        <f t="shared" ca="1" si="141"/>
        <v/>
      </c>
      <c r="FM145" s="226" t="str">
        <f t="shared" si="166"/>
        <v/>
      </c>
      <c r="FN145" s="226" t="str">
        <f t="shared" si="167"/>
        <v/>
      </c>
      <c r="FO145" s="226" t="str">
        <f t="shared" si="168"/>
        <v/>
      </c>
      <c r="FP145" s="226" t="str">
        <f t="shared" si="169"/>
        <v/>
      </c>
      <c r="FQ145" s="226" t="str">
        <f t="shared" si="206"/>
        <v/>
      </c>
      <c r="FR145" s="226" t="str">
        <f t="shared" si="207"/>
        <v/>
      </c>
      <c r="FT145" s="226">
        <f>LEN(ПланОЗО!C145)-LEN(SUBSTITUTE(ПланОЗО!C145,",",""))+COUNTA(ПланОЗО!C145)</f>
        <v>0</v>
      </c>
      <c r="FU145" s="226">
        <f>LEN(ПланОЗО!D145)-LEN(SUBSTITUTE(ПланОЗО!D145,",",""))+COUNTA(ПланОЗО!D145)</f>
        <v>0</v>
      </c>
      <c r="FV145" s="226">
        <f>LEN(ПланОЗО!E145)-LEN(SUBSTITUTE(ПланОЗО!E145,",",""))+COUNTA(ПланОЗО!E145)</f>
        <v>0</v>
      </c>
      <c r="FX145" s="226">
        <f>LEN(ПланЗО!C145)-LEN(SUBSTITUTE(ПланЗО!C145,",",""))+COUNTA(ПланЗО!C145)</f>
        <v>0</v>
      </c>
      <c r="FY145" s="226">
        <f>LEN(ПланЗО!D145)-LEN(SUBSTITUTE(ПланЗО!D145,",",""))+COUNTA(ПланЗО!D145)</f>
        <v>0</v>
      </c>
      <c r="FZ145" s="226">
        <f>LEN(ПланЗО!E145)-LEN(SUBSTITUTE(ПланЗО!E145,",",""))+COUNTA(ПланЗО!E145)</f>
        <v>0</v>
      </c>
    </row>
    <row r="146" spans="1:182" x14ac:dyDescent="0.25">
      <c r="A146" s="5" t="s">
        <v>243</v>
      </c>
      <c r="B146" s="92"/>
      <c r="C146" s="88"/>
      <c r="D146" s="89"/>
      <c r="E146" s="89"/>
      <c r="F146" s="89"/>
      <c r="G146" s="90"/>
      <c r="H146" s="88"/>
      <c r="I146" s="89"/>
      <c r="J146" s="89"/>
      <c r="K146" s="89"/>
      <c r="L146" s="90"/>
      <c r="M146" s="88"/>
      <c r="N146" s="91"/>
      <c r="O146" s="91"/>
      <c r="P146" s="89"/>
      <c r="Q146" s="90"/>
      <c r="R146" s="88"/>
      <c r="S146" s="89"/>
      <c r="T146" s="89"/>
      <c r="U146" s="89"/>
      <c r="V146" s="90"/>
      <c r="W146" s="88"/>
      <c r="X146" s="89"/>
      <c r="Y146" s="89"/>
      <c r="Z146" s="89"/>
      <c r="AA146" s="90"/>
      <c r="AB146" s="88"/>
      <c r="AC146" s="89"/>
      <c r="AD146" s="89"/>
      <c r="AE146" s="89"/>
      <c r="AF146" s="90"/>
      <c r="AG146" s="88"/>
      <c r="AH146" s="89"/>
      <c r="AI146" s="89"/>
      <c r="AJ146" s="89"/>
      <c r="AK146" s="90"/>
      <c r="AL146" s="88"/>
      <c r="AM146" s="89"/>
      <c r="AN146" s="89"/>
      <c r="AO146" s="89"/>
      <c r="AP146" s="90"/>
      <c r="AQ146" s="88"/>
      <c r="AR146" s="89"/>
      <c r="AS146" s="89"/>
      <c r="AT146" s="89"/>
      <c r="AU146" s="90"/>
      <c r="AV146" s="88"/>
      <c r="AW146" s="89"/>
      <c r="AX146" s="89"/>
      <c r="AY146" s="89"/>
      <c r="AZ146" s="90"/>
      <c r="BA146" s="88"/>
      <c r="BB146" s="89"/>
      <c r="BC146" s="89"/>
      <c r="BD146" s="89"/>
      <c r="BE146" s="90"/>
      <c r="BF146" s="89"/>
      <c r="BG146" s="214">
        <v>0</v>
      </c>
      <c r="BH146" s="214">
        <v>0</v>
      </c>
      <c r="BI146" s="214">
        <v>0</v>
      </c>
      <c r="BJ146" s="214">
        <v>0</v>
      </c>
      <c r="BK146" s="305"/>
      <c r="BL146" s="305" t="str">
        <f>IF(ПланОО!H146&gt;0,ПланОО!I146/ПланОО!H146,"-")</f>
        <v>-</v>
      </c>
      <c r="BM146" s="298"/>
      <c r="BN146" s="226"/>
      <c r="BO146" s="226"/>
      <c r="BP146" s="226">
        <f t="shared" ca="1" si="170"/>
        <v>0</v>
      </c>
      <c r="BQ146" s="226">
        <f t="shared" ca="1" si="171"/>
        <v>0</v>
      </c>
      <c r="BR146" s="226">
        <f t="shared" ca="1" si="164"/>
        <v>0</v>
      </c>
      <c r="BS146" s="226">
        <f t="shared" ca="1" si="164"/>
        <v>0</v>
      </c>
      <c r="BT146" s="226">
        <f t="shared" ca="1" si="164"/>
        <v>0</v>
      </c>
      <c r="BU146" s="226">
        <f t="shared" ca="1" si="164"/>
        <v>0</v>
      </c>
      <c r="BV146" s="226">
        <f t="shared" ca="1" si="164"/>
        <v>0</v>
      </c>
      <c r="BW146" s="226">
        <f t="shared" ca="1" si="164"/>
        <v>0</v>
      </c>
      <c r="BX146" s="226">
        <f t="shared" ca="1" si="164"/>
        <v>0</v>
      </c>
      <c r="BY146" s="226">
        <f t="shared" ca="1" si="164"/>
        <v>0</v>
      </c>
      <c r="BZ146" s="226">
        <f t="shared" ca="1" si="164"/>
        <v>0</v>
      </c>
      <c r="CA146" s="226"/>
      <c r="CB146" s="226" t="str">
        <f t="shared" ca="1" si="172"/>
        <v/>
      </c>
      <c r="CC146" s="226" t="str">
        <f t="shared" ca="1" si="173"/>
        <v/>
      </c>
      <c r="CD146" s="226" t="str">
        <f t="shared" ca="1" si="174"/>
        <v/>
      </c>
      <c r="CE146" s="226" t="str">
        <f t="shared" ca="1" si="175"/>
        <v/>
      </c>
      <c r="CF146" s="226" t="str">
        <f t="shared" ca="1" si="176"/>
        <v/>
      </c>
      <c r="CG146" s="226" t="str">
        <f t="shared" ca="1" si="177"/>
        <v/>
      </c>
      <c r="CH146" s="226" t="str">
        <f t="shared" ca="1" si="178"/>
        <v/>
      </c>
      <c r="CI146" s="226" t="str">
        <f t="shared" ca="1" si="179"/>
        <v/>
      </c>
      <c r="CJ146" s="226" t="str">
        <f t="shared" ca="1" si="180"/>
        <v/>
      </c>
      <c r="CK146" s="226" t="str">
        <f t="shared" ca="1" si="181"/>
        <v/>
      </c>
      <c r="CL146" s="226" t="str">
        <f t="shared" ca="1" si="182"/>
        <v/>
      </c>
      <c r="CM146" s="226"/>
      <c r="CN146" s="226" t="str">
        <f t="shared" ca="1" si="183"/>
        <v xml:space="preserve">          </v>
      </c>
      <c r="CO146" s="226" t="str">
        <f t="shared" ca="1" si="184"/>
        <v/>
      </c>
      <c r="CP146" s="226" t="str">
        <f t="shared" ca="1" si="185"/>
        <v/>
      </c>
      <c r="CQ146" s="226"/>
      <c r="CR146" s="226">
        <f t="shared" ca="1" si="186"/>
        <v>0</v>
      </c>
      <c r="CS146" s="226">
        <f t="shared" ca="1" si="159"/>
        <v>0</v>
      </c>
      <c r="CT146" s="226">
        <f t="shared" ca="1" si="159"/>
        <v>0</v>
      </c>
      <c r="CU146" s="226">
        <f t="shared" ca="1" si="159"/>
        <v>0</v>
      </c>
      <c r="CV146" s="226">
        <f t="shared" ca="1" si="159"/>
        <v>0</v>
      </c>
      <c r="CW146" s="226">
        <f t="shared" ca="1" si="159"/>
        <v>0</v>
      </c>
      <c r="CX146" s="226">
        <f t="shared" ca="1" si="159"/>
        <v>0</v>
      </c>
      <c r="CY146" s="226">
        <f t="shared" ca="1" si="159"/>
        <v>0</v>
      </c>
      <c r="CZ146" s="226">
        <f t="shared" ca="1" si="159"/>
        <v>0</v>
      </c>
      <c r="DA146" s="226">
        <f t="shared" ca="1" si="159"/>
        <v>0</v>
      </c>
      <c r="DB146" s="226">
        <f t="shared" ca="1" si="159"/>
        <v>0</v>
      </c>
      <c r="DC146" s="226"/>
      <c r="DD146" s="226" t="str">
        <f t="shared" ca="1" si="187"/>
        <v/>
      </c>
      <c r="DE146" s="226" t="str">
        <f t="shared" ca="1" si="188"/>
        <v/>
      </c>
      <c r="DF146" s="226" t="str">
        <f t="shared" ca="1" si="189"/>
        <v/>
      </c>
      <c r="DG146" s="226" t="str">
        <f t="shared" ca="1" si="190"/>
        <v/>
      </c>
      <c r="DH146" s="226" t="str">
        <f t="shared" ca="1" si="191"/>
        <v/>
      </c>
      <c r="DI146" s="226" t="str">
        <f t="shared" ca="1" si="192"/>
        <v/>
      </c>
      <c r="DJ146" s="226" t="str">
        <f t="shared" ca="1" si="193"/>
        <v/>
      </c>
      <c r="DK146" s="226" t="str">
        <f t="shared" ca="1" si="194"/>
        <v/>
      </c>
      <c r="DL146" s="226" t="str">
        <f t="shared" ca="1" si="195"/>
        <v/>
      </c>
      <c r="DM146" s="226" t="str">
        <f t="shared" ca="1" si="196"/>
        <v/>
      </c>
      <c r="DN146" s="226" t="str">
        <f t="shared" ca="1" si="197"/>
        <v/>
      </c>
      <c r="DO146" s="226"/>
      <c r="DP146" s="226" t="str">
        <f t="shared" ca="1" si="198"/>
        <v xml:space="preserve">          </v>
      </c>
      <c r="DQ146" s="226" t="str">
        <f t="shared" ca="1" si="199"/>
        <v/>
      </c>
      <c r="DR146" s="226" t="str">
        <f t="shared" ca="1" si="200"/>
        <v/>
      </c>
      <c r="DS146" s="226"/>
      <c r="DT146" s="226" t="str">
        <f t="shared" ca="1" si="201"/>
        <v/>
      </c>
      <c r="DU146" s="226" t="str">
        <f t="shared" ca="1" si="165"/>
        <v/>
      </c>
      <c r="DV146" s="226" t="str">
        <f t="shared" ca="1" si="165"/>
        <v/>
      </c>
      <c r="DW146" s="226" t="str">
        <f t="shared" ca="1" si="165"/>
        <v/>
      </c>
      <c r="DX146" s="226" t="str">
        <f t="shared" ca="1" si="165"/>
        <v/>
      </c>
      <c r="DY146" s="226" t="str">
        <f t="shared" ca="1" si="165"/>
        <v/>
      </c>
      <c r="DZ146" s="226" t="str">
        <f t="shared" ca="1" si="165"/>
        <v/>
      </c>
      <c r="EA146" s="226" t="str">
        <f t="shared" ca="1" si="165"/>
        <v/>
      </c>
      <c r="EB146" s="226" t="str">
        <f t="shared" ca="1" si="165"/>
        <v/>
      </c>
      <c r="EC146" s="226" t="str">
        <f t="shared" ca="1" si="165"/>
        <v/>
      </c>
      <c r="ED146" s="226"/>
      <c r="EE146" s="226" t="str">
        <f t="shared" ca="1" si="202"/>
        <v xml:space="preserve">         </v>
      </c>
      <c r="EF146" s="226" t="str">
        <f t="shared" ca="1" si="203"/>
        <v/>
      </c>
      <c r="EG146" s="226" t="str">
        <f t="shared" ca="1" si="204"/>
        <v/>
      </c>
      <c r="EH146" s="226"/>
      <c r="EI146" s="226" t="str">
        <f t="shared" ca="1" si="205"/>
        <v/>
      </c>
      <c r="EJ146" s="226" t="str">
        <f t="shared" ca="1" si="205"/>
        <v/>
      </c>
      <c r="EK146" s="226" t="str">
        <f t="shared" ca="1" si="205"/>
        <v/>
      </c>
      <c r="EL146" s="226" t="str">
        <f t="shared" ca="1" si="205"/>
        <v/>
      </c>
      <c r="EM146" s="226" t="str">
        <f t="shared" ca="1" si="205"/>
        <v/>
      </c>
      <c r="EN146" s="226" t="str">
        <f t="shared" ca="1" si="205"/>
        <v/>
      </c>
      <c r="EO146" s="226" t="str">
        <f t="shared" ca="1" si="205"/>
        <v/>
      </c>
      <c r="EP146" s="226" t="str">
        <f t="shared" ca="1" si="205"/>
        <v/>
      </c>
      <c r="EQ146" s="226" t="str">
        <f t="shared" ca="1" si="205"/>
        <v/>
      </c>
      <c r="ER146" s="226" t="str">
        <f t="shared" ca="1" si="205"/>
        <v/>
      </c>
      <c r="ES146" s="226"/>
      <c r="ET146" s="226" t="str">
        <f t="shared" ca="1" si="139"/>
        <v xml:space="preserve">         </v>
      </c>
      <c r="EU146" s="226" t="str">
        <f t="shared" ca="1" si="140"/>
        <v/>
      </c>
      <c r="EV146" s="226" t="str">
        <f t="shared" ca="1" si="141"/>
        <v/>
      </c>
      <c r="FM146" s="226" t="str">
        <f t="shared" si="166"/>
        <v/>
      </c>
      <c r="FN146" s="226" t="str">
        <f t="shared" si="167"/>
        <v/>
      </c>
      <c r="FO146" s="226" t="str">
        <f t="shared" si="168"/>
        <v/>
      </c>
      <c r="FP146" s="226" t="str">
        <f t="shared" si="169"/>
        <v/>
      </c>
      <c r="FQ146" s="226" t="str">
        <f t="shared" si="206"/>
        <v/>
      </c>
      <c r="FR146" s="226" t="str">
        <f t="shared" si="207"/>
        <v/>
      </c>
      <c r="FT146" s="226">
        <f>LEN(ПланОЗО!C146)-LEN(SUBSTITUTE(ПланОЗО!C146,",",""))+COUNTA(ПланОЗО!C146)</f>
        <v>0</v>
      </c>
      <c r="FU146" s="226">
        <f>LEN(ПланОЗО!D146)-LEN(SUBSTITUTE(ПланОЗО!D146,",",""))+COUNTA(ПланОЗО!D146)</f>
        <v>0</v>
      </c>
      <c r="FV146" s="226">
        <f>LEN(ПланОЗО!E146)-LEN(SUBSTITUTE(ПланОЗО!E146,",",""))+COUNTA(ПланОЗО!E146)</f>
        <v>0</v>
      </c>
      <c r="FX146" s="226">
        <f>LEN(ПланЗО!C146)-LEN(SUBSTITUTE(ПланЗО!C146,",",""))+COUNTA(ПланЗО!C146)</f>
        <v>0</v>
      </c>
      <c r="FY146" s="226">
        <f>LEN(ПланЗО!D146)-LEN(SUBSTITUTE(ПланЗО!D146,",",""))+COUNTA(ПланЗО!D146)</f>
        <v>0</v>
      </c>
      <c r="FZ146" s="226">
        <f>LEN(ПланЗО!E146)-LEN(SUBSTITUTE(ПланЗО!E146,",",""))+COUNTA(ПланЗО!E146)</f>
        <v>0</v>
      </c>
    </row>
    <row r="147" spans="1:182" x14ac:dyDescent="0.25">
      <c r="A147" s="5" t="s">
        <v>244</v>
      </c>
      <c r="B147" s="92"/>
      <c r="C147" s="88"/>
      <c r="D147" s="89"/>
      <c r="E147" s="89"/>
      <c r="F147" s="89"/>
      <c r="G147" s="90"/>
      <c r="H147" s="88"/>
      <c r="I147" s="89"/>
      <c r="J147" s="89"/>
      <c r="K147" s="89"/>
      <c r="L147" s="90"/>
      <c r="M147" s="88"/>
      <c r="N147" s="91"/>
      <c r="O147" s="91"/>
      <c r="P147" s="89"/>
      <c r="Q147" s="90"/>
      <c r="R147" s="88"/>
      <c r="S147" s="89"/>
      <c r="T147" s="89"/>
      <c r="U147" s="89"/>
      <c r="V147" s="90"/>
      <c r="W147" s="88"/>
      <c r="X147" s="89"/>
      <c r="Y147" s="89"/>
      <c r="Z147" s="89"/>
      <c r="AA147" s="90"/>
      <c r="AB147" s="88"/>
      <c r="AC147" s="89"/>
      <c r="AD147" s="89"/>
      <c r="AE147" s="89"/>
      <c r="AF147" s="90"/>
      <c r="AG147" s="88"/>
      <c r="AH147" s="89"/>
      <c r="AI147" s="89"/>
      <c r="AJ147" s="89"/>
      <c r="AK147" s="90"/>
      <c r="AL147" s="88"/>
      <c r="AM147" s="89"/>
      <c r="AN147" s="89"/>
      <c r="AO147" s="89"/>
      <c r="AP147" s="90"/>
      <c r="AQ147" s="88"/>
      <c r="AR147" s="89"/>
      <c r="AS147" s="89"/>
      <c r="AT147" s="89"/>
      <c r="AU147" s="90"/>
      <c r="AV147" s="88"/>
      <c r="AW147" s="89"/>
      <c r="AX147" s="89"/>
      <c r="AY147" s="89"/>
      <c r="AZ147" s="90"/>
      <c r="BA147" s="88"/>
      <c r="BB147" s="89"/>
      <c r="BC147" s="89"/>
      <c r="BD147" s="89"/>
      <c r="BE147" s="90"/>
      <c r="BF147" s="89"/>
      <c r="BG147" s="214">
        <v>0</v>
      </c>
      <c r="BH147" s="214">
        <v>0</v>
      </c>
      <c r="BI147" s="214">
        <v>0</v>
      </c>
      <c r="BJ147" s="214">
        <v>0</v>
      </c>
      <c r="BK147" s="305"/>
      <c r="BL147" s="305" t="str">
        <f>IF(ПланОО!H147&gt;0,ПланОО!I147/ПланОО!H147,"-")</f>
        <v>-</v>
      </c>
      <c r="BM147" s="298"/>
      <c r="BN147" s="226"/>
      <c r="BO147" s="226"/>
      <c r="BP147" s="226">
        <f t="shared" ca="1" si="170"/>
        <v>0</v>
      </c>
      <c r="BQ147" s="226">
        <f t="shared" ca="1" si="171"/>
        <v>0</v>
      </c>
      <c r="BR147" s="226">
        <f t="shared" ca="1" si="164"/>
        <v>0</v>
      </c>
      <c r="BS147" s="226">
        <f t="shared" ca="1" si="164"/>
        <v>0</v>
      </c>
      <c r="BT147" s="226">
        <f t="shared" ca="1" si="164"/>
        <v>0</v>
      </c>
      <c r="BU147" s="226">
        <f t="shared" ca="1" si="164"/>
        <v>0</v>
      </c>
      <c r="BV147" s="226">
        <f t="shared" ca="1" si="164"/>
        <v>0</v>
      </c>
      <c r="BW147" s="226">
        <f t="shared" ca="1" si="164"/>
        <v>0</v>
      </c>
      <c r="BX147" s="226">
        <f t="shared" ca="1" si="164"/>
        <v>0</v>
      </c>
      <c r="BY147" s="226">
        <f t="shared" ca="1" si="164"/>
        <v>0</v>
      </c>
      <c r="BZ147" s="226">
        <f t="shared" ca="1" si="164"/>
        <v>0</v>
      </c>
      <c r="CA147" s="226"/>
      <c r="CB147" s="226" t="str">
        <f t="shared" ca="1" si="172"/>
        <v/>
      </c>
      <c r="CC147" s="226" t="str">
        <f t="shared" ca="1" si="173"/>
        <v/>
      </c>
      <c r="CD147" s="226" t="str">
        <f t="shared" ca="1" si="174"/>
        <v/>
      </c>
      <c r="CE147" s="226" t="str">
        <f t="shared" ca="1" si="175"/>
        <v/>
      </c>
      <c r="CF147" s="226" t="str">
        <f t="shared" ca="1" si="176"/>
        <v/>
      </c>
      <c r="CG147" s="226" t="str">
        <f t="shared" ca="1" si="177"/>
        <v/>
      </c>
      <c r="CH147" s="226" t="str">
        <f t="shared" ca="1" si="178"/>
        <v/>
      </c>
      <c r="CI147" s="226" t="str">
        <f t="shared" ca="1" si="179"/>
        <v/>
      </c>
      <c r="CJ147" s="226" t="str">
        <f t="shared" ca="1" si="180"/>
        <v/>
      </c>
      <c r="CK147" s="226" t="str">
        <f t="shared" ca="1" si="181"/>
        <v/>
      </c>
      <c r="CL147" s="226" t="str">
        <f t="shared" ca="1" si="182"/>
        <v/>
      </c>
      <c r="CM147" s="226"/>
      <c r="CN147" s="226" t="str">
        <f t="shared" ca="1" si="183"/>
        <v xml:space="preserve">          </v>
      </c>
      <c r="CO147" s="226" t="str">
        <f t="shared" ca="1" si="184"/>
        <v/>
      </c>
      <c r="CP147" s="226" t="str">
        <f t="shared" ca="1" si="185"/>
        <v/>
      </c>
      <c r="CQ147" s="226"/>
      <c r="CR147" s="226">
        <f t="shared" ca="1" si="186"/>
        <v>0</v>
      </c>
      <c r="CS147" s="226">
        <f t="shared" ca="1" si="159"/>
        <v>0</v>
      </c>
      <c r="CT147" s="226">
        <f t="shared" ca="1" si="159"/>
        <v>0</v>
      </c>
      <c r="CU147" s="226">
        <f t="shared" ca="1" si="159"/>
        <v>0</v>
      </c>
      <c r="CV147" s="226">
        <f t="shared" ca="1" si="159"/>
        <v>0</v>
      </c>
      <c r="CW147" s="226">
        <f t="shared" ca="1" si="159"/>
        <v>0</v>
      </c>
      <c r="CX147" s="226">
        <f t="shared" ca="1" si="159"/>
        <v>0</v>
      </c>
      <c r="CY147" s="226">
        <f t="shared" ca="1" si="159"/>
        <v>0</v>
      </c>
      <c r="CZ147" s="226">
        <f t="shared" ca="1" si="159"/>
        <v>0</v>
      </c>
      <c r="DA147" s="226">
        <f t="shared" ca="1" si="159"/>
        <v>0</v>
      </c>
      <c r="DB147" s="226">
        <f t="shared" ca="1" si="159"/>
        <v>0</v>
      </c>
      <c r="DC147" s="226"/>
      <c r="DD147" s="226" t="str">
        <f t="shared" ca="1" si="187"/>
        <v/>
      </c>
      <c r="DE147" s="226" t="str">
        <f t="shared" ca="1" si="188"/>
        <v/>
      </c>
      <c r="DF147" s="226" t="str">
        <f t="shared" ca="1" si="189"/>
        <v/>
      </c>
      <c r="DG147" s="226" t="str">
        <f t="shared" ca="1" si="190"/>
        <v/>
      </c>
      <c r="DH147" s="226" t="str">
        <f t="shared" ca="1" si="191"/>
        <v/>
      </c>
      <c r="DI147" s="226" t="str">
        <f t="shared" ca="1" si="192"/>
        <v/>
      </c>
      <c r="DJ147" s="226" t="str">
        <f t="shared" ca="1" si="193"/>
        <v/>
      </c>
      <c r="DK147" s="226" t="str">
        <f t="shared" ca="1" si="194"/>
        <v/>
      </c>
      <c r="DL147" s="226" t="str">
        <f t="shared" ca="1" si="195"/>
        <v/>
      </c>
      <c r="DM147" s="226" t="str">
        <f t="shared" ca="1" si="196"/>
        <v/>
      </c>
      <c r="DN147" s="226" t="str">
        <f t="shared" ca="1" si="197"/>
        <v/>
      </c>
      <c r="DO147" s="226"/>
      <c r="DP147" s="226" t="str">
        <f t="shared" ca="1" si="198"/>
        <v xml:space="preserve">          </v>
      </c>
      <c r="DQ147" s="226" t="str">
        <f t="shared" ca="1" si="199"/>
        <v/>
      </c>
      <c r="DR147" s="226" t="str">
        <f t="shared" ca="1" si="200"/>
        <v/>
      </c>
      <c r="DS147" s="226"/>
      <c r="DT147" s="226" t="str">
        <f t="shared" ca="1" si="201"/>
        <v/>
      </c>
      <c r="DU147" s="226" t="str">
        <f t="shared" ca="1" si="165"/>
        <v/>
      </c>
      <c r="DV147" s="226" t="str">
        <f t="shared" ca="1" si="165"/>
        <v/>
      </c>
      <c r="DW147" s="226" t="str">
        <f t="shared" ca="1" si="165"/>
        <v/>
      </c>
      <c r="DX147" s="226" t="str">
        <f t="shared" ca="1" si="165"/>
        <v/>
      </c>
      <c r="DY147" s="226" t="str">
        <f t="shared" ca="1" si="165"/>
        <v/>
      </c>
      <c r="DZ147" s="226" t="str">
        <f t="shared" ca="1" si="165"/>
        <v/>
      </c>
      <c r="EA147" s="226" t="str">
        <f t="shared" ca="1" si="165"/>
        <v/>
      </c>
      <c r="EB147" s="226" t="str">
        <f t="shared" ca="1" si="165"/>
        <v/>
      </c>
      <c r="EC147" s="226" t="str">
        <f t="shared" ca="1" si="165"/>
        <v/>
      </c>
      <c r="ED147" s="226"/>
      <c r="EE147" s="226" t="str">
        <f t="shared" ca="1" si="202"/>
        <v xml:space="preserve">         </v>
      </c>
      <c r="EF147" s="226" t="str">
        <f t="shared" ca="1" si="203"/>
        <v/>
      </c>
      <c r="EG147" s="226" t="str">
        <f t="shared" ca="1" si="204"/>
        <v/>
      </c>
      <c r="EH147" s="226"/>
      <c r="EI147" s="226" t="str">
        <f t="shared" ca="1" si="205"/>
        <v/>
      </c>
      <c r="EJ147" s="226" t="str">
        <f t="shared" ca="1" si="205"/>
        <v/>
      </c>
      <c r="EK147" s="226" t="str">
        <f t="shared" ca="1" si="205"/>
        <v/>
      </c>
      <c r="EL147" s="226" t="str">
        <f t="shared" ca="1" si="205"/>
        <v/>
      </c>
      <c r="EM147" s="226" t="str">
        <f t="shared" ca="1" si="205"/>
        <v/>
      </c>
      <c r="EN147" s="226" t="str">
        <f t="shared" ca="1" si="205"/>
        <v/>
      </c>
      <c r="EO147" s="226" t="str">
        <f t="shared" ca="1" si="205"/>
        <v/>
      </c>
      <c r="EP147" s="226" t="str">
        <f t="shared" ca="1" si="205"/>
        <v/>
      </c>
      <c r="EQ147" s="226" t="str">
        <f t="shared" ca="1" si="205"/>
        <v/>
      </c>
      <c r="ER147" s="226" t="str">
        <f t="shared" ca="1" si="205"/>
        <v/>
      </c>
      <c r="ES147" s="226"/>
      <c r="ET147" s="226" t="str">
        <f t="shared" ca="1" si="139"/>
        <v xml:space="preserve">         </v>
      </c>
      <c r="EU147" s="226" t="str">
        <f t="shared" ca="1" si="140"/>
        <v/>
      </c>
      <c r="EV147" s="226" t="str">
        <f t="shared" ca="1" si="141"/>
        <v/>
      </c>
      <c r="FM147" s="226" t="str">
        <f t="shared" si="166"/>
        <v/>
      </c>
      <c r="FN147" s="226" t="str">
        <f t="shared" si="167"/>
        <v/>
      </c>
      <c r="FO147" s="226" t="str">
        <f t="shared" si="168"/>
        <v/>
      </c>
      <c r="FP147" s="226" t="str">
        <f t="shared" si="169"/>
        <v/>
      </c>
      <c r="FQ147" s="226" t="str">
        <f t="shared" si="206"/>
        <v/>
      </c>
      <c r="FR147" s="226" t="str">
        <f t="shared" si="207"/>
        <v/>
      </c>
      <c r="FT147" s="226">
        <f>LEN(ПланОЗО!C147)-LEN(SUBSTITUTE(ПланОЗО!C147,",",""))+COUNTA(ПланОЗО!C147)</f>
        <v>0</v>
      </c>
      <c r="FU147" s="226">
        <f>LEN(ПланОЗО!D147)-LEN(SUBSTITUTE(ПланОЗО!D147,",",""))+COUNTA(ПланОЗО!D147)</f>
        <v>0</v>
      </c>
      <c r="FV147" s="226">
        <f>LEN(ПланОЗО!E147)-LEN(SUBSTITUTE(ПланОЗО!E147,",",""))+COUNTA(ПланОЗО!E147)</f>
        <v>0</v>
      </c>
      <c r="FX147" s="226">
        <f>LEN(ПланЗО!C147)-LEN(SUBSTITUTE(ПланЗО!C147,",",""))+COUNTA(ПланЗО!C147)</f>
        <v>0</v>
      </c>
      <c r="FY147" s="226">
        <f>LEN(ПланЗО!D147)-LEN(SUBSTITUTE(ПланЗО!D147,",",""))+COUNTA(ПланЗО!D147)</f>
        <v>0</v>
      </c>
      <c r="FZ147" s="226">
        <f>LEN(ПланЗО!E147)-LEN(SUBSTITUTE(ПланЗО!E147,",",""))+COUNTA(ПланЗО!E147)</f>
        <v>0</v>
      </c>
    </row>
    <row r="148" spans="1:182" x14ac:dyDescent="0.25">
      <c r="A148" s="5" t="s">
        <v>245</v>
      </c>
      <c r="B148" s="92"/>
      <c r="C148" s="88"/>
      <c r="D148" s="89"/>
      <c r="E148" s="89"/>
      <c r="F148" s="89"/>
      <c r="G148" s="90"/>
      <c r="H148" s="88"/>
      <c r="I148" s="89"/>
      <c r="J148" s="89"/>
      <c r="K148" s="89"/>
      <c r="L148" s="90"/>
      <c r="M148" s="88"/>
      <c r="N148" s="91"/>
      <c r="O148" s="91"/>
      <c r="P148" s="89"/>
      <c r="Q148" s="90"/>
      <c r="R148" s="88"/>
      <c r="S148" s="89"/>
      <c r="T148" s="89"/>
      <c r="U148" s="89"/>
      <c r="V148" s="90"/>
      <c r="W148" s="88"/>
      <c r="X148" s="89"/>
      <c r="Y148" s="89"/>
      <c r="Z148" s="89"/>
      <c r="AA148" s="90"/>
      <c r="AB148" s="88"/>
      <c r="AC148" s="89"/>
      <c r="AD148" s="89"/>
      <c r="AE148" s="89"/>
      <c r="AF148" s="90"/>
      <c r="AG148" s="88"/>
      <c r="AH148" s="89"/>
      <c r="AI148" s="89"/>
      <c r="AJ148" s="89"/>
      <c r="AK148" s="90"/>
      <c r="AL148" s="88"/>
      <c r="AM148" s="89"/>
      <c r="AN148" s="89"/>
      <c r="AO148" s="89"/>
      <c r="AP148" s="90"/>
      <c r="AQ148" s="88"/>
      <c r="AR148" s="89"/>
      <c r="AS148" s="89"/>
      <c r="AT148" s="89"/>
      <c r="AU148" s="90"/>
      <c r="AV148" s="88"/>
      <c r="AW148" s="89"/>
      <c r="AX148" s="89"/>
      <c r="AY148" s="89"/>
      <c r="AZ148" s="90"/>
      <c r="BA148" s="88"/>
      <c r="BB148" s="89"/>
      <c r="BC148" s="89"/>
      <c r="BD148" s="89"/>
      <c r="BE148" s="90"/>
      <c r="BF148" s="89"/>
      <c r="BG148" s="214">
        <v>0</v>
      </c>
      <c r="BH148" s="214">
        <v>0</v>
      </c>
      <c r="BI148" s="214">
        <v>0</v>
      </c>
      <c r="BJ148" s="214">
        <v>0</v>
      </c>
      <c r="BK148" s="305"/>
      <c r="BL148" s="305" t="str">
        <f>IF(ПланОО!H148&gt;0,ПланОО!I148/ПланОО!H148,"-")</f>
        <v>-</v>
      </c>
      <c r="BM148" s="298"/>
      <c r="BN148" s="226"/>
      <c r="BO148" s="226"/>
      <c r="BP148" s="226">
        <f t="shared" ca="1" si="170"/>
        <v>0</v>
      </c>
      <c r="BQ148" s="226">
        <f t="shared" ca="1" si="171"/>
        <v>0</v>
      </c>
      <c r="BR148" s="226">
        <f t="shared" ca="1" si="164"/>
        <v>0</v>
      </c>
      <c r="BS148" s="226">
        <f t="shared" ca="1" si="164"/>
        <v>0</v>
      </c>
      <c r="BT148" s="226">
        <f t="shared" ca="1" si="164"/>
        <v>0</v>
      </c>
      <c r="BU148" s="226">
        <f t="shared" ca="1" si="164"/>
        <v>0</v>
      </c>
      <c r="BV148" s="226">
        <f t="shared" ca="1" si="164"/>
        <v>0</v>
      </c>
      <c r="BW148" s="226">
        <f t="shared" ca="1" si="164"/>
        <v>0</v>
      </c>
      <c r="BX148" s="226">
        <f t="shared" ca="1" si="164"/>
        <v>0</v>
      </c>
      <c r="BY148" s="226">
        <f t="shared" ca="1" si="164"/>
        <v>0</v>
      </c>
      <c r="BZ148" s="226">
        <f t="shared" ca="1" si="164"/>
        <v>0</v>
      </c>
      <c r="CA148" s="226"/>
      <c r="CB148" s="226" t="str">
        <f t="shared" ca="1" si="172"/>
        <v/>
      </c>
      <c r="CC148" s="226" t="str">
        <f t="shared" ca="1" si="173"/>
        <v/>
      </c>
      <c r="CD148" s="226" t="str">
        <f t="shared" ca="1" si="174"/>
        <v/>
      </c>
      <c r="CE148" s="226" t="str">
        <f t="shared" ca="1" si="175"/>
        <v/>
      </c>
      <c r="CF148" s="226" t="str">
        <f t="shared" ca="1" si="176"/>
        <v/>
      </c>
      <c r="CG148" s="226" t="str">
        <f t="shared" ca="1" si="177"/>
        <v/>
      </c>
      <c r="CH148" s="226" t="str">
        <f t="shared" ca="1" si="178"/>
        <v/>
      </c>
      <c r="CI148" s="226" t="str">
        <f t="shared" ca="1" si="179"/>
        <v/>
      </c>
      <c r="CJ148" s="226" t="str">
        <f t="shared" ca="1" si="180"/>
        <v/>
      </c>
      <c r="CK148" s="226" t="str">
        <f t="shared" ca="1" si="181"/>
        <v/>
      </c>
      <c r="CL148" s="226" t="str">
        <f t="shared" ca="1" si="182"/>
        <v/>
      </c>
      <c r="CM148" s="226"/>
      <c r="CN148" s="226" t="str">
        <f t="shared" ca="1" si="183"/>
        <v xml:space="preserve">          </v>
      </c>
      <c r="CO148" s="226" t="str">
        <f t="shared" ca="1" si="184"/>
        <v/>
      </c>
      <c r="CP148" s="226" t="str">
        <f t="shared" ca="1" si="185"/>
        <v/>
      </c>
      <c r="CQ148" s="226"/>
      <c r="CR148" s="226">
        <f t="shared" ca="1" si="186"/>
        <v>0</v>
      </c>
      <c r="CS148" s="226">
        <f t="shared" ca="1" si="159"/>
        <v>0</v>
      </c>
      <c r="CT148" s="226">
        <f t="shared" ca="1" si="159"/>
        <v>0</v>
      </c>
      <c r="CU148" s="226">
        <f t="shared" ca="1" si="159"/>
        <v>0</v>
      </c>
      <c r="CV148" s="226">
        <f t="shared" ca="1" si="159"/>
        <v>0</v>
      </c>
      <c r="CW148" s="226">
        <f t="shared" ca="1" si="159"/>
        <v>0</v>
      </c>
      <c r="CX148" s="226">
        <f t="shared" ca="1" si="159"/>
        <v>0</v>
      </c>
      <c r="CY148" s="226">
        <f t="shared" ca="1" si="159"/>
        <v>0</v>
      </c>
      <c r="CZ148" s="226">
        <f t="shared" ca="1" si="159"/>
        <v>0</v>
      </c>
      <c r="DA148" s="226">
        <f t="shared" ca="1" si="159"/>
        <v>0</v>
      </c>
      <c r="DB148" s="226">
        <f t="shared" ca="1" si="159"/>
        <v>0</v>
      </c>
      <c r="DC148" s="226"/>
      <c r="DD148" s="226" t="str">
        <f t="shared" ca="1" si="187"/>
        <v/>
      </c>
      <c r="DE148" s="226" t="str">
        <f t="shared" ca="1" si="188"/>
        <v/>
      </c>
      <c r="DF148" s="226" t="str">
        <f t="shared" ca="1" si="189"/>
        <v/>
      </c>
      <c r="DG148" s="226" t="str">
        <f t="shared" ca="1" si="190"/>
        <v/>
      </c>
      <c r="DH148" s="226" t="str">
        <f t="shared" ca="1" si="191"/>
        <v/>
      </c>
      <c r="DI148" s="226" t="str">
        <f t="shared" ca="1" si="192"/>
        <v/>
      </c>
      <c r="DJ148" s="226" t="str">
        <f t="shared" ca="1" si="193"/>
        <v/>
      </c>
      <c r="DK148" s="226" t="str">
        <f t="shared" ca="1" si="194"/>
        <v/>
      </c>
      <c r="DL148" s="226" t="str">
        <f t="shared" ca="1" si="195"/>
        <v/>
      </c>
      <c r="DM148" s="226" t="str">
        <f t="shared" ca="1" si="196"/>
        <v/>
      </c>
      <c r="DN148" s="226" t="str">
        <f t="shared" ca="1" si="197"/>
        <v/>
      </c>
      <c r="DO148" s="226"/>
      <c r="DP148" s="226" t="str">
        <f t="shared" ca="1" si="198"/>
        <v xml:space="preserve">          </v>
      </c>
      <c r="DQ148" s="226" t="str">
        <f t="shared" ca="1" si="199"/>
        <v/>
      </c>
      <c r="DR148" s="226" t="str">
        <f t="shared" ca="1" si="200"/>
        <v/>
      </c>
      <c r="DS148" s="226"/>
      <c r="DT148" s="226" t="str">
        <f t="shared" ca="1" si="201"/>
        <v/>
      </c>
      <c r="DU148" s="226" t="str">
        <f t="shared" ca="1" si="165"/>
        <v/>
      </c>
      <c r="DV148" s="226" t="str">
        <f t="shared" ca="1" si="165"/>
        <v/>
      </c>
      <c r="DW148" s="226" t="str">
        <f t="shared" ca="1" si="165"/>
        <v/>
      </c>
      <c r="DX148" s="226" t="str">
        <f t="shared" ca="1" si="165"/>
        <v/>
      </c>
      <c r="DY148" s="226" t="str">
        <f t="shared" ca="1" si="165"/>
        <v/>
      </c>
      <c r="DZ148" s="226" t="str">
        <f t="shared" ca="1" si="165"/>
        <v/>
      </c>
      <c r="EA148" s="226" t="str">
        <f t="shared" ca="1" si="165"/>
        <v/>
      </c>
      <c r="EB148" s="226" t="str">
        <f t="shared" ca="1" si="165"/>
        <v/>
      </c>
      <c r="EC148" s="226" t="str">
        <f t="shared" ca="1" si="165"/>
        <v/>
      </c>
      <c r="ED148" s="226"/>
      <c r="EE148" s="226" t="str">
        <f t="shared" ca="1" si="202"/>
        <v xml:space="preserve">         </v>
      </c>
      <c r="EF148" s="226" t="str">
        <f t="shared" ca="1" si="203"/>
        <v/>
      </c>
      <c r="EG148" s="226" t="str">
        <f t="shared" ca="1" si="204"/>
        <v/>
      </c>
      <c r="EH148" s="226"/>
      <c r="EI148" s="226" t="str">
        <f t="shared" ref="EI148:ER155" ca="1" si="208">IF(OFFSET($L148,0,(EI$2-1)*5,1,1)=$ES$1,EI$2,"")</f>
        <v/>
      </c>
      <c r="EJ148" s="226" t="str">
        <f t="shared" ca="1" si="208"/>
        <v/>
      </c>
      <c r="EK148" s="226" t="str">
        <f t="shared" ca="1" si="208"/>
        <v/>
      </c>
      <c r="EL148" s="226" t="str">
        <f t="shared" ca="1" si="208"/>
        <v/>
      </c>
      <c r="EM148" s="226" t="str">
        <f t="shared" ca="1" si="208"/>
        <v/>
      </c>
      <c r="EN148" s="226" t="str">
        <f t="shared" ca="1" si="208"/>
        <v/>
      </c>
      <c r="EO148" s="226" t="str">
        <f t="shared" ca="1" si="208"/>
        <v/>
      </c>
      <c r="EP148" s="226" t="str">
        <f t="shared" ca="1" si="208"/>
        <v/>
      </c>
      <c r="EQ148" s="226" t="str">
        <f t="shared" ca="1" si="208"/>
        <v/>
      </c>
      <c r="ER148" s="226" t="str">
        <f t="shared" ca="1" si="208"/>
        <v/>
      </c>
      <c r="ES148" s="226"/>
      <c r="ET148" s="226" t="str">
        <f t="shared" ca="1" si="139"/>
        <v xml:space="preserve">         </v>
      </c>
      <c r="EU148" s="226" t="str">
        <f t="shared" ca="1" si="140"/>
        <v/>
      </c>
      <c r="EV148" s="226" t="str">
        <f t="shared" ca="1" si="141"/>
        <v/>
      </c>
      <c r="FM148" s="226" t="str">
        <f t="shared" si="166"/>
        <v/>
      </c>
      <c r="FN148" s="226" t="str">
        <f t="shared" si="167"/>
        <v/>
      </c>
      <c r="FO148" s="226" t="str">
        <f t="shared" si="168"/>
        <v/>
      </c>
      <c r="FP148" s="226" t="str">
        <f t="shared" si="169"/>
        <v/>
      </c>
      <c r="FQ148" s="226" t="str">
        <f t="shared" si="206"/>
        <v/>
      </c>
      <c r="FR148" s="226" t="str">
        <f t="shared" si="207"/>
        <v/>
      </c>
      <c r="FT148" s="226">
        <f>LEN(ПланОЗО!C148)-LEN(SUBSTITUTE(ПланОЗО!C148,",",""))+COUNTA(ПланОЗО!C148)</f>
        <v>0</v>
      </c>
      <c r="FU148" s="226">
        <f>LEN(ПланОЗО!D148)-LEN(SUBSTITUTE(ПланОЗО!D148,",",""))+COUNTA(ПланОЗО!D148)</f>
        <v>0</v>
      </c>
      <c r="FV148" s="226">
        <f>LEN(ПланОЗО!E148)-LEN(SUBSTITUTE(ПланОЗО!E148,",",""))+COUNTA(ПланОЗО!E148)</f>
        <v>0</v>
      </c>
      <c r="FX148" s="226">
        <f>LEN(ПланЗО!C148)-LEN(SUBSTITUTE(ПланЗО!C148,",",""))+COUNTA(ПланЗО!C148)</f>
        <v>0</v>
      </c>
      <c r="FY148" s="226">
        <f>LEN(ПланЗО!D148)-LEN(SUBSTITUTE(ПланЗО!D148,",",""))+COUNTA(ПланЗО!D148)</f>
        <v>0</v>
      </c>
      <c r="FZ148" s="226">
        <f>LEN(ПланЗО!E148)-LEN(SUBSTITUTE(ПланЗО!E148,",",""))+COUNTA(ПланЗО!E148)</f>
        <v>0</v>
      </c>
    </row>
    <row r="149" spans="1:182" x14ac:dyDescent="0.25">
      <c r="A149" s="5" t="s">
        <v>246</v>
      </c>
      <c r="B149" s="92"/>
      <c r="C149" s="88"/>
      <c r="D149" s="89"/>
      <c r="E149" s="89"/>
      <c r="F149" s="89"/>
      <c r="G149" s="90"/>
      <c r="H149" s="88"/>
      <c r="I149" s="89"/>
      <c r="J149" s="89"/>
      <c r="K149" s="89"/>
      <c r="L149" s="90"/>
      <c r="M149" s="88"/>
      <c r="N149" s="91"/>
      <c r="O149" s="91"/>
      <c r="P149" s="89"/>
      <c r="Q149" s="90"/>
      <c r="R149" s="88"/>
      <c r="S149" s="89"/>
      <c r="T149" s="89"/>
      <c r="U149" s="89"/>
      <c r="V149" s="90"/>
      <c r="W149" s="88"/>
      <c r="X149" s="89"/>
      <c r="Y149" s="89"/>
      <c r="Z149" s="89"/>
      <c r="AA149" s="90"/>
      <c r="AB149" s="88"/>
      <c r="AC149" s="89"/>
      <c r="AD149" s="89"/>
      <c r="AE149" s="89"/>
      <c r="AF149" s="90"/>
      <c r="AG149" s="88"/>
      <c r="AH149" s="89"/>
      <c r="AI149" s="89"/>
      <c r="AJ149" s="89"/>
      <c r="AK149" s="90"/>
      <c r="AL149" s="88"/>
      <c r="AM149" s="89"/>
      <c r="AN149" s="89"/>
      <c r="AO149" s="89"/>
      <c r="AP149" s="90"/>
      <c r="AQ149" s="88"/>
      <c r="AR149" s="89"/>
      <c r="AS149" s="89"/>
      <c r="AT149" s="89"/>
      <c r="AU149" s="90"/>
      <c r="AV149" s="88"/>
      <c r="AW149" s="89"/>
      <c r="AX149" s="89"/>
      <c r="AY149" s="89"/>
      <c r="AZ149" s="90"/>
      <c r="BA149" s="88"/>
      <c r="BB149" s="89"/>
      <c r="BC149" s="89"/>
      <c r="BD149" s="89"/>
      <c r="BE149" s="90"/>
      <c r="BF149" s="89"/>
      <c r="BG149" s="214">
        <v>0</v>
      </c>
      <c r="BH149" s="214">
        <v>0</v>
      </c>
      <c r="BI149" s="214">
        <v>0</v>
      </c>
      <c r="BJ149" s="214">
        <v>0</v>
      </c>
      <c r="BK149" s="305"/>
      <c r="BL149" s="305" t="str">
        <f>IF(ПланОО!H149&gt;0,ПланОО!I149/ПланОО!H149,"-")</f>
        <v>-</v>
      </c>
      <c r="BM149" s="298"/>
      <c r="BN149" s="226"/>
      <c r="BO149" s="226"/>
      <c r="BP149" s="226">
        <f t="shared" ca="1" si="170"/>
        <v>0</v>
      </c>
      <c r="BQ149" s="226">
        <f t="shared" ca="1" si="171"/>
        <v>0</v>
      </c>
      <c r="BR149" s="226">
        <f t="shared" ca="1" si="164"/>
        <v>0</v>
      </c>
      <c r="BS149" s="226">
        <f t="shared" ca="1" si="164"/>
        <v>0</v>
      </c>
      <c r="BT149" s="226">
        <f t="shared" ca="1" si="164"/>
        <v>0</v>
      </c>
      <c r="BU149" s="226">
        <f t="shared" ca="1" si="164"/>
        <v>0</v>
      </c>
      <c r="BV149" s="226">
        <f t="shared" ca="1" si="164"/>
        <v>0</v>
      </c>
      <c r="BW149" s="226">
        <f t="shared" ca="1" si="164"/>
        <v>0</v>
      </c>
      <c r="BX149" s="226">
        <f t="shared" ca="1" si="164"/>
        <v>0</v>
      </c>
      <c r="BY149" s="226">
        <f t="shared" ca="1" si="164"/>
        <v>0</v>
      </c>
      <c r="BZ149" s="226">
        <f t="shared" ca="1" si="164"/>
        <v>0</v>
      </c>
      <c r="CA149" s="226"/>
      <c r="CB149" s="226" t="str">
        <f t="shared" ca="1" si="172"/>
        <v/>
      </c>
      <c r="CC149" s="226" t="str">
        <f t="shared" ca="1" si="173"/>
        <v/>
      </c>
      <c r="CD149" s="226" t="str">
        <f t="shared" ca="1" si="174"/>
        <v/>
      </c>
      <c r="CE149" s="226" t="str">
        <f t="shared" ca="1" si="175"/>
        <v/>
      </c>
      <c r="CF149" s="226" t="str">
        <f t="shared" ca="1" si="176"/>
        <v/>
      </c>
      <c r="CG149" s="226" t="str">
        <f t="shared" ca="1" si="177"/>
        <v/>
      </c>
      <c r="CH149" s="226" t="str">
        <f t="shared" ca="1" si="178"/>
        <v/>
      </c>
      <c r="CI149" s="226" t="str">
        <f t="shared" ca="1" si="179"/>
        <v/>
      </c>
      <c r="CJ149" s="226" t="str">
        <f t="shared" ca="1" si="180"/>
        <v/>
      </c>
      <c r="CK149" s="226" t="str">
        <f t="shared" ca="1" si="181"/>
        <v/>
      </c>
      <c r="CL149" s="226" t="str">
        <f t="shared" ca="1" si="182"/>
        <v/>
      </c>
      <c r="CM149" s="226"/>
      <c r="CN149" s="226" t="str">
        <f t="shared" ca="1" si="183"/>
        <v xml:space="preserve">          </v>
      </c>
      <c r="CO149" s="226" t="str">
        <f t="shared" ca="1" si="184"/>
        <v/>
      </c>
      <c r="CP149" s="226" t="str">
        <f t="shared" ca="1" si="185"/>
        <v/>
      </c>
      <c r="CQ149" s="226"/>
      <c r="CR149" s="226">
        <f t="shared" ca="1" si="186"/>
        <v>0</v>
      </c>
      <c r="CS149" s="226">
        <f t="shared" ca="1" si="159"/>
        <v>0</v>
      </c>
      <c r="CT149" s="226">
        <f t="shared" ca="1" si="159"/>
        <v>0</v>
      </c>
      <c r="CU149" s="226">
        <f t="shared" ca="1" si="159"/>
        <v>0</v>
      </c>
      <c r="CV149" s="226">
        <f t="shared" ca="1" si="159"/>
        <v>0</v>
      </c>
      <c r="CW149" s="226">
        <f t="shared" ca="1" si="159"/>
        <v>0</v>
      </c>
      <c r="CX149" s="226">
        <f t="shared" ca="1" si="159"/>
        <v>0</v>
      </c>
      <c r="CY149" s="226">
        <f t="shared" ca="1" si="159"/>
        <v>0</v>
      </c>
      <c r="CZ149" s="226">
        <f t="shared" ca="1" si="159"/>
        <v>0</v>
      </c>
      <c r="DA149" s="226">
        <f t="shared" ca="1" si="159"/>
        <v>0</v>
      </c>
      <c r="DB149" s="226">
        <f t="shared" ca="1" si="159"/>
        <v>0</v>
      </c>
      <c r="DC149" s="226"/>
      <c r="DD149" s="226" t="str">
        <f t="shared" ca="1" si="187"/>
        <v/>
      </c>
      <c r="DE149" s="226" t="str">
        <f t="shared" ca="1" si="188"/>
        <v/>
      </c>
      <c r="DF149" s="226" t="str">
        <f t="shared" ca="1" si="189"/>
        <v/>
      </c>
      <c r="DG149" s="226" t="str">
        <f t="shared" ca="1" si="190"/>
        <v/>
      </c>
      <c r="DH149" s="226" t="str">
        <f t="shared" ca="1" si="191"/>
        <v/>
      </c>
      <c r="DI149" s="226" t="str">
        <f t="shared" ca="1" si="192"/>
        <v/>
      </c>
      <c r="DJ149" s="226" t="str">
        <f t="shared" ca="1" si="193"/>
        <v/>
      </c>
      <c r="DK149" s="226" t="str">
        <f t="shared" ca="1" si="194"/>
        <v/>
      </c>
      <c r="DL149" s="226" t="str">
        <f t="shared" ca="1" si="195"/>
        <v/>
      </c>
      <c r="DM149" s="226" t="str">
        <f t="shared" ca="1" si="196"/>
        <v/>
      </c>
      <c r="DN149" s="226" t="str">
        <f t="shared" ca="1" si="197"/>
        <v/>
      </c>
      <c r="DO149" s="226"/>
      <c r="DP149" s="226" t="str">
        <f t="shared" ca="1" si="198"/>
        <v xml:space="preserve">          </v>
      </c>
      <c r="DQ149" s="226" t="str">
        <f t="shared" ca="1" si="199"/>
        <v/>
      </c>
      <c r="DR149" s="226" t="str">
        <f t="shared" ca="1" si="200"/>
        <v/>
      </c>
      <c r="DS149" s="226"/>
      <c r="DT149" s="226" t="str">
        <f t="shared" ca="1" si="201"/>
        <v/>
      </c>
      <c r="DU149" s="226" t="str">
        <f t="shared" ca="1" si="165"/>
        <v/>
      </c>
      <c r="DV149" s="226" t="str">
        <f t="shared" ca="1" si="165"/>
        <v/>
      </c>
      <c r="DW149" s="226" t="str">
        <f t="shared" ca="1" si="165"/>
        <v/>
      </c>
      <c r="DX149" s="226" t="str">
        <f t="shared" ca="1" si="165"/>
        <v/>
      </c>
      <c r="DY149" s="226" t="str">
        <f t="shared" ca="1" si="165"/>
        <v/>
      </c>
      <c r="DZ149" s="226" t="str">
        <f t="shared" ca="1" si="165"/>
        <v/>
      </c>
      <c r="EA149" s="226" t="str">
        <f t="shared" ca="1" si="165"/>
        <v/>
      </c>
      <c r="EB149" s="226" t="str">
        <f t="shared" ca="1" si="165"/>
        <v/>
      </c>
      <c r="EC149" s="226" t="str">
        <f t="shared" ca="1" si="165"/>
        <v/>
      </c>
      <c r="ED149" s="226"/>
      <c r="EE149" s="226" t="str">
        <f t="shared" ca="1" si="202"/>
        <v xml:space="preserve">         </v>
      </c>
      <c r="EF149" s="226" t="str">
        <f t="shared" ca="1" si="203"/>
        <v/>
      </c>
      <c r="EG149" s="226" t="str">
        <f t="shared" ca="1" si="204"/>
        <v/>
      </c>
      <c r="EH149" s="226"/>
      <c r="EI149" s="226" t="str">
        <f t="shared" ca="1" si="208"/>
        <v/>
      </c>
      <c r="EJ149" s="226" t="str">
        <f t="shared" ca="1" si="208"/>
        <v/>
      </c>
      <c r="EK149" s="226" t="str">
        <f t="shared" ca="1" si="208"/>
        <v/>
      </c>
      <c r="EL149" s="226" t="str">
        <f t="shared" ca="1" si="208"/>
        <v/>
      </c>
      <c r="EM149" s="226" t="str">
        <f t="shared" ca="1" si="208"/>
        <v/>
      </c>
      <c r="EN149" s="226" t="str">
        <f t="shared" ca="1" si="208"/>
        <v/>
      </c>
      <c r="EO149" s="226" t="str">
        <f t="shared" ca="1" si="208"/>
        <v/>
      </c>
      <c r="EP149" s="226" t="str">
        <f t="shared" ca="1" si="208"/>
        <v/>
      </c>
      <c r="EQ149" s="226" t="str">
        <f t="shared" ca="1" si="208"/>
        <v/>
      </c>
      <c r="ER149" s="226" t="str">
        <f t="shared" ca="1" si="208"/>
        <v/>
      </c>
      <c r="ES149" s="226"/>
      <c r="ET149" s="226" t="str">
        <f t="shared" ca="1" si="139"/>
        <v xml:space="preserve">         </v>
      </c>
      <c r="EU149" s="226" t="str">
        <f t="shared" ca="1" si="140"/>
        <v/>
      </c>
      <c r="EV149" s="226" t="str">
        <f t="shared" ca="1" si="141"/>
        <v/>
      </c>
      <c r="FM149" s="226" t="str">
        <f t="shared" si="166"/>
        <v/>
      </c>
      <c r="FN149" s="226" t="str">
        <f t="shared" si="167"/>
        <v/>
      </c>
      <c r="FO149" s="226" t="str">
        <f t="shared" si="168"/>
        <v/>
      </c>
      <c r="FP149" s="226" t="str">
        <f t="shared" si="169"/>
        <v/>
      </c>
      <c r="FQ149" s="226" t="str">
        <f t="shared" si="206"/>
        <v/>
      </c>
      <c r="FR149" s="226" t="str">
        <f t="shared" si="207"/>
        <v/>
      </c>
      <c r="FT149" s="226">
        <f>LEN(ПланОЗО!C149)-LEN(SUBSTITUTE(ПланОЗО!C149,",",""))+COUNTA(ПланОЗО!C149)</f>
        <v>0</v>
      </c>
      <c r="FU149" s="226">
        <f>LEN(ПланОЗО!D149)-LEN(SUBSTITUTE(ПланОЗО!D149,",",""))+COUNTA(ПланОЗО!D149)</f>
        <v>0</v>
      </c>
      <c r="FV149" s="226">
        <f>LEN(ПланОЗО!E149)-LEN(SUBSTITUTE(ПланОЗО!E149,",",""))+COUNTA(ПланОЗО!E149)</f>
        <v>0</v>
      </c>
      <c r="FX149" s="226">
        <f>LEN(ПланЗО!C149)-LEN(SUBSTITUTE(ПланЗО!C149,",",""))+COUNTA(ПланЗО!C149)</f>
        <v>0</v>
      </c>
      <c r="FY149" s="226">
        <f>LEN(ПланЗО!D149)-LEN(SUBSTITUTE(ПланЗО!D149,",",""))+COUNTA(ПланЗО!D149)</f>
        <v>0</v>
      </c>
      <c r="FZ149" s="226">
        <f>LEN(ПланЗО!E149)-LEN(SUBSTITUTE(ПланЗО!E149,",",""))+COUNTA(ПланЗО!E149)</f>
        <v>0</v>
      </c>
    </row>
    <row r="150" spans="1:182" x14ac:dyDescent="0.25">
      <c r="A150" s="5" t="s">
        <v>247</v>
      </c>
      <c r="B150" s="92"/>
      <c r="C150" s="88"/>
      <c r="D150" s="89"/>
      <c r="E150" s="89"/>
      <c r="F150" s="89"/>
      <c r="G150" s="90"/>
      <c r="H150" s="88"/>
      <c r="I150" s="89"/>
      <c r="J150" s="89"/>
      <c r="K150" s="89"/>
      <c r="L150" s="90"/>
      <c r="M150" s="88"/>
      <c r="N150" s="91"/>
      <c r="O150" s="91"/>
      <c r="P150" s="89"/>
      <c r="Q150" s="90"/>
      <c r="R150" s="88"/>
      <c r="S150" s="89"/>
      <c r="T150" s="89"/>
      <c r="U150" s="89"/>
      <c r="V150" s="90"/>
      <c r="W150" s="88"/>
      <c r="X150" s="89"/>
      <c r="Y150" s="89"/>
      <c r="Z150" s="89"/>
      <c r="AA150" s="90"/>
      <c r="AB150" s="88"/>
      <c r="AC150" s="89"/>
      <c r="AD150" s="89"/>
      <c r="AE150" s="89"/>
      <c r="AF150" s="90"/>
      <c r="AG150" s="88"/>
      <c r="AH150" s="89"/>
      <c r="AI150" s="89"/>
      <c r="AJ150" s="89"/>
      <c r="AK150" s="90"/>
      <c r="AL150" s="88"/>
      <c r="AM150" s="89"/>
      <c r="AN150" s="89"/>
      <c r="AO150" s="89"/>
      <c r="AP150" s="90"/>
      <c r="AQ150" s="88"/>
      <c r="AR150" s="89"/>
      <c r="AS150" s="89"/>
      <c r="AT150" s="89"/>
      <c r="AU150" s="90"/>
      <c r="AV150" s="88"/>
      <c r="AW150" s="89"/>
      <c r="AX150" s="89"/>
      <c r="AY150" s="89"/>
      <c r="AZ150" s="90"/>
      <c r="BA150" s="88"/>
      <c r="BB150" s="89"/>
      <c r="BC150" s="89"/>
      <c r="BD150" s="89"/>
      <c r="BE150" s="90"/>
      <c r="BF150" s="89"/>
      <c r="BG150" s="214">
        <v>0</v>
      </c>
      <c r="BH150" s="214">
        <v>0</v>
      </c>
      <c r="BI150" s="214">
        <v>0</v>
      </c>
      <c r="BJ150" s="214">
        <v>0</v>
      </c>
      <c r="BK150" s="305"/>
      <c r="BL150" s="305" t="str">
        <f>IF(ПланОО!H150&gt;0,ПланОО!I150/ПланОО!H150,"-")</f>
        <v>-</v>
      </c>
      <c r="BM150" s="298"/>
      <c r="BN150" s="226"/>
      <c r="BO150" s="226"/>
      <c r="BP150" s="226">
        <f t="shared" ca="1" si="170"/>
        <v>0</v>
      </c>
      <c r="BQ150" s="226">
        <f t="shared" ca="1" si="171"/>
        <v>0</v>
      </c>
      <c r="BR150" s="226">
        <f t="shared" ca="1" si="164"/>
        <v>0</v>
      </c>
      <c r="BS150" s="226">
        <f t="shared" ca="1" si="164"/>
        <v>0</v>
      </c>
      <c r="BT150" s="226">
        <f t="shared" ca="1" si="164"/>
        <v>0</v>
      </c>
      <c r="BU150" s="226">
        <f t="shared" ca="1" si="164"/>
        <v>0</v>
      </c>
      <c r="BV150" s="226">
        <f t="shared" ca="1" si="164"/>
        <v>0</v>
      </c>
      <c r="BW150" s="226">
        <f t="shared" ca="1" si="164"/>
        <v>0</v>
      </c>
      <c r="BX150" s="226">
        <f t="shared" ca="1" si="164"/>
        <v>0</v>
      </c>
      <c r="BY150" s="226">
        <f t="shared" ca="1" si="164"/>
        <v>0</v>
      </c>
      <c r="BZ150" s="226">
        <f t="shared" ca="1" si="164"/>
        <v>0</v>
      </c>
      <c r="CA150" s="226"/>
      <c r="CB150" s="226" t="str">
        <f t="shared" ca="1" si="172"/>
        <v/>
      </c>
      <c r="CC150" s="226" t="str">
        <f t="shared" ca="1" si="173"/>
        <v/>
      </c>
      <c r="CD150" s="226" t="str">
        <f t="shared" ca="1" si="174"/>
        <v/>
      </c>
      <c r="CE150" s="226" t="str">
        <f t="shared" ca="1" si="175"/>
        <v/>
      </c>
      <c r="CF150" s="226" t="str">
        <f t="shared" ca="1" si="176"/>
        <v/>
      </c>
      <c r="CG150" s="226" t="str">
        <f t="shared" ca="1" si="177"/>
        <v/>
      </c>
      <c r="CH150" s="226" t="str">
        <f t="shared" ca="1" si="178"/>
        <v/>
      </c>
      <c r="CI150" s="226" t="str">
        <f t="shared" ca="1" si="179"/>
        <v/>
      </c>
      <c r="CJ150" s="226" t="str">
        <f t="shared" ca="1" si="180"/>
        <v/>
      </c>
      <c r="CK150" s="226" t="str">
        <f t="shared" ca="1" si="181"/>
        <v/>
      </c>
      <c r="CL150" s="226" t="str">
        <f t="shared" ca="1" si="182"/>
        <v/>
      </c>
      <c r="CM150" s="226"/>
      <c r="CN150" s="226" t="str">
        <f t="shared" ca="1" si="183"/>
        <v xml:space="preserve">          </v>
      </c>
      <c r="CO150" s="226" t="str">
        <f t="shared" ca="1" si="184"/>
        <v/>
      </c>
      <c r="CP150" s="226" t="str">
        <f t="shared" ca="1" si="185"/>
        <v/>
      </c>
      <c r="CQ150" s="226"/>
      <c r="CR150" s="226">
        <f t="shared" ca="1" si="186"/>
        <v>0</v>
      </c>
      <c r="CS150" s="226">
        <f t="shared" ca="1" si="159"/>
        <v>0</v>
      </c>
      <c r="CT150" s="226">
        <f t="shared" ca="1" si="159"/>
        <v>0</v>
      </c>
      <c r="CU150" s="226">
        <f t="shared" ca="1" si="159"/>
        <v>0</v>
      </c>
      <c r="CV150" s="226">
        <f t="shared" ca="1" si="159"/>
        <v>0</v>
      </c>
      <c r="CW150" s="226">
        <f t="shared" ca="1" si="159"/>
        <v>0</v>
      </c>
      <c r="CX150" s="226">
        <f t="shared" ref="CX150:DB181" ca="1" si="209">IF(OFFSET($L150,0,(CX$2-1)*5,1,1)=$DC$1,-1*CX$2,IF(OFFSET($L150,0,(CX$2-1)*5,1,1)=$DC$3,CX$2,0))</f>
        <v>0</v>
      </c>
      <c r="CY150" s="226">
        <f t="shared" ca="1" si="209"/>
        <v>0</v>
      </c>
      <c r="CZ150" s="226">
        <f t="shared" ca="1" si="209"/>
        <v>0</v>
      </c>
      <c r="DA150" s="226">
        <f t="shared" ca="1" si="209"/>
        <v>0</v>
      </c>
      <c r="DB150" s="226">
        <f t="shared" ca="1" si="209"/>
        <v>0</v>
      </c>
      <c r="DC150" s="226"/>
      <c r="DD150" s="226" t="str">
        <f t="shared" ca="1" si="187"/>
        <v/>
      </c>
      <c r="DE150" s="226" t="str">
        <f t="shared" ca="1" si="188"/>
        <v/>
      </c>
      <c r="DF150" s="226" t="str">
        <f t="shared" ca="1" si="189"/>
        <v/>
      </c>
      <c r="DG150" s="226" t="str">
        <f t="shared" ca="1" si="190"/>
        <v/>
      </c>
      <c r="DH150" s="226" t="str">
        <f t="shared" ca="1" si="191"/>
        <v/>
      </c>
      <c r="DI150" s="226" t="str">
        <f t="shared" ca="1" si="192"/>
        <v/>
      </c>
      <c r="DJ150" s="226" t="str">
        <f t="shared" ca="1" si="193"/>
        <v/>
      </c>
      <c r="DK150" s="226" t="str">
        <f t="shared" ca="1" si="194"/>
        <v/>
      </c>
      <c r="DL150" s="226" t="str">
        <f t="shared" ca="1" si="195"/>
        <v/>
      </c>
      <c r="DM150" s="226" t="str">
        <f t="shared" ca="1" si="196"/>
        <v/>
      </c>
      <c r="DN150" s="226" t="str">
        <f t="shared" ca="1" si="197"/>
        <v/>
      </c>
      <c r="DO150" s="226"/>
      <c r="DP150" s="226" t="str">
        <f t="shared" ca="1" si="198"/>
        <v xml:space="preserve">          </v>
      </c>
      <c r="DQ150" s="226" t="str">
        <f t="shared" ca="1" si="199"/>
        <v/>
      </c>
      <c r="DR150" s="226" t="str">
        <f t="shared" ca="1" si="200"/>
        <v/>
      </c>
      <c r="DS150" s="226"/>
      <c r="DT150" s="226" t="str">
        <f t="shared" ca="1" si="201"/>
        <v/>
      </c>
      <c r="DU150" s="226" t="str">
        <f t="shared" ca="1" si="165"/>
        <v/>
      </c>
      <c r="DV150" s="226" t="str">
        <f t="shared" ca="1" si="165"/>
        <v/>
      </c>
      <c r="DW150" s="226" t="str">
        <f t="shared" ca="1" si="165"/>
        <v/>
      </c>
      <c r="DX150" s="226" t="str">
        <f t="shared" ca="1" si="165"/>
        <v/>
      </c>
      <c r="DY150" s="226" t="str">
        <f t="shared" ca="1" si="165"/>
        <v/>
      </c>
      <c r="DZ150" s="226" t="str">
        <f t="shared" ca="1" si="165"/>
        <v/>
      </c>
      <c r="EA150" s="226" t="str">
        <f t="shared" ca="1" si="165"/>
        <v/>
      </c>
      <c r="EB150" s="226" t="str">
        <f t="shared" ca="1" si="165"/>
        <v/>
      </c>
      <c r="EC150" s="226" t="str">
        <f t="shared" ca="1" si="165"/>
        <v/>
      </c>
      <c r="ED150" s="226"/>
      <c r="EE150" s="226" t="str">
        <f t="shared" ca="1" si="202"/>
        <v xml:space="preserve">         </v>
      </c>
      <c r="EF150" s="226" t="str">
        <f t="shared" ca="1" si="203"/>
        <v/>
      </c>
      <c r="EG150" s="226" t="str">
        <f t="shared" ca="1" si="204"/>
        <v/>
      </c>
      <c r="EH150" s="226"/>
      <c r="EI150" s="226" t="str">
        <f t="shared" ca="1" si="208"/>
        <v/>
      </c>
      <c r="EJ150" s="226" t="str">
        <f t="shared" ca="1" si="208"/>
        <v/>
      </c>
      <c r="EK150" s="226" t="str">
        <f t="shared" ca="1" si="208"/>
        <v/>
      </c>
      <c r="EL150" s="226" t="str">
        <f t="shared" ca="1" si="208"/>
        <v/>
      </c>
      <c r="EM150" s="226" t="str">
        <f t="shared" ca="1" si="208"/>
        <v/>
      </c>
      <c r="EN150" s="226" t="str">
        <f t="shared" ca="1" si="208"/>
        <v/>
      </c>
      <c r="EO150" s="226" t="str">
        <f t="shared" ca="1" si="208"/>
        <v/>
      </c>
      <c r="EP150" s="226" t="str">
        <f t="shared" ca="1" si="208"/>
        <v/>
      </c>
      <c r="EQ150" s="226" t="str">
        <f t="shared" ca="1" si="208"/>
        <v/>
      </c>
      <c r="ER150" s="226" t="str">
        <f t="shared" ca="1" si="208"/>
        <v/>
      </c>
      <c r="ES150" s="226"/>
      <c r="ET150" s="226" t="str">
        <f t="shared" ca="1" si="139"/>
        <v xml:space="preserve">         </v>
      </c>
      <c r="EU150" s="226" t="str">
        <f t="shared" ca="1" si="140"/>
        <v/>
      </c>
      <c r="EV150" s="226" t="str">
        <f t="shared" ca="1" si="141"/>
        <v/>
      </c>
      <c r="FM150" s="226" t="str">
        <f t="shared" si="166"/>
        <v/>
      </c>
      <c r="FN150" s="226" t="str">
        <f t="shared" si="167"/>
        <v/>
      </c>
      <c r="FO150" s="226" t="str">
        <f t="shared" si="168"/>
        <v/>
      </c>
      <c r="FP150" s="226" t="str">
        <f t="shared" si="169"/>
        <v/>
      </c>
      <c r="FQ150" s="226" t="str">
        <f t="shared" si="206"/>
        <v/>
      </c>
      <c r="FR150" s="226" t="str">
        <f t="shared" si="207"/>
        <v/>
      </c>
      <c r="FT150" s="226">
        <f>LEN(ПланОЗО!C150)-LEN(SUBSTITUTE(ПланОЗО!C150,",",""))+COUNTA(ПланОЗО!C150)</f>
        <v>0</v>
      </c>
      <c r="FU150" s="226">
        <f>LEN(ПланОЗО!D150)-LEN(SUBSTITUTE(ПланОЗО!D150,",",""))+COUNTA(ПланОЗО!D150)</f>
        <v>0</v>
      </c>
      <c r="FV150" s="226">
        <f>LEN(ПланОЗО!E150)-LEN(SUBSTITUTE(ПланОЗО!E150,",",""))+COUNTA(ПланОЗО!E150)</f>
        <v>0</v>
      </c>
      <c r="FX150" s="226">
        <f>LEN(ПланЗО!C150)-LEN(SUBSTITUTE(ПланЗО!C150,",",""))+COUNTA(ПланЗО!C150)</f>
        <v>0</v>
      </c>
      <c r="FY150" s="226">
        <f>LEN(ПланЗО!D150)-LEN(SUBSTITUTE(ПланЗО!D150,",",""))+COUNTA(ПланЗО!D150)</f>
        <v>0</v>
      </c>
      <c r="FZ150" s="226">
        <f>LEN(ПланЗО!E150)-LEN(SUBSTITUTE(ПланЗО!E150,",",""))+COUNTA(ПланЗО!E150)</f>
        <v>0</v>
      </c>
    </row>
    <row r="151" spans="1:182" x14ac:dyDescent="0.25">
      <c r="A151" s="5" t="s">
        <v>248</v>
      </c>
      <c r="B151" s="92"/>
      <c r="C151" s="88"/>
      <c r="D151" s="89"/>
      <c r="E151" s="89"/>
      <c r="F151" s="89"/>
      <c r="G151" s="90"/>
      <c r="H151" s="88"/>
      <c r="I151" s="89"/>
      <c r="J151" s="89"/>
      <c r="K151" s="89"/>
      <c r="L151" s="90"/>
      <c r="M151" s="88"/>
      <c r="N151" s="91"/>
      <c r="O151" s="91"/>
      <c r="P151" s="89"/>
      <c r="Q151" s="90"/>
      <c r="R151" s="88"/>
      <c r="S151" s="89"/>
      <c r="T151" s="89"/>
      <c r="U151" s="89"/>
      <c r="V151" s="90"/>
      <c r="W151" s="88"/>
      <c r="X151" s="89"/>
      <c r="Y151" s="89"/>
      <c r="Z151" s="89"/>
      <c r="AA151" s="90"/>
      <c r="AB151" s="88"/>
      <c r="AC151" s="89"/>
      <c r="AD151" s="89"/>
      <c r="AE151" s="89"/>
      <c r="AF151" s="90"/>
      <c r="AG151" s="88"/>
      <c r="AH151" s="89"/>
      <c r="AI151" s="89"/>
      <c r="AJ151" s="89"/>
      <c r="AK151" s="90"/>
      <c r="AL151" s="88"/>
      <c r="AM151" s="89"/>
      <c r="AN151" s="89"/>
      <c r="AO151" s="89"/>
      <c r="AP151" s="90"/>
      <c r="AQ151" s="88"/>
      <c r="AR151" s="89"/>
      <c r="AS151" s="89"/>
      <c r="AT151" s="89"/>
      <c r="AU151" s="90"/>
      <c r="AV151" s="88"/>
      <c r="AW151" s="89"/>
      <c r="AX151" s="89"/>
      <c r="AY151" s="89"/>
      <c r="AZ151" s="90"/>
      <c r="BA151" s="88"/>
      <c r="BB151" s="89"/>
      <c r="BC151" s="89"/>
      <c r="BD151" s="89"/>
      <c r="BE151" s="90"/>
      <c r="BF151" s="89"/>
      <c r="BG151" s="214">
        <v>0</v>
      </c>
      <c r="BH151" s="214">
        <v>0</v>
      </c>
      <c r="BI151" s="214">
        <v>0</v>
      </c>
      <c r="BJ151" s="214">
        <v>0</v>
      </c>
      <c r="BK151" s="305"/>
      <c r="BL151" s="305" t="str">
        <f>IF(ПланОО!H151&gt;0,ПланОО!I151/ПланОО!H151,"-")</f>
        <v>-</v>
      </c>
      <c r="BM151" s="298"/>
      <c r="BN151" s="226"/>
      <c r="BO151" s="226"/>
      <c r="BP151" s="226">
        <f t="shared" ca="1" si="170"/>
        <v>0</v>
      </c>
      <c r="BQ151" s="226">
        <f t="shared" ca="1" si="171"/>
        <v>0</v>
      </c>
      <c r="BR151" s="226">
        <f t="shared" ca="1" si="164"/>
        <v>0</v>
      </c>
      <c r="BS151" s="226">
        <f t="shared" ca="1" si="164"/>
        <v>0</v>
      </c>
      <c r="BT151" s="226">
        <f t="shared" ca="1" si="164"/>
        <v>0</v>
      </c>
      <c r="BU151" s="226">
        <f t="shared" ca="1" si="164"/>
        <v>0</v>
      </c>
      <c r="BV151" s="226">
        <f t="shared" ca="1" si="164"/>
        <v>0</v>
      </c>
      <c r="BW151" s="226">
        <f t="shared" ca="1" si="164"/>
        <v>0</v>
      </c>
      <c r="BX151" s="226">
        <f t="shared" ca="1" si="164"/>
        <v>0</v>
      </c>
      <c r="BY151" s="226">
        <f t="shared" ca="1" si="164"/>
        <v>0</v>
      </c>
      <c r="BZ151" s="226">
        <f t="shared" ca="1" si="164"/>
        <v>0</v>
      </c>
      <c r="CA151" s="226"/>
      <c r="CB151" s="226" t="str">
        <f t="shared" ca="1" si="172"/>
        <v/>
      </c>
      <c r="CC151" s="226" t="str">
        <f t="shared" ca="1" si="173"/>
        <v/>
      </c>
      <c r="CD151" s="226" t="str">
        <f t="shared" ca="1" si="174"/>
        <v/>
      </c>
      <c r="CE151" s="226" t="str">
        <f t="shared" ca="1" si="175"/>
        <v/>
      </c>
      <c r="CF151" s="226" t="str">
        <f t="shared" ca="1" si="176"/>
        <v/>
      </c>
      <c r="CG151" s="226" t="str">
        <f t="shared" ca="1" si="177"/>
        <v/>
      </c>
      <c r="CH151" s="226" t="str">
        <f t="shared" ca="1" si="178"/>
        <v/>
      </c>
      <c r="CI151" s="226" t="str">
        <f t="shared" ca="1" si="179"/>
        <v/>
      </c>
      <c r="CJ151" s="226" t="str">
        <f t="shared" ca="1" si="180"/>
        <v/>
      </c>
      <c r="CK151" s="226" t="str">
        <f t="shared" ca="1" si="181"/>
        <v/>
      </c>
      <c r="CL151" s="226" t="str">
        <f t="shared" ca="1" si="182"/>
        <v/>
      </c>
      <c r="CM151" s="226"/>
      <c r="CN151" s="226" t="str">
        <f t="shared" ca="1" si="183"/>
        <v xml:space="preserve">          </v>
      </c>
      <c r="CO151" s="226" t="str">
        <f t="shared" ca="1" si="184"/>
        <v/>
      </c>
      <c r="CP151" s="226" t="str">
        <f t="shared" ca="1" si="185"/>
        <v/>
      </c>
      <c r="CQ151" s="226"/>
      <c r="CR151" s="226">
        <f t="shared" ca="1" si="186"/>
        <v>0</v>
      </c>
      <c r="CS151" s="226">
        <f t="shared" ref="CS151:CW181" ca="1" si="210">IF(OFFSET($L151,0,(CS$2-1)*5,1,1)=$DC$1,-1*CS$2,IF(OFFSET($L151,0,(CS$2-1)*5,1,1)=$DC$3,CS$2,0))</f>
        <v>0</v>
      </c>
      <c r="CT151" s="226">
        <f t="shared" ca="1" si="210"/>
        <v>0</v>
      </c>
      <c r="CU151" s="226">
        <f t="shared" ca="1" si="210"/>
        <v>0</v>
      </c>
      <c r="CV151" s="226">
        <f t="shared" ca="1" si="210"/>
        <v>0</v>
      </c>
      <c r="CW151" s="226">
        <f t="shared" ca="1" si="210"/>
        <v>0</v>
      </c>
      <c r="CX151" s="226">
        <f t="shared" ca="1" si="209"/>
        <v>0</v>
      </c>
      <c r="CY151" s="226">
        <f t="shared" ca="1" si="209"/>
        <v>0</v>
      </c>
      <c r="CZ151" s="226">
        <f t="shared" ca="1" si="209"/>
        <v>0</v>
      </c>
      <c r="DA151" s="226">
        <f t="shared" ca="1" si="209"/>
        <v>0</v>
      </c>
      <c r="DB151" s="226">
        <f t="shared" ca="1" si="209"/>
        <v>0</v>
      </c>
      <c r="DC151" s="226"/>
      <c r="DD151" s="226" t="str">
        <f t="shared" ca="1" si="187"/>
        <v/>
      </c>
      <c r="DE151" s="226" t="str">
        <f t="shared" ca="1" si="188"/>
        <v/>
      </c>
      <c r="DF151" s="226" t="str">
        <f t="shared" ca="1" si="189"/>
        <v/>
      </c>
      <c r="DG151" s="226" t="str">
        <f t="shared" ca="1" si="190"/>
        <v/>
      </c>
      <c r="DH151" s="226" t="str">
        <f t="shared" ca="1" si="191"/>
        <v/>
      </c>
      <c r="DI151" s="226" t="str">
        <f t="shared" ca="1" si="192"/>
        <v/>
      </c>
      <c r="DJ151" s="226" t="str">
        <f t="shared" ca="1" si="193"/>
        <v/>
      </c>
      <c r="DK151" s="226" t="str">
        <f t="shared" ca="1" si="194"/>
        <v/>
      </c>
      <c r="DL151" s="226" t="str">
        <f t="shared" ca="1" si="195"/>
        <v/>
      </c>
      <c r="DM151" s="226" t="str">
        <f t="shared" ca="1" si="196"/>
        <v/>
      </c>
      <c r="DN151" s="226" t="str">
        <f t="shared" ca="1" si="197"/>
        <v/>
      </c>
      <c r="DO151" s="226"/>
      <c r="DP151" s="226" t="str">
        <f t="shared" ca="1" si="198"/>
        <v xml:space="preserve">          </v>
      </c>
      <c r="DQ151" s="226" t="str">
        <f t="shared" ca="1" si="199"/>
        <v/>
      </c>
      <c r="DR151" s="226" t="str">
        <f t="shared" ca="1" si="200"/>
        <v/>
      </c>
      <c r="DS151" s="226"/>
      <c r="DT151" s="226" t="str">
        <f t="shared" ca="1" si="201"/>
        <v/>
      </c>
      <c r="DU151" s="226" t="str">
        <f t="shared" ca="1" si="165"/>
        <v/>
      </c>
      <c r="DV151" s="226" t="str">
        <f t="shared" ca="1" si="165"/>
        <v/>
      </c>
      <c r="DW151" s="226" t="str">
        <f t="shared" ca="1" si="165"/>
        <v/>
      </c>
      <c r="DX151" s="226" t="str">
        <f t="shared" ca="1" si="165"/>
        <v/>
      </c>
      <c r="DY151" s="226" t="str">
        <f t="shared" ca="1" si="165"/>
        <v/>
      </c>
      <c r="DZ151" s="226" t="str">
        <f t="shared" ca="1" si="165"/>
        <v/>
      </c>
      <c r="EA151" s="226" t="str">
        <f t="shared" ca="1" si="165"/>
        <v/>
      </c>
      <c r="EB151" s="226" t="str">
        <f t="shared" ca="1" si="165"/>
        <v/>
      </c>
      <c r="EC151" s="226" t="str">
        <f t="shared" ca="1" si="165"/>
        <v/>
      </c>
      <c r="ED151" s="226"/>
      <c r="EE151" s="226" t="str">
        <f t="shared" ca="1" si="202"/>
        <v xml:space="preserve">         </v>
      </c>
      <c r="EF151" s="226" t="str">
        <f t="shared" ca="1" si="203"/>
        <v/>
      </c>
      <c r="EG151" s="226" t="str">
        <f t="shared" ca="1" si="204"/>
        <v/>
      </c>
      <c r="EH151" s="226"/>
      <c r="EI151" s="226" t="str">
        <f t="shared" ca="1" si="208"/>
        <v/>
      </c>
      <c r="EJ151" s="226" t="str">
        <f t="shared" ca="1" si="208"/>
        <v/>
      </c>
      <c r="EK151" s="226" t="str">
        <f t="shared" ca="1" si="208"/>
        <v/>
      </c>
      <c r="EL151" s="226" t="str">
        <f t="shared" ca="1" si="208"/>
        <v/>
      </c>
      <c r="EM151" s="226" t="str">
        <f t="shared" ca="1" si="208"/>
        <v/>
      </c>
      <c r="EN151" s="226" t="str">
        <f t="shared" ca="1" si="208"/>
        <v/>
      </c>
      <c r="EO151" s="226" t="str">
        <f t="shared" ca="1" si="208"/>
        <v/>
      </c>
      <c r="EP151" s="226" t="str">
        <f t="shared" ca="1" si="208"/>
        <v/>
      </c>
      <c r="EQ151" s="226" t="str">
        <f t="shared" ca="1" si="208"/>
        <v/>
      </c>
      <c r="ER151" s="226" t="str">
        <f t="shared" ca="1" si="208"/>
        <v/>
      </c>
      <c r="ES151" s="226"/>
      <c r="ET151" s="226" t="str">
        <f t="shared" ca="1" si="139"/>
        <v xml:space="preserve">         </v>
      </c>
      <c r="EU151" s="226" t="str">
        <f t="shared" ca="1" si="140"/>
        <v/>
      </c>
      <c r="EV151" s="226" t="str">
        <f t="shared" ca="1" si="141"/>
        <v/>
      </c>
      <c r="FM151" s="226" t="str">
        <f t="shared" si="166"/>
        <v/>
      </c>
      <c r="FN151" s="226" t="str">
        <f t="shared" si="167"/>
        <v/>
      </c>
      <c r="FO151" s="226" t="str">
        <f t="shared" si="168"/>
        <v/>
      </c>
      <c r="FP151" s="226" t="str">
        <f t="shared" si="169"/>
        <v/>
      </c>
      <c r="FQ151" s="226" t="str">
        <f t="shared" si="206"/>
        <v/>
      </c>
      <c r="FR151" s="226" t="str">
        <f t="shared" si="207"/>
        <v/>
      </c>
      <c r="FT151" s="226">
        <f>LEN(ПланОЗО!C151)-LEN(SUBSTITUTE(ПланОЗО!C151,",",""))+COUNTA(ПланОЗО!C151)</f>
        <v>0</v>
      </c>
      <c r="FU151" s="226">
        <f>LEN(ПланОЗО!D151)-LEN(SUBSTITUTE(ПланОЗО!D151,",",""))+COUNTA(ПланОЗО!D151)</f>
        <v>0</v>
      </c>
      <c r="FV151" s="226">
        <f>LEN(ПланОЗО!E151)-LEN(SUBSTITUTE(ПланОЗО!E151,",",""))+COUNTA(ПланОЗО!E151)</f>
        <v>0</v>
      </c>
      <c r="FX151" s="226">
        <f>LEN(ПланЗО!C151)-LEN(SUBSTITUTE(ПланЗО!C151,",",""))+COUNTA(ПланЗО!C151)</f>
        <v>0</v>
      </c>
      <c r="FY151" s="226">
        <f>LEN(ПланЗО!D151)-LEN(SUBSTITUTE(ПланЗО!D151,",",""))+COUNTA(ПланЗО!D151)</f>
        <v>0</v>
      </c>
      <c r="FZ151" s="226">
        <f>LEN(ПланЗО!E151)-LEN(SUBSTITUTE(ПланЗО!E151,",",""))+COUNTA(ПланЗО!E151)</f>
        <v>0</v>
      </c>
    </row>
    <row r="152" spans="1:182" x14ac:dyDescent="0.25">
      <c r="A152" s="5" t="s">
        <v>249</v>
      </c>
      <c r="B152" s="92"/>
      <c r="C152" s="88"/>
      <c r="D152" s="89"/>
      <c r="E152" s="89"/>
      <c r="F152" s="89"/>
      <c r="G152" s="90"/>
      <c r="H152" s="88"/>
      <c r="I152" s="89"/>
      <c r="J152" s="89"/>
      <c r="K152" s="89"/>
      <c r="L152" s="90"/>
      <c r="M152" s="88"/>
      <c r="N152" s="91"/>
      <c r="O152" s="91"/>
      <c r="P152" s="89"/>
      <c r="Q152" s="90"/>
      <c r="R152" s="88"/>
      <c r="S152" s="89"/>
      <c r="T152" s="89"/>
      <c r="U152" s="89"/>
      <c r="V152" s="90"/>
      <c r="W152" s="88"/>
      <c r="X152" s="89"/>
      <c r="Y152" s="89"/>
      <c r="Z152" s="89"/>
      <c r="AA152" s="90"/>
      <c r="AB152" s="88"/>
      <c r="AC152" s="89"/>
      <c r="AD152" s="89"/>
      <c r="AE152" s="89"/>
      <c r="AF152" s="90"/>
      <c r="AG152" s="88"/>
      <c r="AH152" s="89"/>
      <c r="AI152" s="89"/>
      <c r="AJ152" s="89"/>
      <c r="AK152" s="90"/>
      <c r="AL152" s="88"/>
      <c r="AM152" s="89"/>
      <c r="AN152" s="89"/>
      <c r="AO152" s="89"/>
      <c r="AP152" s="90"/>
      <c r="AQ152" s="88"/>
      <c r="AR152" s="89"/>
      <c r="AS152" s="89"/>
      <c r="AT152" s="89"/>
      <c r="AU152" s="90"/>
      <c r="AV152" s="88"/>
      <c r="AW152" s="89"/>
      <c r="AX152" s="89"/>
      <c r="AY152" s="89"/>
      <c r="AZ152" s="90"/>
      <c r="BA152" s="88"/>
      <c r="BB152" s="89"/>
      <c r="BC152" s="89"/>
      <c r="BD152" s="89"/>
      <c r="BE152" s="90"/>
      <c r="BF152" s="89"/>
      <c r="BG152" s="214">
        <v>0</v>
      </c>
      <c r="BH152" s="214">
        <v>0</v>
      </c>
      <c r="BI152" s="214">
        <v>0</v>
      </c>
      <c r="BJ152" s="214">
        <v>0</v>
      </c>
      <c r="BK152" s="305"/>
      <c r="BL152" s="305" t="str">
        <f>IF(ПланОО!H152&gt;0,ПланОО!I152/ПланОО!H152,"-")</f>
        <v>-</v>
      </c>
      <c r="BM152" s="298"/>
      <c r="BN152" s="226"/>
      <c r="BO152" s="226"/>
      <c r="BP152" s="226">
        <f t="shared" ca="1" si="170"/>
        <v>0</v>
      </c>
      <c r="BQ152" s="226">
        <f t="shared" ca="1" si="171"/>
        <v>0</v>
      </c>
      <c r="BR152" s="226">
        <f t="shared" ca="1" si="164"/>
        <v>0</v>
      </c>
      <c r="BS152" s="226">
        <f t="shared" ca="1" si="164"/>
        <v>0</v>
      </c>
      <c r="BT152" s="226">
        <f t="shared" ca="1" si="164"/>
        <v>0</v>
      </c>
      <c r="BU152" s="226">
        <f t="shared" ca="1" si="164"/>
        <v>0</v>
      </c>
      <c r="BV152" s="226">
        <f t="shared" ca="1" si="164"/>
        <v>0</v>
      </c>
      <c r="BW152" s="226">
        <f t="shared" ca="1" si="164"/>
        <v>0</v>
      </c>
      <c r="BX152" s="226">
        <f t="shared" ca="1" si="164"/>
        <v>0</v>
      </c>
      <c r="BY152" s="226">
        <f t="shared" ca="1" si="164"/>
        <v>0</v>
      </c>
      <c r="BZ152" s="226">
        <f t="shared" ca="1" si="164"/>
        <v>0</v>
      </c>
      <c r="CA152" s="226"/>
      <c r="CB152" s="226" t="str">
        <f t="shared" ca="1" si="172"/>
        <v/>
      </c>
      <c r="CC152" s="226" t="str">
        <f t="shared" ca="1" si="173"/>
        <v/>
      </c>
      <c r="CD152" s="226" t="str">
        <f t="shared" ca="1" si="174"/>
        <v/>
      </c>
      <c r="CE152" s="226" t="str">
        <f t="shared" ca="1" si="175"/>
        <v/>
      </c>
      <c r="CF152" s="226" t="str">
        <f t="shared" ca="1" si="176"/>
        <v/>
      </c>
      <c r="CG152" s="226" t="str">
        <f t="shared" ca="1" si="177"/>
        <v/>
      </c>
      <c r="CH152" s="226" t="str">
        <f t="shared" ca="1" si="178"/>
        <v/>
      </c>
      <c r="CI152" s="226" t="str">
        <f t="shared" ca="1" si="179"/>
        <v/>
      </c>
      <c r="CJ152" s="226" t="str">
        <f t="shared" ca="1" si="180"/>
        <v/>
      </c>
      <c r="CK152" s="226" t="str">
        <f t="shared" ca="1" si="181"/>
        <v/>
      </c>
      <c r="CL152" s="226" t="str">
        <f t="shared" ca="1" si="182"/>
        <v/>
      </c>
      <c r="CM152" s="226"/>
      <c r="CN152" s="226" t="str">
        <f t="shared" ca="1" si="183"/>
        <v xml:space="preserve">          </v>
      </c>
      <c r="CO152" s="226" t="str">
        <f t="shared" ca="1" si="184"/>
        <v/>
      </c>
      <c r="CP152" s="226" t="str">
        <f t="shared" ca="1" si="185"/>
        <v/>
      </c>
      <c r="CQ152" s="226"/>
      <c r="CR152" s="226">
        <f t="shared" ca="1" si="186"/>
        <v>0</v>
      </c>
      <c r="CS152" s="226">
        <f t="shared" ca="1" si="210"/>
        <v>0</v>
      </c>
      <c r="CT152" s="226">
        <f t="shared" ca="1" si="210"/>
        <v>0</v>
      </c>
      <c r="CU152" s="226">
        <f t="shared" ca="1" si="210"/>
        <v>0</v>
      </c>
      <c r="CV152" s="226">
        <f t="shared" ca="1" si="210"/>
        <v>0</v>
      </c>
      <c r="CW152" s="226">
        <f t="shared" ca="1" si="210"/>
        <v>0</v>
      </c>
      <c r="CX152" s="226">
        <f t="shared" ca="1" si="209"/>
        <v>0</v>
      </c>
      <c r="CY152" s="226">
        <f t="shared" ca="1" si="209"/>
        <v>0</v>
      </c>
      <c r="CZ152" s="226">
        <f t="shared" ca="1" si="209"/>
        <v>0</v>
      </c>
      <c r="DA152" s="226">
        <f t="shared" ca="1" si="209"/>
        <v>0</v>
      </c>
      <c r="DB152" s="226">
        <f t="shared" ca="1" si="209"/>
        <v>0</v>
      </c>
      <c r="DC152" s="226"/>
      <c r="DD152" s="226" t="str">
        <f t="shared" ca="1" si="187"/>
        <v/>
      </c>
      <c r="DE152" s="226" t="str">
        <f t="shared" ca="1" si="188"/>
        <v/>
      </c>
      <c r="DF152" s="226" t="str">
        <f t="shared" ca="1" si="189"/>
        <v/>
      </c>
      <c r="DG152" s="226" t="str">
        <f t="shared" ca="1" si="190"/>
        <v/>
      </c>
      <c r="DH152" s="226" t="str">
        <f t="shared" ca="1" si="191"/>
        <v/>
      </c>
      <c r="DI152" s="226" t="str">
        <f t="shared" ca="1" si="192"/>
        <v/>
      </c>
      <c r="DJ152" s="226" t="str">
        <f t="shared" ca="1" si="193"/>
        <v/>
      </c>
      <c r="DK152" s="226" t="str">
        <f t="shared" ca="1" si="194"/>
        <v/>
      </c>
      <c r="DL152" s="226" t="str">
        <f t="shared" ca="1" si="195"/>
        <v/>
      </c>
      <c r="DM152" s="226" t="str">
        <f t="shared" ca="1" si="196"/>
        <v/>
      </c>
      <c r="DN152" s="226" t="str">
        <f t="shared" ca="1" si="197"/>
        <v/>
      </c>
      <c r="DO152" s="226"/>
      <c r="DP152" s="226" t="str">
        <f t="shared" ca="1" si="198"/>
        <v xml:space="preserve">          </v>
      </c>
      <c r="DQ152" s="226" t="str">
        <f t="shared" ca="1" si="199"/>
        <v/>
      </c>
      <c r="DR152" s="226" t="str">
        <f t="shared" ca="1" si="200"/>
        <v/>
      </c>
      <c r="DS152" s="226"/>
      <c r="DT152" s="226" t="str">
        <f t="shared" ca="1" si="201"/>
        <v/>
      </c>
      <c r="DU152" s="226" t="str">
        <f t="shared" ca="1" si="165"/>
        <v/>
      </c>
      <c r="DV152" s="226" t="str">
        <f t="shared" ca="1" si="165"/>
        <v/>
      </c>
      <c r="DW152" s="226" t="str">
        <f t="shared" ca="1" si="165"/>
        <v/>
      </c>
      <c r="DX152" s="226" t="str">
        <f t="shared" ca="1" si="165"/>
        <v/>
      </c>
      <c r="DY152" s="226" t="str">
        <f t="shared" ca="1" si="165"/>
        <v/>
      </c>
      <c r="DZ152" s="226" t="str">
        <f t="shared" ca="1" si="165"/>
        <v/>
      </c>
      <c r="EA152" s="226" t="str">
        <f t="shared" ca="1" si="165"/>
        <v/>
      </c>
      <c r="EB152" s="226" t="str">
        <f t="shared" ca="1" si="165"/>
        <v/>
      </c>
      <c r="EC152" s="226" t="str">
        <f t="shared" ca="1" si="165"/>
        <v/>
      </c>
      <c r="ED152" s="226"/>
      <c r="EE152" s="226" t="str">
        <f t="shared" ca="1" si="202"/>
        <v xml:space="preserve">         </v>
      </c>
      <c r="EF152" s="226" t="str">
        <f t="shared" ca="1" si="203"/>
        <v/>
      </c>
      <c r="EG152" s="226" t="str">
        <f t="shared" ca="1" si="204"/>
        <v/>
      </c>
      <c r="EH152" s="226"/>
      <c r="EI152" s="226" t="str">
        <f t="shared" ca="1" si="208"/>
        <v/>
      </c>
      <c r="EJ152" s="226" t="str">
        <f t="shared" ca="1" si="208"/>
        <v/>
      </c>
      <c r="EK152" s="226" t="str">
        <f t="shared" ca="1" si="208"/>
        <v/>
      </c>
      <c r="EL152" s="226" t="str">
        <f t="shared" ca="1" si="208"/>
        <v/>
      </c>
      <c r="EM152" s="226" t="str">
        <f t="shared" ca="1" si="208"/>
        <v/>
      </c>
      <c r="EN152" s="226" t="str">
        <f t="shared" ca="1" si="208"/>
        <v/>
      </c>
      <c r="EO152" s="226" t="str">
        <f t="shared" ca="1" si="208"/>
        <v/>
      </c>
      <c r="EP152" s="226" t="str">
        <f t="shared" ca="1" si="208"/>
        <v/>
      </c>
      <c r="EQ152" s="226" t="str">
        <f t="shared" ca="1" si="208"/>
        <v/>
      </c>
      <c r="ER152" s="226" t="str">
        <f t="shared" ca="1" si="208"/>
        <v/>
      </c>
      <c r="ES152" s="226"/>
      <c r="ET152" s="226" t="str">
        <f t="shared" ca="1" si="139"/>
        <v xml:space="preserve">         </v>
      </c>
      <c r="EU152" s="226" t="str">
        <f t="shared" ca="1" si="140"/>
        <v/>
      </c>
      <c r="EV152" s="226" t="str">
        <f t="shared" ca="1" si="141"/>
        <v/>
      </c>
      <c r="FM152" s="226" t="str">
        <f t="shared" si="166"/>
        <v/>
      </c>
      <c r="FN152" s="226" t="str">
        <f t="shared" si="167"/>
        <v/>
      </c>
      <c r="FO152" s="226" t="str">
        <f t="shared" si="168"/>
        <v/>
      </c>
      <c r="FP152" s="226" t="str">
        <f t="shared" si="169"/>
        <v/>
      </c>
      <c r="FQ152" s="226" t="str">
        <f t="shared" si="206"/>
        <v/>
      </c>
      <c r="FR152" s="226" t="str">
        <f t="shared" si="207"/>
        <v/>
      </c>
      <c r="FT152" s="226">
        <f>LEN(ПланОЗО!C152)-LEN(SUBSTITUTE(ПланОЗО!C152,",",""))+COUNTA(ПланОЗО!C152)</f>
        <v>0</v>
      </c>
      <c r="FU152" s="226">
        <f>LEN(ПланОЗО!D152)-LEN(SUBSTITUTE(ПланОЗО!D152,",",""))+COUNTA(ПланОЗО!D152)</f>
        <v>0</v>
      </c>
      <c r="FV152" s="226">
        <f>LEN(ПланОЗО!E152)-LEN(SUBSTITUTE(ПланОЗО!E152,",",""))+COUNTA(ПланОЗО!E152)</f>
        <v>0</v>
      </c>
      <c r="FX152" s="226">
        <f>LEN(ПланЗО!C152)-LEN(SUBSTITUTE(ПланЗО!C152,",",""))+COUNTA(ПланЗО!C152)</f>
        <v>0</v>
      </c>
      <c r="FY152" s="226">
        <f>LEN(ПланЗО!D152)-LEN(SUBSTITUTE(ПланЗО!D152,",",""))+COUNTA(ПланЗО!D152)</f>
        <v>0</v>
      </c>
      <c r="FZ152" s="226">
        <f>LEN(ПланЗО!E152)-LEN(SUBSTITUTE(ПланЗО!E152,",",""))+COUNTA(ПланЗО!E152)</f>
        <v>0</v>
      </c>
    </row>
    <row r="153" spans="1:182" x14ac:dyDescent="0.25">
      <c r="A153" s="381" t="s">
        <v>253</v>
      </c>
      <c r="B153" s="381"/>
      <c r="C153" s="287">
        <f>SUM(C133:C152)</f>
        <v>0</v>
      </c>
      <c r="D153" s="287">
        <f>SUM(D133:D152)</f>
        <v>0</v>
      </c>
      <c r="E153" s="287">
        <f>SUM(E133:E152)</f>
        <v>0</v>
      </c>
      <c r="F153" s="287">
        <f>SUM(F133:F152)</f>
        <v>0</v>
      </c>
      <c r="G153" s="287">
        <f>COUNTA(G133:G152)</f>
        <v>0</v>
      </c>
      <c r="H153" s="287">
        <f>SUM(H133:H152)</f>
        <v>0</v>
      </c>
      <c r="I153" s="287">
        <f t="shared" ref="I153:BD153" si="211">SUM(I133:I152)</f>
        <v>0</v>
      </c>
      <c r="J153" s="287">
        <f t="shared" si="211"/>
        <v>0</v>
      </c>
      <c r="K153" s="287">
        <f t="shared" si="211"/>
        <v>0</v>
      </c>
      <c r="L153" s="287">
        <f>COUNTA(L133:L152)</f>
        <v>0</v>
      </c>
      <c r="M153" s="287">
        <f t="shared" si="211"/>
        <v>0</v>
      </c>
      <c r="N153" s="287">
        <f t="shared" si="211"/>
        <v>0</v>
      </c>
      <c r="O153" s="287">
        <f t="shared" si="211"/>
        <v>0</v>
      </c>
      <c r="P153" s="287">
        <f t="shared" si="211"/>
        <v>0</v>
      </c>
      <c r="Q153" s="287">
        <f>COUNTA(Q133:Q152)</f>
        <v>0</v>
      </c>
      <c r="R153" s="287">
        <f t="shared" si="211"/>
        <v>0</v>
      </c>
      <c r="S153" s="287">
        <f t="shared" si="211"/>
        <v>0</v>
      </c>
      <c r="T153" s="287">
        <f t="shared" si="211"/>
        <v>0</v>
      </c>
      <c r="U153" s="287">
        <f t="shared" si="211"/>
        <v>0</v>
      </c>
      <c r="V153" s="287">
        <f>COUNTA(V133:V152)</f>
        <v>0</v>
      </c>
      <c r="W153" s="287">
        <f t="shared" si="211"/>
        <v>0</v>
      </c>
      <c r="X153" s="287">
        <f t="shared" si="211"/>
        <v>0</v>
      </c>
      <c r="Y153" s="287">
        <f t="shared" si="211"/>
        <v>0</v>
      </c>
      <c r="Z153" s="287">
        <f t="shared" si="211"/>
        <v>0</v>
      </c>
      <c r="AA153" s="287">
        <f>COUNTA(AA133:AA152)</f>
        <v>0</v>
      </c>
      <c r="AB153" s="287">
        <f t="shared" si="211"/>
        <v>0</v>
      </c>
      <c r="AC153" s="287">
        <f t="shared" si="211"/>
        <v>0</v>
      </c>
      <c r="AD153" s="287">
        <f t="shared" si="211"/>
        <v>0</v>
      </c>
      <c r="AE153" s="287">
        <f t="shared" si="211"/>
        <v>0</v>
      </c>
      <c r="AF153" s="287">
        <f>COUNTA(AF133:AF152)</f>
        <v>0</v>
      </c>
      <c r="AG153" s="287">
        <f t="shared" si="211"/>
        <v>0</v>
      </c>
      <c r="AH153" s="287">
        <f t="shared" si="211"/>
        <v>0</v>
      </c>
      <c r="AI153" s="287">
        <f t="shared" si="211"/>
        <v>0</v>
      </c>
      <c r="AJ153" s="287">
        <f t="shared" si="211"/>
        <v>0</v>
      </c>
      <c r="AK153" s="287">
        <f>COUNTA(AK133:AK152)</f>
        <v>0</v>
      </c>
      <c r="AL153" s="287">
        <f t="shared" si="211"/>
        <v>0</v>
      </c>
      <c r="AM153" s="287">
        <f t="shared" si="211"/>
        <v>0</v>
      </c>
      <c r="AN153" s="287">
        <f t="shared" si="211"/>
        <v>0</v>
      </c>
      <c r="AO153" s="287">
        <f t="shared" si="211"/>
        <v>0</v>
      </c>
      <c r="AP153" s="287">
        <f>COUNTA(AP133:AP152)</f>
        <v>0</v>
      </c>
      <c r="AQ153" s="287">
        <f t="shared" si="211"/>
        <v>0</v>
      </c>
      <c r="AR153" s="287">
        <f t="shared" si="211"/>
        <v>0</v>
      </c>
      <c r="AS153" s="287">
        <f t="shared" si="211"/>
        <v>0</v>
      </c>
      <c r="AT153" s="287">
        <f t="shared" si="211"/>
        <v>0</v>
      </c>
      <c r="AU153" s="287">
        <f>COUNTA(AU133:AU152)</f>
        <v>0</v>
      </c>
      <c r="AV153" s="287">
        <f t="shared" si="211"/>
        <v>0</v>
      </c>
      <c r="AW153" s="287">
        <f t="shared" si="211"/>
        <v>0</v>
      </c>
      <c r="AX153" s="287">
        <f t="shared" si="211"/>
        <v>0</v>
      </c>
      <c r="AY153" s="287">
        <f t="shared" si="211"/>
        <v>0</v>
      </c>
      <c r="AZ153" s="287">
        <f>COUNTA(AZ133:AZ152)</f>
        <v>0</v>
      </c>
      <c r="BA153" s="287">
        <f t="shared" si="211"/>
        <v>0</v>
      </c>
      <c r="BB153" s="287">
        <f t="shared" si="211"/>
        <v>0</v>
      </c>
      <c r="BC153" s="287">
        <f t="shared" si="211"/>
        <v>0</v>
      </c>
      <c r="BD153" s="287">
        <f t="shared" si="211"/>
        <v>0</v>
      </c>
      <c r="BE153" s="287">
        <f>COUNTA(BE133:BE152)</f>
        <v>0</v>
      </c>
      <c r="BF153" s="44"/>
      <c r="BG153" s="214">
        <v>0</v>
      </c>
      <c r="BH153" s="214">
        <v>0</v>
      </c>
      <c r="BI153" s="214">
        <v>0</v>
      </c>
      <c r="BJ153" s="214">
        <v>0</v>
      </c>
      <c r="BK153" s="305"/>
      <c r="BL153" s="305" t="str">
        <f>IF(ПланОО!H153&gt;0,ПланОО!I153/ПланОО!H153,"-")</f>
        <v>-</v>
      </c>
      <c r="BM153" s="298"/>
      <c r="BN153" s="226"/>
      <c r="BO153" s="226"/>
      <c r="BP153" s="226">
        <f t="shared" ca="1" si="170"/>
        <v>0</v>
      </c>
      <c r="BQ153" s="226">
        <f t="shared" ca="1" si="171"/>
        <v>0</v>
      </c>
      <c r="BR153" s="226">
        <f t="shared" ca="1" si="164"/>
        <v>0</v>
      </c>
      <c r="BS153" s="226">
        <f t="shared" ca="1" si="164"/>
        <v>0</v>
      </c>
      <c r="BT153" s="226">
        <f t="shared" ca="1" si="164"/>
        <v>0</v>
      </c>
      <c r="BU153" s="226">
        <f t="shared" ca="1" si="164"/>
        <v>0</v>
      </c>
      <c r="BV153" s="226">
        <f t="shared" ca="1" si="164"/>
        <v>0</v>
      </c>
      <c r="BW153" s="226">
        <f t="shared" ca="1" si="164"/>
        <v>0</v>
      </c>
      <c r="BX153" s="226">
        <f t="shared" ca="1" si="164"/>
        <v>0</v>
      </c>
      <c r="BY153" s="226">
        <f t="shared" ca="1" si="164"/>
        <v>0</v>
      </c>
      <c r="BZ153" s="226">
        <f t="shared" ca="1" si="164"/>
        <v>0</v>
      </c>
      <c r="CA153" s="226"/>
      <c r="CB153" s="226" t="str">
        <f t="shared" ca="1" si="172"/>
        <v/>
      </c>
      <c r="CC153" s="226" t="str">
        <f t="shared" ca="1" si="173"/>
        <v/>
      </c>
      <c r="CD153" s="226" t="str">
        <f t="shared" ca="1" si="174"/>
        <v/>
      </c>
      <c r="CE153" s="226" t="str">
        <f t="shared" ca="1" si="175"/>
        <v/>
      </c>
      <c r="CF153" s="226" t="str">
        <f t="shared" ca="1" si="176"/>
        <v/>
      </c>
      <c r="CG153" s="226" t="str">
        <f t="shared" ca="1" si="177"/>
        <v/>
      </c>
      <c r="CH153" s="226" t="str">
        <f t="shared" ca="1" si="178"/>
        <v/>
      </c>
      <c r="CI153" s="226" t="str">
        <f t="shared" ca="1" si="179"/>
        <v/>
      </c>
      <c r="CJ153" s="226" t="str">
        <f t="shared" ca="1" si="180"/>
        <v/>
      </c>
      <c r="CK153" s="226" t="str">
        <f t="shared" ca="1" si="181"/>
        <v/>
      </c>
      <c r="CL153" s="226" t="str">
        <f t="shared" ca="1" si="182"/>
        <v/>
      </c>
      <c r="CM153" s="226"/>
      <c r="CN153" s="226" t="str">
        <f t="shared" ca="1" si="183"/>
        <v xml:space="preserve">          </v>
      </c>
      <c r="CO153" s="226" t="str">
        <f t="shared" ca="1" si="184"/>
        <v/>
      </c>
      <c r="CP153" s="226" t="str">
        <f t="shared" ca="1" si="185"/>
        <v/>
      </c>
      <c r="CQ153" s="226"/>
      <c r="CR153" s="226">
        <f t="shared" ca="1" si="186"/>
        <v>0</v>
      </c>
      <c r="CS153" s="226">
        <f t="shared" ca="1" si="210"/>
        <v>0</v>
      </c>
      <c r="CT153" s="226">
        <f t="shared" ca="1" si="210"/>
        <v>0</v>
      </c>
      <c r="CU153" s="226">
        <f t="shared" ca="1" si="210"/>
        <v>0</v>
      </c>
      <c r="CV153" s="226">
        <f t="shared" ca="1" si="210"/>
        <v>0</v>
      </c>
      <c r="CW153" s="226">
        <f t="shared" ca="1" si="210"/>
        <v>0</v>
      </c>
      <c r="CX153" s="226">
        <f t="shared" ca="1" si="209"/>
        <v>0</v>
      </c>
      <c r="CY153" s="226">
        <f t="shared" ca="1" si="209"/>
        <v>0</v>
      </c>
      <c r="CZ153" s="226">
        <f t="shared" ca="1" si="209"/>
        <v>0</v>
      </c>
      <c r="DA153" s="226">
        <f t="shared" ca="1" si="209"/>
        <v>0</v>
      </c>
      <c r="DB153" s="226">
        <f t="shared" ca="1" si="209"/>
        <v>0</v>
      </c>
      <c r="DC153" s="226"/>
      <c r="DD153" s="226" t="str">
        <f t="shared" ca="1" si="187"/>
        <v/>
      </c>
      <c r="DE153" s="226" t="str">
        <f t="shared" ca="1" si="188"/>
        <v/>
      </c>
      <c r="DF153" s="226" t="str">
        <f t="shared" ca="1" si="189"/>
        <v/>
      </c>
      <c r="DG153" s="226" t="str">
        <f t="shared" ca="1" si="190"/>
        <v/>
      </c>
      <c r="DH153" s="226" t="str">
        <f t="shared" ca="1" si="191"/>
        <v/>
      </c>
      <c r="DI153" s="226" t="str">
        <f t="shared" ca="1" si="192"/>
        <v/>
      </c>
      <c r="DJ153" s="226" t="str">
        <f t="shared" ca="1" si="193"/>
        <v/>
      </c>
      <c r="DK153" s="226" t="str">
        <f t="shared" ca="1" si="194"/>
        <v/>
      </c>
      <c r="DL153" s="226" t="str">
        <f t="shared" ca="1" si="195"/>
        <v/>
      </c>
      <c r="DM153" s="226" t="str">
        <f t="shared" ca="1" si="196"/>
        <v/>
      </c>
      <c r="DN153" s="226" t="str">
        <f t="shared" ca="1" si="197"/>
        <v/>
      </c>
      <c r="DO153" s="226"/>
      <c r="DP153" s="226" t="str">
        <f t="shared" ca="1" si="198"/>
        <v xml:space="preserve">          </v>
      </c>
      <c r="DQ153" s="226" t="str">
        <f t="shared" ca="1" si="199"/>
        <v/>
      </c>
      <c r="DR153" s="226" t="str">
        <f t="shared" ca="1" si="200"/>
        <v/>
      </c>
      <c r="DS153" s="226"/>
      <c r="DT153" s="226" t="str">
        <f t="shared" ca="1" si="201"/>
        <v/>
      </c>
      <c r="DU153" s="226" t="str">
        <f t="shared" ca="1" si="165"/>
        <v/>
      </c>
      <c r="DV153" s="226" t="str">
        <f t="shared" ca="1" si="165"/>
        <v/>
      </c>
      <c r="DW153" s="226" t="str">
        <f t="shared" ca="1" si="165"/>
        <v/>
      </c>
      <c r="DX153" s="226" t="str">
        <f t="shared" ca="1" si="165"/>
        <v/>
      </c>
      <c r="DY153" s="226" t="str">
        <f t="shared" ca="1" si="165"/>
        <v/>
      </c>
      <c r="DZ153" s="226" t="str">
        <f t="shared" ca="1" si="165"/>
        <v/>
      </c>
      <c r="EA153" s="226" t="str">
        <f t="shared" ca="1" si="165"/>
        <v/>
      </c>
      <c r="EB153" s="226" t="str">
        <f t="shared" ca="1" si="165"/>
        <v/>
      </c>
      <c r="EC153" s="226" t="str">
        <f t="shared" ca="1" si="165"/>
        <v/>
      </c>
      <c r="ED153" s="226"/>
      <c r="EE153" s="226" t="str">
        <f t="shared" ca="1" si="202"/>
        <v xml:space="preserve">         </v>
      </c>
      <c r="EF153" s="226" t="str">
        <f t="shared" ca="1" si="203"/>
        <v/>
      </c>
      <c r="EG153" s="226" t="str">
        <f t="shared" ca="1" si="204"/>
        <v/>
      </c>
      <c r="EH153" s="226"/>
      <c r="EI153" s="226" t="str">
        <f t="shared" ca="1" si="208"/>
        <v/>
      </c>
      <c r="EJ153" s="226" t="str">
        <f t="shared" ca="1" si="208"/>
        <v/>
      </c>
      <c r="EK153" s="226" t="str">
        <f t="shared" ca="1" si="208"/>
        <v/>
      </c>
      <c r="EL153" s="226" t="str">
        <f t="shared" ca="1" si="208"/>
        <v/>
      </c>
      <c r="EM153" s="226" t="str">
        <f t="shared" ca="1" si="208"/>
        <v/>
      </c>
      <c r="EN153" s="226" t="str">
        <f t="shared" ca="1" si="208"/>
        <v/>
      </c>
      <c r="EO153" s="226" t="str">
        <f t="shared" ca="1" si="208"/>
        <v/>
      </c>
      <c r="EP153" s="226" t="str">
        <f t="shared" ca="1" si="208"/>
        <v/>
      </c>
      <c r="EQ153" s="226" t="str">
        <f t="shared" ca="1" si="208"/>
        <v/>
      </c>
      <c r="ER153" s="226" t="str">
        <f t="shared" ca="1" si="208"/>
        <v/>
      </c>
      <c r="ES153" s="226"/>
      <c r="ET153" s="226" t="str">
        <f t="shared" ca="1" si="139"/>
        <v xml:space="preserve">         </v>
      </c>
      <c r="EU153" s="226" t="str">
        <f t="shared" ca="1" si="140"/>
        <v/>
      </c>
      <c r="EV153" s="226" t="str">
        <f t="shared" ca="1" si="141"/>
        <v/>
      </c>
      <c r="FM153" s="226" t="str">
        <f t="shared" si="166"/>
        <v/>
      </c>
      <c r="FN153" s="226" t="str">
        <f t="shared" si="167"/>
        <v/>
      </c>
      <c r="FO153" s="226" t="str">
        <f t="shared" si="168"/>
        <v/>
      </c>
      <c r="FP153" s="226" t="str">
        <f t="shared" si="169"/>
        <v/>
      </c>
      <c r="FQ153" s="226" t="str">
        <f t="shared" si="206"/>
        <v/>
      </c>
      <c r="FR153" s="226" t="str">
        <f t="shared" si="207"/>
        <v/>
      </c>
      <c r="FT153" s="226">
        <f>SUM(FT133:FT152)</f>
        <v>0</v>
      </c>
      <c r="FU153" s="226">
        <f>SUM(FU133:FU152)</f>
        <v>0</v>
      </c>
      <c r="FV153" s="226">
        <f>SUM(FV133:FV152)</f>
        <v>0</v>
      </c>
      <c r="FX153" s="226">
        <f>SUM(FX133:FX152)</f>
        <v>0</v>
      </c>
      <c r="FY153" s="226">
        <f>SUM(FY133:FY152)</f>
        <v>0</v>
      </c>
      <c r="FZ153" s="226">
        <f>SUM(FZ133:FZ152)</f>
        <v>0</v>
      </c>
    </row>
    <row r="154" spans="1:182" ht="18" customHeight="1" x14ac:dyDescent="0.25">
      <c r="A154" s="382" t="s">
        <v>21</v>
      </c>
      <c r="B154" s="382"/>
      <c r="C154" s="287">
        <f t="shared" ref="C154:H154" si="212">C131+C153</f>
        <v>0</v>
      </c>
      <c r="D154" s="287">
        <f t="shared" si="212"/>
        <v>0</v>
      </c>
      <c r="E154" s="287">
        <f t="shared" si="212"/>
        <v>0</v>
      </c>
      <c r="F154" s="287">
        <f t="shared" si="212"/>
        <v>0</v>
      </c>
      <c r="G154" s="287">
        <f t="shared" si="212"/>
        <v>0</v>
      </c>
      <c r="H154" s="287">
        <f t="shared" si="212"/>
        <v>0</v>
      </c>
      <c r="I154" s="287">
        <f t="shared" ref="I154:BE154" si="213">I131+I153</f>
        <v>0</v>
      </c>
      <c r="J154" s="287">
        <f t="shared" si="213"/>
        <v>0</v>
      </c>
      <c r="K154" s="287">
        <f t="shared" si="213"/>
        <v>0</v>
      </c>
      <c r="L154" s="287">
        <f t="shared" si="213"/>
        <v>0</v>
      </c>
      <c r="M154" s="287">
        <f t="shared" si="213"/>
        <v>0</v>
      </c>
      <c r="N154" s="287">
        <f t="shared" si="213"/>
        <v>0</v>
      </c>
      <c r="O154" s="287">
        <f t="shared" si="213"/>
        <v>0</v>
      </c>
      <c r="P154" s="287">
        <f t="shared" si="213"/>
        <v>0</v>
      </c>
      <c r="Q154" s="287">
        <f t="shared" si="213"/>
        <v>0</v>
      </c>
      <c r="R154" s="287">
        <f t="shared" si="213"/>
        <v>0</v>
      </c>
      <c r="S154" s="287">
        <f t="shared" si="213"/>
        <v>0</v>
      </c>
      <c r="T154" s="287">
        <f t="shared" si="213"/>
        <v>0</v>
      </c>
      <c r="U154" s="287">
        <f t="shared" si="213"/>
        <v>0</v>
      </c>
      <c r="V154" s="287">
        <f t="shared" si="213"/>
        <v>0</v>
      </c>
      <c r="W154" s="287">
        <f t="shared" si="213"/>
        <v>0</v>
      </c>
      <c r="X154" s="287">
        <f t="shared" si="213"/>
        <v>0</v>
      </c>
      <c r="Y154" s="287">
        <f t="shared" si="213"/>
        <v>0</v>
      </c>
      <c r="Z154" s="287">
        <f t="shared" si="213"/>
        <v>0</v>
      </c>
      <c r="AA154" s="287">
        <f t="shared" si="213"/>
        <v>0</v>
      </c>
      <c r="AB154" s="287">
        <f t="shared" si="213"/>
        <v>0</v>
      </c>
      <c r="AC154" s="287">
        <f t="shared" si="213"/>
        <v>0</v>
      </c>
      <c r="AD154" s="287">
        <f t="shared" si="213"/>
        <v>0</v>
      </c>
      <c r="AE154" s="287">
        <f t="shared" si="213"/>
        <v>0</v>
      </c>
      <c r="AF154" s="287">
        <f t="shared" si="213"/>
        <v>0</v>
      </c>
      <c r="AG154" s="287">
        <f t="shared" si="213"/>
        <v>0</v>
      </c>
      <c r="AH154" s="287">
        <f t="shared" si="213"/>
        <v>0</v>
      </c>
      <c r="AI154" s="287">
        <f t="shared" si="213"/>
        <v>0</v>
      </c>
      <c r="AJ154" s="287">
        <f t="shared" si="213"/>
        <v>0</v>
      </c>
      <c r="AK154" s="287">
        <f t="shared" si="213"/>
        <v>0</v>
      </c>
      <c r="AL154" s="287">
        <f t="shared" si="213"/>
        <v>0</v>
      </c>
      <c r="AM154" s="287">
        <f t="shared" si="213"/>
        <v>0</v>
      </c>
      <c r="AN154" s="287">
        <f t="shared" si="213"/>
        <v>0</v>
      </c>
      <c r="AO154" s="287">
        <f t="shared" si="213"/>
        <v>0</v>
      </c>
      <c r="AP154" s="287">
        <f t="shared" si="213"/>
        <v>0</v>
      </c>
      <c r="AQ154" s="287">
        <f t="shared" si="213"/>
        <v>0</v>
      </c>
      <c r="AR154" s="287">
        <f t="shared" si="213"/>
        <v>0</v>
      </c>
      <c r="AS154" s="287">
        <f t="shared" si="213"/>
        <v>0</v>
      </c>
      <c r="AT154" s="287">
        <f t="shared" si="213"/>
        <v>0</v>
      </c>
      <c r="AU154" s="287">
        <f t="shared" si="213"/>
        <v>0</v>
      </c>
      <c r="AV154" s="287">
        <f t="shared" si="213"/>
        <v>0</v>
      </c>
      <c r="AW154" s="287">
        <f t="shared" si="213"/>
        <v>0</v>
      </c>
      <c r="AX154" s="287">
        <f t="shared" si="213"/>
        <v>0</v>
      </c>
      <c r="AY154" s="287">
        <f t="shared" si="213"/>
        <v>0</v>
      </c>
      <c r="AZ154" s="287">
        <f t="shared" si="213"/>
        <v>0</v>
      </c>
      <c r="BA154" s="287">
        <f t="shared" si="213"/>
        <v>0</v>
      </c>
      <c r="BB154" s="287">
        <f t="shared" si="213"/>
        <v>0</v>
      </c>
      <c r="BC154" s="287">
        <f t="shared" si="213"/>
        <v>0</v>
      </c>
      <c r="BD154" s="287">
        <f t="shared" si="213"/>
        <v>0</v>
      </c>
      <c r="BE154" s="287">
        <f t="shared" si="213"/>
        <v>0</v>
      </c>
      <c r="BF154" s="290"/>
      <c r="BG154" s="214">
        <v>0</v>
      </c>
      <c r="BH154" s="214">
        <v>0</v>
      </c>
      <c r="BI154" s="214">
        <v>0</v>
      </c>
      <c r="BJ154" s="214">
        <v>0</v>
      </c>
      <c r="BK154" s="305"/>
      <c r="BL154" s="305" t="str">
        <f>IF(ПланОО!H154&gt;0,ПланОО!I154/ПланОО!H154,"-")</f>
        <v>-</v>
      </c>
      <c r="BM154" s="307">
        <v>67</v>
      </c>
      <c r="BN154" s="226"/>
      <c r="BO154" s="226"/>
      <c r="BP154" s="226">
        <f t="shared" ca="1" si="170"/>
        <v>0</v>
      </c>
      <c r="BQ154" s="226">
        <f t="shared" ca="1" si="171"/>
        <v>0</v>
      </c>
      <c r="BR154" s="226">
        <f t="shared" ca="1" si="164"/>
        <v>0</v>
      </c>
      <c r="BS154" s="226">
        <f t="shared" ca="1" si="164"/>
        <v>0</v>
      </c>
      <c r="BT154" s="226">
        <f t="shared" ca="1" si="164"/>
        <v>0</v>
      </c>
      <c r="BU154" s="226">
        <f t="shared" ca="1" si="164"/>
        <v>0</v>
      </c>
      <c r="BV154" s="226">
        <f t="shared" ca="1" si="164"/>
        <v>0</v>
      </c>
      <c r="BW154" s="226">
        <f t="shared" ca="1" si="164"/>
        <v>0</v>
      </c>
      <c r="BX154" s="226">
        <f t="shared" ca="1" si="164"/>
        <v>0</v>
      </c>
      <c r="BY154" s="226">
        <f t="shared" ca="1" si="164"/>
        <v>0</v>
      </c>
      <c r="BZ154" s="226">
        <f t="shared" ca="1" si="164"/>
        <v>0</v>
      </c>
      <c r="CA154" s="226"/>
      <c r="CB154" s="226" t="str">
        <f t="shared" ca="1" si="172"/>
        <v/>
      </c>
      <c r="CC154" s="226" t="str">
        <f t="shared" ca="1" si="173"/>
        <v/>
      </c>
      <c r="CD154" s="226" t="str">
        <f t="shared" ca="1" si="174"/>
        <v/>
      </c>
      <c r="CE154" s="226" t="str">
        <f t="shared" ca="1" si="175"/>
        <v/>
      </c>
      <c r="CF154" s="226" t="str">
        <f t="shared" ca="1" si="176"/>
        <v/>
      </c>
      <c r="CG154" s="226" t="str">
        <f t="shared" ca="1" si="177"/>
        <v/>
      </c>
      <c r="CH154" s="226" t="str">
        <f t="shared" ca="1" si="178"/>
        <v/>
      </c>
      <c r="CI154" s="226" t="str">
        <f t="shared" ca="1" si="179"/>
        <v/>
      </c>
      <c r="CJ154" s="226" t="str">
        <f t="shared" ca="1" si="180"/>
        <v/>
      </c>
      <c r="CK154" s="226" t="str">
        <f t="shared" ca="1" si="181"/>
        <v/>
      </c>
      <c r="CL154" s="226" t="str">
        <f t="shared" ca="1" si="182"/>
        <v/>
      </c>
      <c r="CM154" s="226"/>
      <c r="CN154" s="226" t="str">
        <f t="shared" ca="1" si="183"/>
        <v xml:space="preserve">          </v>
      </c>
      <c r="CO154" s="226" t="str">
        <f t="shared" ca="1" si="184"/>
        <v/>
      </c>
      <c r="CP154" s="226" t="str">
        <f t="shared" ca="1" si="185"/>
        <v/>
      </c>
      <c r="CQ154" s="226"/>
      <c r="CR154" s="226">
        <f t="shared" ca="1" si="186"/>
        <v>0</v>
      </c>
      <c r="CS154" s="226">
        <f t="shared" ca="1" si="210"/>
        <v>0</v>
      </c>
      <c r="CT154" s="226">
        <f t="shared" ca="1" si="210"/>
        <v>0</v>
      </c>
      <c r="CU154" s="226">
        <f t="shared" ca="1" si="210"/>
        <v>0</v>
      </c>
      <c r="CV154" s="226">
        <f t="shared" ca="1" si="210"/>
        <v>0</v>
      </c>
      <c r="CW154" s="226">
        <f t="shared" ca="1" si="210"/>
        <v>0</v>
      </c>
      <c r="CX154" s="226">
        <f t="shared" ca="1" si="209"/>
        <v>0</v>
      </c>
      <c r="CY154" s="226">
        <f t="shared" ca="1" si="209"/>
        <v>0</v>
      </c>
      <c r="CZ154" s="226">
        <f t="shared" ca="1" si="209"/>
        <v>0</v>
      </c>
      <c r="DA154" s="226">
        <f t="shared" ca="1" si="209"/>
        <v>0</v>
      </c>
      <c r="DB154" s="226">
        <f t="shared" ca="1" si="209"/>
        <v>0</v>
      </c>
      <c r="DC154" s="226"/>
      <c r="DD154" s="226" t="str">
        <f t="shared" ca="1" si="187"/>
        <v/>
      </c>
      <c r="DE154" s="226" t="str">
        <f t="shared" ca="1" si="188"/>
        <v/>
      </c>
      <c r="DF154" s="226" t="str">
        <f t="shared" ca="1" si="189"/>
        <v/>
      </c>
      <c r="DG154" s="226" t="str">
        <f t="shared" ca="1" si="190"/>
        <v/>
      </c>
      <c r="DH154" s="226" t="str">
        <f t="shared" ca="1" si="191"/>
        <v/>
      </c>
      <c r="DI154" s="226" t="str">
        <f t="shared" ca="1" si="192"/>
        <v/>
      </c>
      <c r="DJ154" s="226" t="str">
        <f t="shared" ca="1" si="193"/>
        <v/>
      </c>
      <c r="DK154" s="226" t="str">
        <f t="shared" ca="1" si="194"/>
        <v/>
      </c>
      <c r="DL154" s="226" t="str">
        <f t="shared" ca="1" si="195"/>
        <v/>
      </c>
      <c r="DM154" s="226" t="str">
        <f t="shared" ca="1" si="196"/>
        <v/>
      </c>
      <c r="DN154" s="226" t="str">
        <f t="shared" ca="1" si="197"/>
        <v/>
      </c>
      <c r="DO154" s="226"/>
      <c r="DP154" s="226" t="str">
        <f t="shared" ca="1" si="198"/>
        <v xml:space="preserve">          </v>
      </c>
      <c r="DQ154" s="226" t="str">
        <f t="shared" ca="1" si="199"/>
        <v/>
      </c>
      <c r="DR154" s="226" t="str">
        <f t="shared" ca="1" si="200"/>
        <v/>
      </c>
      <c r="DS154" s="226"/>
      <c r="DT154" s="226" t="str">
        <f t="shared" ca="1" si="201"/>
        <v/>
      </c>
      <c r="DU154" s="226" t="str">
        <f t="shared" ca="1" si="165"/>
        <v/>
      </c>
      <c r="DV154" s="226" t="str">
        <f t="shared" ca="1" si="165"/>
        <v/>
      </c>
      <c r="DW154" s="226" t="str">
        <f t="shared" ca="1" si="165"/>
        <v/>
      </c>
      <c r="DX154" s="226" t="str">
        <f t="shared" ca="1" si="165"/>
        <v/>
      </c>
      <c r="DY154" s="226" t="str">
        <f t="shared" ca="1" si="165"/>
        <v/>
      </c>
      <c r="DZ154" s="226" t="str">
        <f t="shared" ca="1" si="165"/>
        <v/>
      </c>
      <c r="EA154" s="226" t="str">
        <f t="shared" ca="1" si="165"/>
        <v/>
      </c>
      <c r="EB154" s="226" t="str">
        <f t="shared" ca="1" si="165"/>
        <v/>
      </c>
      <c r="EC154" s="226" t="str">
        <f t="shared" ca="1" si="165"/>
        <v/>
      </c>
      <c r="ED154" s="226"/>
      <c r="EE154" s="226" t="str">
        <f t="shared" ca="1" si="202"/>
        <v xml:space="preserve">         </v>
      </c>
      <c r="EF154" s="226" t="str">
        <f t="shared" ca="1" si="203"/>
        <v/>
      </c>
      <c r="EG154" s="226" t="str">
        <f t="shared" ca="1" si="204"/>
        <v/>
      </c>
      <c r="EH154" s="226"/>
      <c r="EI154" s="226" t="str">
        <f t="shared" ca="1" si="208"/>
        <v/>
      </c>
      <c r="EJ154" s="226" t="str">
        <f t="shared" ca="1" si="208"/>
        <v/>
      </c>
      <c r="EK154" s="226" t="str">
        <f t="shared" ca="1" si="208"/>
        <v/>
      </c>
      <c r="EL154" s="226" t="str">
        <f t="shared" ca="1" si="208"/>
        <v/>
      </c>
      <c r="EM154" s="226" t="str">
        <f t="shared" ca="1" si="208"/>
        <v/>
      </c>
      <c r="EN154" s="226" t="str">
        <f t="shared" ca="1" si="208"/>
        <v/>
      </c>
      <c r="EO154" s="226" t="str">
        <f t="shared" ca="1" si="208"/>
        <v/>
      </c>
      <c r="EP154" s="226" t="str">
        <f t="shared" ca="1" si="208"/>
        <v/>
      </c>
      <c r="EQ154" s="226" t="str">
        <f t="shared" ca="1" si="208"/>
        <v/>
      </c>
      <c r="ER154" s="226" t="str">
        <f t="shared" ca="1" si="208"/>
        <v/>
      </c>
      <c r="ES154" s="226"/>
      <c r="ET154" s="226" t="str">
        <f t="shared" ca="1" si="139"/>
        <v xml:space="preserve">         </v>
      </c>
      <c r="EU154" s="226" t="str">
        <f t="shared" ca="1" si="140"/>
        <v/>
      </c>
      <c r="EV154" s="226" t="str">
        <f t="shared" ca="1" si="141"/>
        <v/>
      </c>
      <c r="FM154" s="226" t="str">
        <f t="shared" si="166"/>
        <v/>
      </c>
      <c r="FN154" s="226" t="str">
        <f t="shared" si="167"/>
        <v/>
      </c>
      <c r="FO154" s="226" t="str">
        <f t="shared" si="168"/>
        <v/>
      </c>
      <c r="FP154" s="226" t="str">
        <f t="shared" si="169"/>
        <v/>
      </c>
      <c r="FQ154" s="226" t="str">
        <f t="shared" si="206"/>
        <v/>
      </c>
      <c r="FR154" s="226" t="str">
        <f t="shared" si="207"/>
        <v/>
      </c>
    </row>
    <row r="155" spans="1:182" ht="18" customHeight="1" x14ac:dyDescent="0.25">
      <c r="A155" s="382" t="s">
        <v>20</v>
      </c>
      <c r="B155" s="382"/>
      <c r="C155" s="287">
        <f t="shared" ref="C155:H155" si="214">C99+C154</f>
        <v>0</v>
      </c>
      <c r="D155" s="287">
        <f t="shared" si="214"/>
        <v>0</v>
      </c>
      <c r="E155" s="287">
        <f t="shared" si="214"/>
        <v>0</v>
      </c>
      <c r="F155" s="287">
        <f t="shared" si="214"/>
        <v>0</v>
      </c>
      <c r="G155" s="287">
        <f t="shared" si="214"/>
        <v>0</v>
      </c>
      <c r="H155" s="287">
        <f t="shared" si="214"/>
        <v>0</v>
      </c>
      <c r="I155" s="287">
        <f t="shared" ref="I155:BE155" si="215">I99+I154</f>
        <v>0</v>
      </c>
      <c r="J155" s="287">
        <f t="shared" si="215"/>
        <v>0</v>
      </c>
      <c r="K155" s="287">
        <f t="shared" si="215"/>
        <v>0</v>
      </c>
      <c r="L155" s="287">
        <f t="shared" si="215"/>
        <v>0</v>
      </c>
      <c r="M155" s="287">
        <f t="shared" si="215"/>
        <v>0</v>
      </c>
      <c r="N155" s="287">
        <f t="shared" si="215"/>
        <v>0</v>
      </c>
      <c r="O155" s="287">
        <f t="shared" si="215"/>
        <v>0</v>
      </c>
      <c r="P155" s="287">
        <f t="shared" si="215"/>
        <v>0</v>
      </c>
      <c r="Q155" s="287">
        <f t="shared" si="215"/>
        <v>0</v>
      </c>
      <c r="R155" s="287">
        <f t="shared" si="215"/>
        <v>0</v>
      </c>
      <c r="S155" s="287">
        <f t="shared" si="215"/>
        <v>0</v>
      </c>
      <c r="T155" s="287">
        <f t="shared" si="215"/>
        <v>0</v>
      </c>
      <c r="U155" s="287">
        <f t="shared" si="215"/>
        <v>0</v>
      </c>
      <c r="V155" s="287">
        <f t="shared" si="215"/>
        <v>0</v>
      </c>
      <c r="W155" s="287">
        <f t="shared" si="215"/>
        <v>0</v>
      </c>
      <c r="X155" s="287">
        <f t="shared" si="215"/>
        <v>0</v>
      </c>
      <c r="Y155" s="287">
        <f t="shared" si="215"/>
        <v>0</v>
      </c>
      <c r="Z155" s="287">
        <f t="shared" si="215"/>
        <v>0</v>
      </c>
      <c r="AA155" s="287">
        <f t="shared" si="215"/>
        <v>0</v>
      </c>
      <c r="AB155" s="287">
        <f t="shared" si="215"/>
        <v>0</v>
      </c>
      <c r="AC155" s="287">
        <f t="shared" si="215"/>
        <v>0</v>
      </c>
      <c r="AD155" s="287">
        <f t="shared" si="215"/>
        <v>0</v>
      </c>
      <c r="AE155" s="287">
        <f t="shared" si="215"/>
        <v>0</v>
      </c>
      <c r="AF155" s="287">
        <f t="shared" si="215"/>
        <v>0</v>
      </c>
      <c r="AG155" s="287">
        <f t="shared" si="215"/>
        <v>0</v>
      </c>
      <c r="AH155" s="287">
        <f t="shared" si="215"/>
        <v>0</v>
      </c>
      <c r="AI155" s="287">
        <f t="shared" si="215"/>
        <v>0</v>
      </c>
      <c r="AJ155" s="287">
        <f t="shared" si="215"/>
        <v>0</v>
      </c>
      <c r="AK155" s="287">
        <f t="shared" si="215"/>
        <v>0</v>
      </c>
      <c r="AL155" s="287">
        <f t="shared" si="215"/>
        <v>0</v>
      </c>
      <c r="AM155" s="287">
        <f t="shared" si="215"/>
        <v>0</v>
      </c>
      <c r="AN155" s="287">
        <f t="shared" si="215"/>
        <v>0</v>
      </c>
      <c r="AO155" s="287">
        <f t="shared" si="215"/>
        <v>0</v>
      </c>
      <c r="AP155" s="287">
        <f t="shared" si="215"/>
        <v>0</v>
      </c>
      <c r="AQ155" s="287">
        <f t="shared" si="215"/>
        <v>0</v>
      </c>
      <c r="AR155" s="287">
        <f t="shared" si="215"/>
        <v>0</v>
      </c>
      <c r="AS155" s="287">
        <f t="shared" si="215"/>
        <v>0</v>
      </c>
      <c r="AT155" s="287">
        <f t="shared" si="215"/>
        <v>0</v>
      </c>
      <c r="AU155" s="287">
        <f t="shared" si="215"/>
        <v>0</v>
      </c>
      <c r="AV155" s="287">
        <f t="shared" si="215"/>
        <v>0</v>
      </c>
      <c r="AW155" s="287">
        <f t="shared" si="215"/>
        <v>0</v>
      </c>
      <c r="AX155" s="287">
        <f t="shared" si="215"/>
        <v>0</v>
      </c>
      <c r="AY155" s="287">
        <f t="shared" si="215"/>
        <v>0</v>
      </c>
      <c r="AZ155" s="287">
        <f t="shared" si="215"/>
        <v>0</v>
      </c>
      <c r="BA155" s="287">
        <f t="shared" si="215"/>
        <v>0</v>
      </c>
      <c r="BB155" s="287">
        <f t="shared" si="215"/>
        <v>0</v>
      </c>
      <c r="BC155" s="287">
        <f t="shared" si="215"/>
        <v>0</v>
      </c>
      <c r="BD155" s="287">
        <f t="shared" si="215"/>
        <v>0</v>
      </c>
      <c r="BE155" s="287">
        <f t="shared" si="215"/>
        <v>0</v>
      </c>
      <c r="BF155" s="290"/>
      <c r="BG155" s="214">
        <v>0</v>
      </c>
      <c r="BH155" s="214">
        <v>0</v>
      </c>
      <c r="BI155" s="214">
        <v>0</v>
      </c>
      <c r="BJ155" s="214">
        <v>0</v>
      </c>
      <c r="BK155" s="305"/>
      <c r="BL155" s="305" t="str">
        <f>IF(ПланОО!H155&gt;0,ПланОО!I155/ПланОО!H155,"-")</f>
        <v>-</v>
      </c>
      <c r="BM155" s="307">
        <v>202</v>
      </c>
      <c r="BN155" s="226"/>
      <c r="BO155" s="226"/>
      <c r="BP155" s="226">
        <f t="shared" ca="1" si="170"/>
        <v>0</v>
      </c>
      <c r="BQ155" s="226">
        <f t="shared" ca="1" si="171"/>
        <v>0</v>
      </c>
      <c r="BR155" s="226">
        <f t="shared" ca="1" si="164"/>
        <v>0</v>
      </c>
      <c r="BS155" s="226">
        <f t="shared" ca="1" si="164"/>
        <v>0</v>
      </c>
      <c r="BT155" s="226">
        <f t="shared" ca="1" si="164"/>
        <v>0</v>
      </c>
      <c r="BU155" s="226">
        <f t="shared" ca="1" si="164"/>
        <v>0</v>
      </c>
      <c r="BV155" s="226">
        <f t="shared" ca="1" si="164"/>
        <v>0</v>
      </c>
      <c r="BW155" s="226">
        <f t="shared" ca="1" si="164"/>
        <v>0</v>
      </c>
      <c r="BX155" s="226">
        <f t="shared" ca="1" si="164"/>
        <v>0</v>
      </c>
      <c r="BY155" s="226">
        <f t="shared" ca="1" si="164"/>
        <v>0</v>
      </c>
      <c r="BZ155" s="226">
        <f t="shared" ca="1" si="164"/>
        <v>0</v>
      </c>
      <c r="CA155" s="226"/>
      <c r="CB155" s="226" t="str">
        <f t="shared" ca="1" si="172"/>
        <v/>
      </c>
      <c r="CC155" s="226" t="str">
        <f t="shared" ca="1" si="173"/>
        <v/>
      </c>
      <c r="CD155" s="226" t="str">
        <f t="shared" ca="1" si="174"/>
        <v/>
      </c>
      <c r="CE155" s="226" t="str">
        <f t="shared" ca="1" si="175"/>
        <v/>
      </c>
      <c r="CF155" s="226" t="str">
        <f t="shared" ca="1" si="176"/>
        <v/>
      </c>
      <c r="CG155" s="226" t="str">
        <f t="shared" ca="1" si="177"/>
        <v/>
      </c>
      <c r="CH155" s="226" t="str">
        <f t="shared" ca="1" si="178"/>
        <v/>
      </c>
      <c r="CI155" s="226" t="str">
        <f t="shared" ca="1" si="179"/>
        <v/>
      </c>
      <c r="CJ155" s="226" t="str">
        <f t="shared" ca="1" si="180"/>
        <v/>
      </c>
      <c r="CK155" s="226" t="str">
        <f t="shared" ca="1" si="181"/>
        <v/>
      </c>
      <c r="CL155" s="226" t="str">
        <f t="shared" ca="1" si="182"/>
        <v/>
      </c>
      <c r="CM155" s="226"/>
      <c r="CN155" s="226" t="str">
        <f t="shared" ca="1" si="183"/>
        <v xml:space="preserve">          </v>
      </c>
      <c r="CO155" s="226" t="str">
        <f t="shared" ca="1" si="184"/>
        <v/>
      </c>
      <c r="CP155" s="226" t="str">
        <f t="shared" ca="1" si="185"/>
        <v/>
      </c>
      <c r="CQ155" s="226"/>
      <c r="CR155" s="226">
        <f t="shared" ca="1" si="186"/>
        <v>0</v>
      </c>
      <c r="CS155" s="226">
        <f t="shared" ca="1" si="210"/>
        <v>0</v>
      </c>
      <c r="CT155" s="226">
        <f t="shared" ca="1" si="210"/>
        <v>0</v>
      </c>
      <c r="CU155" s="226">
        <f t="shared" ca="1" si="210"/>
        <v>0</v>
      </c>
      <c r="CV155" s="226">
        <f t="shared" ca="1" si="210"/>
        <v>0</v>
      </c>
      <c r="CW155" s="226">
        <f t="shared" ca="1" si="210"/>
        <v>0</v>
      </c>
      <c r="CX155" s="226">
        <f t="shared" ca="1" si="209"/>
        <v>0</v>
      </c>
      <c r="CY155" s="226">
        <f t="shared" ca="1" si="209"/>
        <v>0</v>
      </c>
      <c r="CZ155" s="226">
        <f t="shared" ca="1" si="209"/>
        <v>0</v>
      </c>
      <c r="DA155" s="226">
        <f t="shared" ca="1" si="209"/>
        <v>0</v>
      </c>
      <c r="DB155" s="226">
        <f t="shared" ca="1" si="209"/>
        <v>0</v>
      </c>
      <c r="DC155" s="226"/>
      <c r="DD155" s="226" t="str">
        <f t="shared" ca="1" si="187"/>
        <v/>
      </c>
      <c r="DE155" s="226" t="str">
        <f t="shared" ca="1" si="188"/>
        <v/>
      </c>
      <c r="DF155" s="226" t="str">
        <f t="shared" ca="1" si="189"/>
        <v/>
      </c>
      <c r="DG155" s="226" t="str">
        <f t="shared" ca="1" si="190"/>
        <v/>
      </c>
      <c r="DH155" s="226" t="str">
        <f t="shared" ca="1" si="191"/>
        <v/>
      </c>
      <c r="DI155" s="226" t="str">
        <f t="shared" ca="1" si="192"/>
        <v/>
      </c>
      <c r="DJ155" s="226" t="str">
        <f t="shared" ca="1" si="193"/>
        <v/>
      </c>
      <c r="DK155" s="226" t="str">
        <f t="shared" ca="1" si="194"/>
        <v/>
      </c>
      <c r="DL155" s="226" t="str">
        <f t="shared" ca="1" si="195"/>
        <v/>
      </c>
      <c r="DM155" s="226" t="str">
        <f t="shared" ca="1" si="196"/>
        <v/>
      </c>
      <c r="DN155" s="226" t="str">
        <f t="shared" ca="1" si="197"/>
        <v/>
      </c>
      <c r="DO155" s="226"/>
      <c r="DP155" s="226" t="str">
        <f t="shared" ca="1" si="198"/>
        <v xml:space="preserve">          </v>
      </c>
      <c r="DQ155" s="226" t="str">
        <f t="shared" ca="1" si="199"/>
        <v/>
      </c>
      <c r="DR155" s="226" t="str">
        <f t="shared" ca="1" si="200"/>
        <v/>
      </c>
      <c r="DS155" s="226"/>
      <c r="DT155" s="226" t="str">
        <f t="shared" ca="1" si="201"/>
        <v/>
      </c>
      <c r="DU155" s="226" t="str">
        <f t="shared" ca="1" si="165"/>
        <v/>
      </c>
      <c r="DV155" s="226" t="str">
        <f t="shared" ca="1" si="165"/>
        <v/>
      </c>
      <c r="DW155" s="226" t="str">
        <f t="shared" ca="1" si="165"/>
        <v/>
      </c>
      <c r="DX155" s="226" t="str">
        <f t="shared" ca="1" si="165"/>
        <v/>
      </c>
      <c r="DY155" s="226" t="str">
        <f t="shared" ca="1" si="165"/>
        <v/>
      </c>
      <c r="DZ155" s="226" t="str">
        <f t="shared" ca="1" si="165"/>
        <v/>
      </c>
      <c r="EA155" s="226" t="str">
        <f t="shared" ca="1" si="165"/>
        <v/>
      </c>
      <c r="EB155" s="226" t="str">
        <f t="shared" ca="1" si="165"/>
        <v/>
      </c>
      <c r="EC155" s="226" t="str">
        <f t="shared" ca="1" si="165"/>
        <v/>
      </c>
      <c r="ED155" s="226"/>
      <c r="EE155" s="226" t="str">
        <f t="shared" ca="1" si="202"/>
        <v xml:space="preserve">         </v>
      </c>
      <c r="EF155" s="226" t="str">
        <f t="shared" ca="1" si="203"/>
        <v/>
      </c>
      <c r="EG155" s="226" t="str">
        <f t="shared" ca="1" si="204"/>
        <v/>
      </c>
      <c r="EH155" s="226"/>
      <c r="EI155" s="226" t="str">
        <f t="shared" ca="1" si="208"/>
        <v/>
      </c>
      <c r="EJ155" s="226" t="str">
        <f t="shared" ca="1" si="208"/>
        <v/>
      </c>
      <c r="EK155" s="226" t="str">
        <f t="shared" ca="1" si="208"/>
        <v/>
      </c>
      <c r="EL155" s="226" t="str">
        <f t="shared" ca="1" si="208"/>
        <v/>
      </c>
      <c r="EM155" s="226" t="str">
        <f t="shared" ca="1" si="208"/>
        <v/>
      </c>
      <c r="EN155" s="226" t="str">
        <f t="shared" ca="1" si="208"/>
        <v/>
      </c>
      <c r="EO155" s="226" t="str">
        <f t="shared" ca="1" si="208"/>
        <v/>
      </c>
      <c r="EP155" s="226" t="str">
        <f t="shared" ca="1" si="208"/>
        <v/>
      </c>
      <c r="EQ155" s="226" t="str">
        <f t="shared" ca="1" si="208"/>
        <v/>
      </c>
      <c r="ER155" s="226" t="str">
        <f t="shared" ca="1" si="208"/>
        <v/>
      </c>
      <c r="ES155" s="226"/>
      <c r="ET155" s="226" t="str">
        <f t="shared" ca="1" si="139"/>
        <v xml:space="preserve">         </v>
      </c>
      <c r="EU155" s="226" t="str">
        <f t="shared" ca="1" si="140"/>
        <v/>
      </c>
      <c r="EV155" s="226" t="str">
        <f t="shared" ca="1" si="141"/>
        <v/>
      </c>
      <c r="FM155" s="226" t="str">
        <f t="shared" si="166"/>
        <v/>
      </c>
      <c r="FN155" s="226" t="str">
        <f t="shared" si="167"/>
        <v/>
      </c>
      <c r="FO155" s="226" t="str">
        <f t="shared" si="168"/>
        <v/>
      </c>
      <c r="FP155" s="226" t="str">
        <f t="shared" si="169"/>
        <v/>
      </c>
      <c r="FQ155" s="226" t="str">
        <f t="shared" si="206"/>
        <v/>
      </c>
      <c r="FR155" s="226" t="str">
        <f t="shared" si="207"/>
        <v/>
      </c>
    </row>
    <row r="156" spans="1:182" ht="18" customHeight="1" x14ac:dyDescent="0.25">
      <c r="A156" s="382" t="s">
        <v>514</v>
      </c>
      <c r="B156" s="382"/>
      <c r="C156" s="287">
        <f t="shared" ref="C156:H156" si="216">C23+C99</f>
        <v>0</v>
      </c>
      <c r="D156" s="287">
        <f t="shared" si="216"/>
        <v>0</v>
      </c>
      <c r="E156" s="287">
        <f t="shared" si="216"/>
        <v>0</v>
      </c>
      <c r="F156" s="287">
        <f t="shared" si="216"/>
        <v>0</v>
      </c>
      <c r="G156" s="287">
        <f t="shared" si="216"/>
        <v>0</v>
      </c>
      <c r="H156" s="287">
        <f t="shared" si="216"/>
        <v>3</v>
      </c>
      <c r="I156" s="287">
        <f t="shared" ref="I156:BE156" si="217">I23+I99</f>
        <v>2</v>
      </c>
      <c r="J156" s="287">
        <f t="shared" si="217"/>
        <v>1</v>
      </c>
      <c r="K156" s="287">
        <f t="shared" si="217"/>
        <v>0</v>
      </c>
      <c r="L156" s="287">
        <f t="shared" si="217"/>
        <v>1</v>
      </c>
      <c r="M156" s="287">
        <f t="shared" si="217"/>
        <v>0</v>
      </c>
      <c r="N156" s="287">
        <f t="shared" si="217"/>
        <v>0</v>
      </c>
      <c r="O156" s="287">
        <f t="shared" si="217"/>
        <v>0</v>
      </c>
      <c r="P156" s="287">
        <f t="shared" si="217"/>
        <v>0</v>
      </c>
      <c r="Q156" s="287">
        <f t="shared" si="217"/>
        <v>0</v>
      </c>
      <c r="R156" s="287">
        <f t="shared" si="217"/>
        <v>0</v>
      </c>
      <c r="S156" s="287">
        <f t="shared" si="217"/>
        <v>0</v>
      </c>
      <c r="T156" s="287">
        <f t="shared" si="217"/>
        <v>0</v>
      </c>
      <c r="U156" s="287">
        <f t="shared" si="217"/>
        <v>0</v>
      </c>
      <c r="V156" s="287">
        <f t="shared" si="217"/>
        <v>0</v>
      </c>
      <c r="W156" s="287">
        <f t="shared" si="217"/>
        <v>0</v>
      </c>
      <c r="X156" s="287">
        <f t="shared" si="217"/>
        <v>0</v>
      </c>
      <c r="Y156" s="287">
        <f t="shared" si="217"/>
        <v>0</v>
      </c>
      <c r="Z156" s="287">
        <f t="shared" si="217"/>
        <v>0</v>
      </c>
      <c r="AA156" s="287">
        <f t="shared" si="217"/>
        <v>0</v>
      </c>
      <c r="AB156" s="287">
        <f t="shared" si="217"/>
        <v>0</v>
      </c>
      <c r="AC156" s="287">
        <f t="shared" si="217"/>
        <v>0</v>
      </c>
      <c r="AD156" s="287">
        <f t="shared" si="217"/>
        <v>0</v>
      </c>
      <c r="AE156" s="287">
        <f t="shared" si="217"/>
        <v>0</v>
      </c>
      <c r="AF156" s="287">
        <f t="shared" si="217"/>
        <v>0</v>
      </c>
      <c r="AG156" s="287">
        <f t="shared" si="217"/>
        <v>0</v>
      </c>
      <c r="AH156" s="287">
        <f t="shared" si="217"/>
        <v>0</v>
      </c>
      <c r="AI156" s="287">
        <f t="shared" si="217"/>
        <v>0</v>
      </c>
      <c r="AJ156" s="287">
        <f t="shared" si="217"/>
        <v>0</v>
      </c>
      <c r="AK156" s="287">
        <f t="shared" si="217"/>
        <v>0</v>
      </c>
      <c r="AL156" s="287">
        <f t="shared" si="217"/>
        <v>0</v>
      </c>
      <c r="AM156" s="287">
        <f t="shared" si="217"/>
        <v>0</v>
      </c>
      <c r="AN156" s="287">
        <f t="shared" si="217"/>
        <v>0</v>
      </c>
      <c r="AO156" s="287">
        <f t="shared" si="217"/>
        <v>0</v>
      </c>
      <c r="AP156" s="287">
        <f t="shared" si="217"/>
        <v>0</v>
      </c>
      <c r="AQ156" s="287">
        <f t="shared" si="217"/>
        <v>0</v>
      </c>
      <c r="AR156" s="287">
        <f t="shared" si="217"/>
        <v>0</v>
      </c>
      <c r="AS156" s="287">
        <f t="shared" si="217"/>
        <v>0</v>
      </c>
      <c r="AT156" s="287">
        <f t="shared" si="217"/>
        <v>0</v>
      </c>
      <c r="AU156" s="287">
        <f t="shared" si="217"/>
        <v>0</v>
      </c>
      <c r="AV156" s="287">
        <f t="shared" si="217"/>
        <v>0</v>
      </c>
      <c r="AW156" s="287">
        <f t="shared" si="217"/>
        <v>0</v>
      </c>
      <c r="AX156" s="287">
        <f t="shared" si="217"/>
        <v>0</v>
      </c>
      <c r="AY156" s="287">
        <f t="shared" si="217"/>
        <v>0</v>
      </c>
      <c r="AZ156" s="287">
        <f t="shared" si="217"/>
        <v>0</v>
      </c>
      <c r="BA156" s="287">
        <f t="shared" si="217"/>
        <v>0</v>
      </c>
      <c r="BB156" s="287">
        <f t="shared" si="217"/>
        <v>0</v>
      </c>
      <c r="BC156" s="287">
        <f t="shared" si="217"/>
        <v>0</v>
      </c>
      <c r="BD156" s="287">
        <f t="shared" si="217"/>
        <v>0</v>
      </c>
      <c r="BE156" s="287">
        <f t="shared" si="217"/>
        <v>0</v>
      </c>
      <c r="BF156" s="290"/>
      <c r="BG156" s="214">
        <v>0</v>
      </c>
      <c r="BH156" s="214">
        <v>0</v>
      </c>
      <c r="BI156" s="214">
        <v>0</v>
      </c>
      <c r="BJ156" s="214">
        <v>0</v>
      </c>
      <c r="BK156" s="305"/>
      <c r="BL156" s="305">
        <f>IF(ПланОО!H156&gt;0,ПланОО!I156/ПланОО!H156,"-")</f>
        <v>0.5</v>
      </c>
      <c r="BM156" s="307"/>
      <c r="BN156" s="226"/>
      <c r="BO156" s="226"/>
      <c r="BP156" s="226">
        <f t="shared" ca="1" si="170"/>
        <v>0</v>
      </c>
      <c r="BQ156" s="226">
        <f t="shared" ca="1" si="171"/>
        <v>0</v>
      </c>
      <c r="BR156" s="226">
        <f t="shared" ca="1" si="164"/>
        <v>0</v>
      </c>
      <c r="BS156" s="226">
        <f t="shared" ca="1" si="164"/>
        <v>0</v>
      </c>
      <c r="BT156" s="226">
        <f t="shared" ca="1" si="164"/>
        <v>0</v>
      </c>
      <c r="BU156" s="226">
        <f t="shared" ca="1" si="164"/>
        <v>0</v>
      </c>
      <c r="BV156" s="226">
        <f t="shared" ca="1" si="164"/>
        <v>0</v>
      </c>
      <c r="BW156" s="226">
        <f t="shared" ca="1" si="164"/>
        <v>0</v>
      </c>
      <c r="BX156" s="226">
        <f t="shared" ca="1" si="164"/>
        <v>0</v>
      </c>
      <c r="BY156" s="226">
        <f t="shared" ca="1" si="164"/>
        <v>0</v>
      </c>
      <c r="BZ156" s="226">
        <f t="shared" ca="1" si="164"/>
        <v>0</v>
      </c>
      <c r="CA156" s="226"/>
      <c r="CB156" s="226" t="str">
        <f t="shared" ca="1" si="172"/>
        <v/>
      </c>
      <c r="CC156" s="226" t="str">
        <f t="shared" ca="1" si="173"/>
        <v/>
      </c>
      <c r="CD156" s="226" t="str">
        <f t="shared" ca="1" si="174"/>
        <v/>
      </c>
      <c r="CE156" s="226" t="str">
        <f t="shared" ca="1" si="175"/>
        <v/>
      </c>
      <c r="CF156" s="226" t="str">
        <f t="shared" ca="1" si="176"/>
        <v/>
      </c>
      <c r="CG156" s="226" t="str">
        <f t="shared" ca="1" si="177"/>
        <v/>
      </c>
      <c r="CH156" s="226" t="str">
        <f t="shared" ca="1" si="178"/>
        <v/>
      </c>
      <c r="CI156" s="226" t="str">
        <f t="shared" ca="1" si="179"/>
        <v/>
      </c>
      <c r="CJ156" s="226" t="str">
        <f t="shared" ca="1" si="180"/>
        <v/>
      </c>
      <c r="CK156" s="226" t="str">
        <f t="shared" ca="1" si="181"/>
        <v/>
      </c>
      <c r="CL156" s="226" t="str">
        <f t="shared" ca="1" si="182"/>
        <v/>
      </c>
      <c r="CM156" s="226"/>
      <c r="CN156" s="226" t="str">
        <f t="shared" ca="1" si="183"/>
        <v xml:space="preserve">          </v>
      </c>
      <c r="CO156" s="226" t="str">
        <f t="shared" ca="1" si="184"/>
        <v/>
      </c>
      <c r="CP156" s="226" t="str">
        <f t="shared" ca="1" si="185"/>
        <v/>
      </c>
      <c r="CQ156" s="226"/>
      <c r="CR156" s="226">
        <f t="shared" ca="1" si="186"/>
        <v>0</v>
      </c>
      <c r="CS156" s="226">
        <f t="shared" ca="1" si="210"/>
        <v>0</v>
      </c>
      <c r="CT156" s="226">
        <f t="shared" ca="1" si="210"/>
        <v>0</v>
      </c>
      <c r="CU156" s="226">
        <f t="shared" ca="1" si="210"/>
        <v>0</v>
      </c>
      <c r="CV156" s="226">
        <f t="shared" ca="1" si="210"/>
        <v>0</v>
      </c>
      <c r="CW156" s="226">
        <f t="shared" ca="1" si="210"/>
        <v>0</v>
      </c>
      <c r="CX156" s="226">
        <f t="shared" ca="1" si="209"/>
        <v>0</v>
      </c>
      <c r="CY156" s="226">
        <f t="shared" ca="1" si="209"/>
        <v>0</v>
      </c>
      <c r="CZ156" s="226">
        <f t="shared" ca="1" si="209"/>
        <v>0</v>
      </c>
      <c r="DA156" s="226">
        <f t="shared" ca="1" si="209"/>
        <v>0</v>
      </c>
      <c r="DB156" s="226">
        <f t="shared" ca="1" si="209"/>
        <v>0</v>
      </c>
      <c r="DC156" s="226"/>
      <c r="DD156" s="226" t="str">
        <f t="shared" ca="1" si="187"/>
        <v/>
      </c>
      <c r="DE156" s="226" t="str">
        <f t="shared" ca="1" si="188"/>
        <v/>
      </c>
      <c r="DF156" s="226" t="str">
        <f t="shared" ca="1" si="189"/>
        <v/>
      </c>
      <c r="DG156" s="226" t="str">
        <f t="shared" ca="1" si="190"/>
        <v/>
      </c>
      <c r="DH156" s="226" t="str">
        <f t="shared" ca="1" si="191"/>
        <v/>
      </c>
      <c r="DI156" s="226" t="str">
        <f t="shared" ca="1" si="192"/>
        <v/>
      </c>
      <c r="DJ156" s="226" t="str">
        <f t="shared" ca="1" si="193"/>
        <v/>
      </c>
      <c r="DK156" s="226" t="str">
        <f t="shared" ca="1" si="194"/>
        <v/>
      </c>
      <c r="DL156" s="226" t="str">
        <f t="shared" ca="1" si="195"/>
        <v/>
      </c>
      <c r="DM156" s="226" t="str">
        <f t="shared" ca="1" si="196"/>
        <v/>
      </c>
      <c r="DN156" s="226" t="str">
        <f t="shared" ca="1" si="197"/>
        <v/>
      </c>
      <c r="DO156" s="226"/>
      <c r="DP156" s="226" t="str">
        <f t="shared" ca="1" si="198"/>
        <v xml:space="preserve">          </v>
      </c>
      <c r="DQ156" s="226" t="str">
        <f t="shared" ca="1" si="199"/>
        <v/>
      </c>
      <c r="DR156" s="226" t="str">
        <f t="shared" ca="1" si="200"/>
        <v/>
      </c>
      <c r="DS156" s="226"/>
      <c r="DT156" s="226">
        <f t="shared" ca="1" si="201"/>
        <v>1</v>
      </c>
      <c r="DU156" s="226" t="str">
        <f t="shared" ca="1" si="165"/>
        <v/>
      </c>
      <c r="DV156" s="226" t="str">
        <f t="shared" ca="1" si="165"/>
        <v/>
      </c>
      <c r="DW156" s="226" t="str">
        <f t="shared" ca="1" si="165"/>
        <v/>
      </c>
      <c r="DX156" s="226" t="str">
        <f t="shared" ca="1" si="165"/>
        <v/>
      </c>
      <c r="DY156" s="226" t="str">
        <f t="shared" ca="1" si="165"/>
        <v/>
      </c>
      <c r="DZ156" s="226" t="str">
        <f t="shared" ca="1" si="165"/>
        <v/>
      </c>
      <c r="EA156" s="226" t="str">
        <f t="shared" ca="1" si="165"/>
        <v/>
      </c>
      <c r="EB156" s="226" t="str">
        <f t="shared" ca="1" si="165"/>
        <v/>
      </c>
      <c r="EC156" s="226" t="str">
        <f t="shared" ca="1" si="165"/>
        <v/>
      </c>
      <c r="ED156" s="226"/>
      <c r="EE156" s="226" t="str">
        <f t="shared" ca="1" si="202"/>
        <v xml:space="preserve">1         </v>
      </c>
      <c r="EF156" s="226" t="str">
        <f t="shared" ca="1" si="203"/>
        <v>1</v>
      </c>
      <c r="EG156" s="226" t="str">
        <f t="shared" ca="1" si="204"/>
        <v>1</v>
      </c>
      <c r="EH156" s="226"/>
      <c r="EI156" s="226"/>
      <c r="EJ156" s="226"/>
      <c r="EK156" s="226"/>
      <c r="EL156" s="226"/>
      <c r="EM156" s="226"/>
      <c r="EN156" s="226"/>
      <c r="EO156" s="226"/>
      <c r="EP156" s="226"/>
      <c r="EQ156" s="226"/>
      <c r="ER156" s="226"/>
      <c r="ES156" s="226"/>
      <c r="ET156" s="226"/>
      <c r="EU156" s="226"/>
      <c r="EV156" s="226"/>
    </row>
    <row r="157" spans="1:182" ht="18" customHeight="1" x14ac:dyDescent="0.25">
      <c r="A157" s="382" t="s">
        <v>515</v>
      </c>
      <c r="B157" s="382"/>
      <c r="C157" s="287">
        <f t="shared" ref="C157:H157" si="218">C37+C131</f>
        <v>0</v>
      </c>
      <c r="D157" s="287">
        <f t="shared" si="218"/>
        <v>0</v>
      </c>
      <c r="E157" s="287">
        <f t="shared" si="218"/>
        <v>0</v>
      </c>
      <c r="F157" s="287">
        <f t="shared" si="218"/>
        <v>0</v>
      </c>
      <c r="G157" s="287">
        <f t="shared" si="218"/>
        <v>0</v>
      </c>
      <c r="H157" s="287">
        <f t="shared" si="218"/>
        <v>0</v>
      </c>
      <c r="I157" s="287">
        <f t="shared" ref="I157:BE157" si="219">I37+I131</f>
        <v>0</v>
      </c>
      <c r="J157" s="287">
        <f t="shared" si="219"/>
        <v>0</v>
      </c>
      <c r="K157" s="287">
        <f t="shared" si="219"/>
        <v>0</v>
      </c>
      <c r="L157" s="287">
        <f t="shared" si="219"/>
        <v>0</v>
      </c>
      <c r="M157" s="287">
        <f t="shared" si="219"/>
        <v>0</v>
      </c>
      <c r="N157" s="287">
        <f t="shared" si="219"/>
        <v>0</v>
      </c>
      <c r="O157" s="287">
        <f t="shared" si="219"/>
        <v>0</v>
      </c>
      <c r="P157" s="287">
        <f t="shared" si="219"/>
        <v>0</v>
      </c>
      <c r="Q157" s="287">
        <f t="shared" si="219"/>
        <v>0</v>
      </c>
      <c r="R157" s="287">
        <f t="shared" si="219"/>
        <v>0</v>
      </c>
      <c r="S157" s="287">
        <f t="shared" si="219"/>
        <v>0</v>
      </c>
      <c r="T157" s="287">
        <f t="shared" si="219"/>
        <v>0</v>
      </c>
      <c r="U157" s="287">
        <f t="shared" si="219"/>
        <v>0</v>
      </c>
      <c r="V157" s="287">
        <f t="shared" si="219"/>
        <v>0</v>
      </c>
      <c r="W157" s="287">
        <f t="shared" si="219"/>
        <v>0</v>
      </c>
      <c r="X157" s="287">
        <f t="shared" si="219"/>
        <v>0</v>
      </c>
      <c r="Y157" s="287">
        <f t="shared" si="219"/>
        <v>0</v>
      </c>
      <c r="Z157" s="287">
        <f t="shared" si="219"/>
        <v>0</v>
      </c>
      <c r="AA157" s="287">
        <f t="shared" si="219"/>
        <v>0</v>
      </c>
      <c r="AB157" s="287">
        <f t="shared" si="219"/>
        <v>0</v>
      </c>
      <c r="AC157" s="287">
        <f t="shared" si="219"/>
        <v>0</v>
      </c>
      <c r="AD157" s="287">
        <f t="shared" si="219"/>
        <v>0</v>
      </c>
      <c r="AE157" s="287">
        <f t="shared" si="219"/>
        <v>0</v>
      </c>
      <c r="AF157" s="287">
        <f t="shared" si="219"/>
        <v>0</v>
      </c>
      <c r="AG157" s="287">
        <f t="shared" si="219"/>
        <v>0</v>
      </c>
      <c r="AH157" s="287">
        <f t="shared" si="219"/>
        <v>0</v>
      </c>
      <c r="AI157" s="287">
        <f t="shared" si="219"/>
        <v>0</v>
      </c>
      <c r="AJ157" s="287">
        <f t="shared" si="219"/>
        <v>0</v>
      </c>
      <c r="AK157" s="287">
        <f t="shared" si="219"/>
        <v>0</v>
      </c>
      <c r="AL157" s="287">
        <f t="shared" si="219"/>
        <v>0</v>
      </c>
      <c r="AM157" s="287">
        <f t="shared" si="219"/>
        <v>0</v>
      </c>
      <c r="AN157" s="287">
        <f t="shared" si="219"/>
        <v>0</v>
      </c>
      <c r="AO157" s="287">
        <f t="shared" si="219"/>
        <v>0</v>
      </c>
      <c r="AP157" s="287">
        <f t="shared" si="219"/>
        <v>0</v>
      </c>
      <c r="AQ157" s="287">
        <f t="shared" si="219"/>
        <v>0</v>
      </c>
      <c r="AR157" s="287">
        <f t="shared" si="219"/>
        <v>0</v>
      </c>
      <c r="AS157" s="287">
        <f t="shared" si="219"/>
        <v>0</v>
      </c>
      <c r="AT157" s="287">
        <f t="shared" si="219"/>
        <v>0</v>
      </c>
      <c r="AU157" s="287">
        <f t="shared" si="219"/>
        <v>0</v>
      </c>
      <c r="AV157" s="287">
        <f t="shared" si="219"/>
        <v>0</v>
      </c>
      <c r="AW157" s="287">
        <f t="shared" si="219"/>
        <v>0</v>
      </c>
      <c r="AX157" s="287">
        <f t="shared" si="219"/>
        <v>0</v>
      </c>
      <c r="AY157" s="287">
        <f t="shared" si="219"/>
        <v>0</v>
      </c>
      <c r="AZ157" s="287">
        <f t="shared" si="219"/>
        <v>0</v>
      </c>
      <c r="BA157" s="287">
        <f t="shared" si="219"/>
        <v>0</v>
      </c>
      <c r="BB157" s="287">
        <f t="shared" si="219"/>
        <v>0</v>
      </c>
      <c r="BC157" s="287">
        <f t="shared" si="219"/>
        <v>0</v>
      </c>
      <c r="BD157" s="287">
        <f t="shared" si="219"/>
        <v>0</v>
      </c>
      <c r="BE157" s="287">
        <f t="shared" si="219"/>
        <v>0</v>
      </c>
      <c r="BF157" s="290"/>
      <c r="BG157" s="214">
        <v>0</v>
      </c>
      <c r="BH157" s="214">
        <v>0</v>
      </c>
      <c r="BI157" s="214">
        <v>0</v>
      </c>
      <c r="BJ157" s="214">
        <v>0</v>
      </c>
      <c r="BK157" s="305"/>
      <c r="BL157" s="305" t="str">
        <f>IF(ПланОО!H157&gt;0,ПланОО!I157/ПланОО!H157,"-")</f>
        <v>-</v>
      </c>
      <c r="BM157" s="307"/>
      <c r="BN157" s="226"/>
      <c r="BO157" s="226"/>
      <c r="BP157" s="226">
        <f t="shared" ca="1" si="170"/>
        <v>0</v>
      </c>
      <c r="BQ157" s="226">
        <f t="shared" ca="1" si="171"/>
        <v>0</v>
      </c>
      <c r="BR157" s="226">
        <f t="shared" ca="1" si="164"/>
        <v>0</v>
      </c>
      <c r="BS157" s="226">
        <f t="shared" ca="1" si="164"/>
        <v>0</v>
      </c>
      <c r="BT157" s="226">
        <f t="shared" ca="1" si="164"/>
        <v>0</v>
      </c>
      <c r="BU157" s="226">
        <f t="shared" ca="1" si="164"/>
        <v>0</v>
      </c>
      <c r="BV157" s="226">
        <f t="shared" ca="1" si="164"/>
        <v>0</v>
      </c>
      <c r="BW157" s="226">
        <f t="shared" ca="1" si="164"/>
        <v>0</v>
      </c>
      <c r="BX157" s="226">
        <f t="shared" ca="1" si="164"/>
        <v>0</v>
      </c>
      <c r="BY157" s="226">
        <f t="shared" ca="1" si="164"/>
        <v>0</v>
      </c>
      <c r="BZ157" s="226">
        <f t="shared" ca="1" si="164"/>
        <v>0</v>
      </c>
      <c r="CA157" s="226"/>
      <c r="CB157" s="226" t="str">
        <f t="shared" ca="1" si="172"/>
        <v/>
      </c>
      <c r="CC157" s="226" t="str">
        <f t="shared" ca="1" si="173"/>
        <v/>
      </c>
      <c r="CD157" s="226" t="str">
        <f t="shared" ca="1" si="174"/>
        <v/>
      </c>
      <c r="CE157" s="226" t="str">
        <f t="shared" ca="1" si="175"/>
        <v/>
      </c>
      <c r="CF157" s="226" t="str">
        <f t="shared" ca="1" si="176"/>
        <v/>
      </c>
      <c r="CG157" s="226" t="str">
        <f t="shared" ca="1" si="177"/>
        <v/>
      </c>
      <c r="CH157" s="226" t="str">
        <f t="shared" ca="1" si="178"/>
        <v/>
      </c>
      <c r="CI157" s="226" t="str">
        <f t="shared" ca="1" si="179"/>
        <v/>
      </c>
      <c r="CJ157" s="226" t="str">
        <f t="shared" ca="1" si="180"/>
        <v/>
      </c>
      <c r="CK157" s="226" t="str">
        <f t="shared" ca="1" si="181"/>
        <v/>
      </c>
      <c r="CL157" s="226" t="str">
        <f t="shared" ca="1" si="182"/>
        <v/>
      </c>
      <c r="CM157" s="226"/>
      <c r="CN157" s="226" t="str">
        <f t="shared" ca="1" si="183"/>
        <v xml:space="preserve">          </v>
      </c>
      <c r="CO157" s="226" t="str">
        <f t="shared" ca="1" si="184"/>
        <v/>
      </c>
      <c r="CP157" s="226" t="str">
        <f t="shared" ca="1" si="185"/>
        <v/>
      </c>
      <c r="CQ157" s="226"/>
      <c r="CR157" s="226">
        <f t="shared" ca="1" si="186"/>
        <v>0</v>
      </c>
      <c r="CS157" s="226">
        <f t="shared" ca="1" si="210"/>
        <v>0</v>
      </c>
      <c r="CT157" s="226">
        <f t="shared" ca="1" si="210"/>
        <v>0</v>
      </c>
      <c r="CU157" s="226">
        <f t="shared" ca="1" si="210"/>
        <v>0</v>
      </c>
      <c r="CV157" s="226">
        <f t="shared" ca="1" si="210"/>
        <v>0</v>
      </c>
      <c r="CW157" s="226">
        <f t="shared" ca="1" si="210"/>
        <v>0</v>
      </c>
      <c r="CX157" s="226">
        <f t="shared" ca="1" si="209"/>
        <v>0</v>
      </c>
      <c r="CY157" s="226">
        <f t="shared" ca="1" si="209"/>
        <v>0</v>
      </c>
      <c r="CZ157" s="226">
        <f t="shared" ca="1" si="209"/>
        <v>0</v>
      </c>
      <c r="DA157" s="226">
        <f t="shared" ca="1" si="209"/>
        <v>0</v>
      </c>
      <c r="DB157" s="226">
        <f t="shared" ca="1" si="209"/>
        <v>0</v>
      </c>
      <c r="DC157" s="226"/>
      <c r="DD157" s="226" t="str">
        <f t="shared" ca="1" si="187"/>
        <v/>
      </c>
      <c r="DE157" s="226" t="str">
        <f t="shared" ca="1" si="188"/>
        <v/>
      </c>
      <c r="DF157" s="226" t="str">
        <f t="shared" ca="1" si="189"/>
        <v/>
      </c>
      <c r="DG157" s="226" t="str">
        <f t="shared" ca="1" si="190"/>
        <v/>
      </c>
      <c r="DH157" s="226" t="str">
        <f t="shared" ca="1" si="191"/>
        <v/>
      </c>
      <c r="DI157" s="226" t="str">
        <f t="shared" ca="1" si="192"/>
        <v/>
      </c>
      <c r="DJ157" s="226" t="str">
        <f t="shared" ca="1" si="193"/>
        <v/>
      </c>
      <c r="DK157" s="226" t="str">
        <f t="shared" ca="1" si="194"/>
        <v/>
      </c>
      <c r="DL157" s="226" t="str">
        <f t="shared" ca="1" si="195"/>
        <v/>
      </c>
      <c r="DM157" s="226" t="str">
        <f t="shared" ca="1" si="196"/>
        <v/>
      </c>
      <c r="DN157" s="226" t="str">
        <f t="shared" ca="1" si="197"/>
        <v/>
      </c>
      <c r="DO157" s="226"/>
      <c r="DP157" s="226" t="str">
        <f t="shared" ca="1" si="198"/>
        <v xml:space="preserve">          </v>
      </c>
      <c r="DQ157" s="226" t="str">
        <f t="shared" ca="1" si="199"/>
        <v/>
      </c>
      <c r="DR157" s="226" t="str">
        <f t="shared" ca="1" si="200"/>
        <v/>
      </c>
      <c r="DS157" s="226"/>
      <c r="DT157" s="226" t="str">
        <f t="shared" ca="1" si="201"/>
        <v/>
      </c>
      <c r="DU157" s="226" t="str">
        <f t="shared" ca="1" si="165"/>
        <v/>
      </c>
      <c r="DV157" s="226" t="str">
        <f t="shared" ca="1" si="165"/>
        <v/>
      </c>
      <c r="DW157" s="226" t="str">
        <f t="shared" ca="1" si="165"/>
        <v/>
      </c>
      <c r="DX157" s="226" t="str">
        <f t="shared" ca="1" si="165"/>
        <v/>
      </c>
      <c r="DY157" s="226" t="str">
        <f t="shared" ca="1" si="165"/>
        <v/>
      </c>
      <c r="DZ157" s="226" t="str">
        <f t="shared" ca="1" si="165"/>
        <v/>
      </c>
      <c r="EA157" s="226" t="str">
        <f t="shared" ca="1" si="165"/>
        <v/>
      </c>
      <c r="EB157" s="226" t="str">
        <f t="shared" ca="1" si="165"/>
        <v/>
      </c>
      <c r="EC157" s="226" t="str">
        <f t="shared" ca="1" si="165"/>
        <v/>
      </c>
      <c r="ED157" s="226"/>
      <c r="EE157" s="226" t="str">
        <f t="shared" ca="1" si="202"/>
        <v xml:space="preserve">         </v>
      </c>
      <c r="EF157" s="226" t="str">
        <f t="shared" ca="1" si="203"/>
        <v/>
      </c>
      <c r="EG157" s="226" t="str">
        <f t="shared" ca="1" si="204"/>
        <v/>
      </c>
      <c r="EH157" s="226"/>
      <c r="EI157" s="226"/>
      <c r="EJ157" s="226"/>
      <c r="EK157" s="226"/>
      <c r="EL157" s="226"/>
      <c r="EM157" s="226"/>
      <c r="EN157" s="226"/>
      <c r="EO157" s="226"/>
      <c r="EP157" s="226"/>
      <c r="EQ157" s="226"/>
      <c r="ER157" s="226"/>
      <c r="ES157" s="226"/>
      <c r="ET157" s="226"/>
      <c r="EU157" s="226"/>
      <c r="EV157" s="226"/>
    </row>
    <row r="158" spans="1:182" ht="18" customHeight="1" x14ac:dyDescent="0.25">
      <c r="A158" s="382" t="s">
        <v>516</v>
      </c>
      <c r="B158" s="382"/>
      <c r="C158" s="287">
        <f t="shared" ref="C158:H158" si="220">C44+C153</f>
        <v>0</v>
      </c>
      <c r="D158" s="287">
        <f t="shared" si="220"/>
        <v>0</v>
      </c>
      <c r="E158" s="287">
        <f t="shared" si="220"/>
        <v>0</v>
      </c>
      <c r="F158" s="287">
        <f t="shared" si="220"/>
        <v>0</v>
      </c>
      <c r="G158" s="287">
        <f t="shared" si="220"/>
        <v>0</v>
      </c>
      <c r="H158" s="287">
        <f t="shared" si="220"/>
        <v>0</v>
      </c>
      <c r="I158" s="287">
        <f t="shared" ref="I158:BE158" si="221">I44+I153</f>
        <v>0</v>
      </c>
      <c r="J158" s="287">
        <f t="shared" si="221"/>
        <v>0</v>
      </c>
      <c r="K158" s="287">
        <f t="shared" si="221"/>
        <v>0</v>
      </c>
      <c r="L158" s="287">
        <f t="shared" si="221"/>
        <v>0</v>
      </c>
      <c r="M158" s="287">
        <f t="shared" si="221"/>
        <v>0</v>
      </c>
      <c r="N158" s="287">
        <f t="shared" si="221"/>
        <v>0</v>
      </c>
      <c r="O158" s="287">
        <f t="shared" si="221"/>
        <v>0</v>
      </c>
      <c r="P158" s="287">
        <f t="shared" si="221"/>
        <v>0</v>
      </c>
      <c r="Q158" s="287">
        <f t="shared" si="221"/>
        <v>0</v>
      </c>
      <c r="R158" s="287">
        <f t="shared" si="221"/>
        <v>0</v>
      </c>
      <c r="S158" s="287">
        <f t="shared" si="221"/>
        <v>0</v>
      </c>
      <c r="T158" s="287">
        <f t="shared" si="221"/>
        <v>0</v>
      </c>
      <c r="U158" s="287">
        <f t="shared" si="221"/>
        <v>0</v>
      </c>
      <c r="V158" s="287">
        <f t="shared" si="221"/>
        <v>0</v>
      </c>
      <c r="W158" s="287">
        <f t="shared" si="221"/>
        <v>0</v>
      </c>
      <c r="X158" s="287">
        <f t="shared" si="221"/>
        <v>0</v>
      </c>
      <c r="Y158" s="287">
        <f t="shared" si="221"/>
        <v>0</v>
      </c>
      <c r="Z158" s="287">
        <f t="shared" si="221"/>
        <v>0</v>
      </c>
      <c r="AA158" s="287">
        <f t="shared" si="221"/>
        <v>0</v>
      </c>
      <c r="AB158" s="287">
        <f t="shared" si="221"/>
        <v>0</v>
      </c>
      <c r="AC158" s="287">
        <f t="shared" si="221"/>
        <v>0</v>
      </c>
      <c r="AD158" s="287">
        <f t="shared" si="221"/>
        <v>0</v>
      </c>
      <c r="AE158" s="287">
        <f t="shared" si="221"/>
        <v>0</v>
      </c>
      <c r="AF158" s="287">
        <f t="shared" si="221"/>
        <v>0</v>
      </c>
      <c r="AG158" s="287">
        <f t="shared" si="221"/>
        <v>0</v>
      </c>
      <c r="AH158" s="287">
        <f t="shared" si="221"/>
        <v>0</v>
      </c>
      <c r="AI158" s="287">
        <f t="shared" si="221"/>
        <v>0</v>
      </c>
      <c r="AJ158" s="287">
        <f t="shared" si="221"/>
        <v>0</v>
      </c>
      <c r="AK158" s="287">
        <f t="shared" si="221"/>
        <v>0</v>
      </c>
      <c r="AL158" s="287">
        <f t="shared" si="221"/>
        <v>0</v>
      </c>
      <c r="AM158" s="287">
        <f t="shared" si="221"/>
        <v>0</v>
      </c>
      <c r="AN158" s="287">
        <f t="shared" si="221"/>
        <v>0</v>
      </c>
      <c r="AO158" s="287">
        <f t="shared" si="221"/>
        <v>0</v>
      </c>
      <c r="AP158" s="287">
        <f t="shared" si="221"/>
        <v>0</v>
      </c>
      <c r="AQ158" s="287">
        <f t="shared" si="221"/>
        <v>0</v>
      </c>
      <c r="AR158" s="287">
        <f t="shared" si="221"/>
        <v>0</v>
      </c>
      <c r="AS158" s="287">
        <f t="shared" si="221"/>
        <v>0</v>
      </c>
      <c r="AT158" s="287">
        <f t="shared" si="221"/>
        <v>0</v>
      </c>
      <c r="AU158" s="287">
        <f t="shared" si="221"/>
        <v>0</v>
      </c>
      <c r="AV158" s="287">
        <f t="shared" si="221"/>
        <v>0</v>
      </c>
      <c r="AW158" s="287">
        <f t="shared" si="221"/>
        <v>0</v>
      </c>
      <c r="AX158" s="287">
        <f t="shared" si="221"/>
        <v>0</v>
      </c>
      <c r="AY158" s="287">
        <f t="shared" si="221"/>
        <v>0</v>
      </c>
      <c r="AZ158" s="287">
        <f t="shared" si="221"/>
        <v>0</v>
      </c>
      <c r="BA158" s="287">
        <f t="shared" si="221"/>
        <v>0</v>
      </c>
      <c r="BB158" s="287">
        <f t="shared" si="221"/>
        <v>0</v>
      </c>
      <c r="BC158" s="287">
        <f t="shared" si="221"/>
        <v>0</v>
      </c>
      <c r="BD158" s="287">
        <f t="shared" si="221"/>
        <v>0</v>
      </c>
      <c r="BE158" s="287">
        <f t="shared" si="221"/>
        <v>0</v>
      </c>
      <c r="BF158" s="290"/>
      <c r="BG158" s="214">
        <v>0</v>
      </c>
      <c r="BH158" s="214">
        <v>0</v>
      </c>
      <c r="BI158" s="214">
        <v>0</v>
      </c>
      <c r="BJ158" s="214">
        <v>0</v>
      </c>
      <c r="BK158" s="305"/>
      <c r="BL158" s="305" t="str">
        <f>IF(ПланОО!H158&gt;0,ПланОО!I158/ПланОО!H158,"-")</f>
        <v>-</v>
      </c>
      <c r="BM158" s="307"/>
      <c r="BN158" s="226"/>
      <c r="BO158" s="226"/>
      <c r="BP158" s="226">
        <f t="shared" ca="1" si="170"/>
        <v>0</v>
      </c>
      <c r="BQ158" s="226">
        <f t="shared" ca="1" si="171"/>
        <v>0</v>
      </c>
      <c r="BR158" s="226">
        <f t="shared" ca="1" si="164"/>
        <v>0</v>
      </c>
      <c r="BS158" s="226">
        <f t="shared" ca="1" si="164"/>
        <v>0</v>
      </c>
      <c r="BT158" s="226">
        <f t="shared" ca="1" si="164"/>
        <v>0</v>
      </c>
      <c r="BU158" s="226">
        <f t="shared" ca="1" si="164"/>
        <v>0</v>
      </c>
      <c r="BV158" s="226">
        <f t="shared" ca="1" si="164"/>
        <v>0</v>
      </c>
      <c r="BW158" s="226">
        <f t="shared" ca="1" si="164"/>
        <v>0</v>
      </c>
      <c r="BX158" s="226">
        <f t="shared" ca="1" si="164"/>
        <v>0</v>
      </c>
      <c r="BY158" s="226">
        <f t="shared" ca="1" si="164"/>
        <v>0</v>
      </c>
      <c r="BZ158" s="226">
        <f t="shared" ca="1" si="164"/>
        <v>0</v>
      </c>
      <c r="CA158" s="226"/>
      <c r="CB158" s="226" t="str">
        <f t="shared" ca="1" si="172"/>
        <v/>
      </c>
      <c r="CC158" s="226" t="str">
        <f t="shared" ca="1" si="173"/>
        <v/>
      </c>
      <c r="CD158" s="226" t="str">
        <f t="shared" ca="1" si="174"/>
        <v/>
      </c>
      <c r="CE158" s="226" t="str">
        <f t="shared" ca="1" si="175"/>
        <v/>
      </c>
      <c r="CF158" s="226" t="str">
        <f t="shared" ca="1" si="176"/>
        <v/>
      </c>
      <c r="CG158" s="226" t="str">
        <f t="shared" ca="1" si="177"/>
        <v/>
      </c>
      <c r="CH158" s="226" t="str">
        <f t="shared" ca="1" si="178"/>
        <v/>
      </c>
      <c r="CI158" s="226" t="str">
        <f t="shared" ca="1" si="179"/>
        <v/>
      </c>
      <c r="CJ158" s="226" t="str">
        <f t="shared" ca="1" si="180"/>
        <v/>
      </c>
      <c r="CK158" s="226" t="str">
        <f t="shared" ca="1" si="181"/>
        <v/>
      </c>
      <c r="CL158" s="226" t="str">
        <f t="shared" ca="1" si="182"/>
        <v/>
      </c>
      <c r="CM158" s="226"/>
      <c r="CN158" s="226" t="str">
        <f t="shared" ca="1" si="183"/>
        <v xml:space="preserve">          </v>
      </c>
      <c r="CO158" s="226" t="str">
        <f t="shared" ca="1" si="184"/>
        <v/>
      </c>
      <c r="CP158" s="226" t="str">
        <f t="shared" ca="1" si="185"/>
        <v/>
      </c>
      <c r="CQ158" s="226"/>
      <c r="CR158" s="226">
        <f t="shared" ca="1" si="186"/>
        <v>0</v>
      </c>
      <c r="CS158" s="226">
        <f t="shared" ca="1" si="210"/>
        <v>0</v>
      </c>
      <c r="CT158" s="226">
        <f t="shared" ca="1" si="210"/>
        <v>0</v>
      </c>
      <c r="CU158" s="226">
        <f t="shared" ca="1" si="210"/>
        <v>0</v>
      </c>
      <c r="CV158" s="226">
        <f t="shared" ca="1" si="210"/>
        <v>0</v>
      </c>
      <c r="CW158" s="226">
        <f t="shared" ca="1" si="210"/>
        <v>0</v>
      </c>
      <c r="CX158" s="226">
        <f t="shared" ca="1" si="209"/>
        <v>0</v>
      </c>
      <c r="CY158" s="226">
        <f t="shared" ca="1" si="209"/>
        <v>0</v>
      </c>
      <c r="CZ158" s="226">
        <f t="shared" ca="1" si="209"/>
        <v>0</v>
      </c>
      <c r="DA158" s="226">
        <f t="shared" ca="1" si="209"/>
        <v>0</v>
      </c>
      <c r="DB158" s="226">
        <f t="shared" ca="1" si="209"/>
        <v>0</v>
      </c>
      <c r="DC158" s="226"/>
      <c r="DD158" s="226" t="str">
        <f t="shared" ca="1" si="187"/>
        <v/>
      </c>
      <c r="DE158" s="226" t="str">
        <f t="shared" ca="1" si="188"/>
        <v/>
      </c>
      <c r="DF158" s="226" t="str">
        <f t="shared" ca="1" si="189"/>
        <v/>
      </c>
      <c r="DG158" s="226" t="str">
        <f t="shared" ca="1" si="190"/>
        <v/>
      </c>
      <c r="DH158" s="226" t="str">
        <f t="shared" ca="1" si="191"/>
        <v/>
      </c>
      <c r="DI158" s="226" t="str">
        <f t="shared" ca="1" si="192"/>
        <v/>
      </c>
      <c r="DJ158" s="226" t="str">
        <f t="shared" ca="1" si="193"/>
        <v/>
      </c>
      <c r="DK158" s="226" t="str">
        <f t="shared" ca="1" si="194"/>
        <v/>
      </c>
      <c r="DL158" s="226" t="str">
        <f t="shared" ca="1" si="195"/>
        <v/>
      </c>
      <c r="DM158" s="226" t="str">
        <f t="shared" ca="1" si="196"/>
        <v/>
      </c>
      <c r="DN158" s="226" t="str">
        <f t="shared" ca="1" si="197"/>
        <v/>
      </c>
      <c r="DO158" s="226"/>
      <c r="DP158" s="226" t="str">
        <f t="shared" ca="1" si="198"/>
        <v xml:space="preserve">          </v>
      </c>
      <c r="DQ158" s="226" t="str">
        <f t="shared" ca="1" si="199"/>
        <v/>
      </c>
      <c r="DR158" s="226" t="str">
        <f t="shared" ca="1" si="200"/>
        <v/>
      </c>
      <c r="DS158" s="226"/>
      <c r="DT158" s="226" t="str">
        <f t="shared" ca="1" si="201"/>
        <v/>
      </c>
      <c r="DU158" s="226" t="str">
        <f t="shared" ca="1" si="165"/>
        <v/>
      </c>
      <c r="DV158" s="226" t="str">
        <f t="shared" ca="1" si="165"/>
        <v/>
      </c>
      <c r="DW158" s="226" t="str">
        <f t="shared" ca="1" si="165"/>
        <v/>
      </c>
      <c r="DX158" s="226" t="str">
        <f t="shared" ca="1" si="165"/>
        <v/>
      </c>
      <c r="DY158" s="226" t="str">
        <f t="shared" ca="1" si="165"/>
        <v/>
      </c>
      <c r="DZ158" s="226" t="str">
        <f t="shared" ca="1" si="165"/>
        <v/>
      </c>
      <c r="EA158" s="226" t="str">
        <f t="shared" ca="1" si="165"/>
        <v/>
      </c>
      <c r="EB158" s="226" t="str">
        <f t="shared" ca="1" si="165"/>
        <v/>
      </c>
      <c r="EC158" s="226" t="str">
        <f t="shared" ca="1" si="165"/>
        <v/>
      </c>
      <c r="ED158" s="226"/>
      <c r="EE158" s="226" t="str">
        <f t="shared" ca="1" si="202"/>
        <v xml:space="preserve">         </v>
      </c>
      <c r="EF158" s="226" t="str">
        <f t="shared" ca="1" si="203"/>
        <v/>
      </c>
      <c r="EG158" s="226" t="str">
        <f t="shared" ca="1" si="204"/>
        <v/>
      </c>
      <c r="EH158" s="226"/>
      <c r="EI158" s="226"/>
      <c r="EJ158" s="226"/>
      <c r="EK158" s="226"/>
      <c r="EL158" s="226"/>
      <c r="EM158" s="226"/>
      <c r="EN158" s="226"/>
      <c r="EO158" s="226"/>
      <c r="EP158" s="226"/>
      <c r="EQ158" s="226"/>
      <c r="ER158" s="226"/>
      <c r="ES158" s="226"/>
      <c r="ET158" s="226"/>
      <c r="EU158" s="226"/>
      <c r="EV158" s="226"/>
    </row>
    <row r="159" spans="1:182" ht="18" customHeight="1" x14ac:dyDescent="0.25">
      <c r="A159" s="382" t="s">
        <v>513</v>
      </c>
      <c r="B159" s="382"/>
      <c r="C159" s="287">
        <f t="shared" ref="C159:H159" si="222">C157+C158</f>
        <v>0</v>
      </c>
      <c r="D159" s="287">
        <f t="shared" si="222"/>
        <v>0</v>
      </c>
      <c r="E159" s="287">
        <f t="shared" si="222"/>
        <v>0</v>
      </c>
      <c r="F159" s="287">
        <f t="shared" si="222"/>
        <v>0</v>
      </c>
      <c r="G159" s="287">
        <f t="shared" si="222"/>
        <v>0</v>
      </c>
      <c r="H159" s="287">
        <f t="shared" si="222"/>
        <v>0</v>
      </c>
      <c r="I159" s="287">
        <f t="shared" ref="I159:BE159" si="223">I157+I158</f>
        <v>0</v>
      </c>
      <c r="J159" s="287">
        <f t="shared" si="223"/>
        <v>0</v>
      </c>
      <c r="K159" s="287">
        <f t="shared" si="223"/>
        <v>0</v>
      </c>
      <c r="L159" s="287">
        <f t="shared" si="223"/>
        <v>0</v>
      </c>
      <c r="M159" s="287">
        <f t="shared" si="223"/>
        <v>0</v>
      </c>
      <c r="N159" s="287">
        <f t="shared" si="223"/>
        <v>0</v>
      </c>
      <c r="O159" s="287">
        <f t="shared" si="223"/>
        <v>0</v>
      </c>
      <c r="P159" s="287">
        <f t="shared" si="223"/>
        <v>0</v>
      </c>
      <c r="Q159" s="287">
        <f t="shared" si="223"/>
        <v>0</v>
      </c>
      <c r="R159" s="287">
        <f t="shared" si="223"/>
        <v>0</v>
      </c>
      <c r="S159" s="287">
        <f t="shared" si="223"/>
        <v>0</v>
      </c>
      <c r="T159" s="287">
        <f t="shared" si="223"/>
        <v>0</v>
      </c>
      <c r="U159" s="287">
        <f t="shared" si="223"/>
        <v>0</v>
      </c>
      <c r="V159" s="287">
        <f t="shared" si="223"/>
        <v>0</v>
      </c>
      <c r="W159" s="287">
        <f t="shared" si="223"/>
        <v>0</v>
      </c>
      <c r="X159" s="287">
        <f t="shared" si="223"/>
        <v>0</v>
      </c>
      <c r="Y159" s="287">
        <f t="shared" si="223"/>
        <v>0</v>
      </c>
      <c r="Z159" s="287">
        <f t="shared" si="223"/>
        <v>0</v>
      </c>
      <c r="AA159" s="287">
        <f t="shared" si="223"/>
        <v>0</v>
      </c>
      <c r="AB159" s="287">
        <f t="shared" si="223"/>
        <v>0</v>
      </c>
      <c r="AC159" s="287">
        <f t="shared" si="223"/>
        <v>0</v>
      </c>
      <c r="AD159" s="287">
        <f t="shared" si="223"/>
        <v>0</v>
      </c>
      <c r="AE159" s="287">
        <f t="shared" si="223"/>
        <v>0</v>
      </c>
      <c r="AF159" s="287">
        <f t="shared" si="223"/>
        <v>0</v>
      </c>
      <c r="AG159" s="287">
        <f t="shared" si="223"/>
        <v>0</v>
      </c>
      <c r="AH159" s="287">
        <f t="shared" si="223"/>
        <v>0</v>
      </c>
      <c r="AI159" s="287">
        <f t="shared" si="223"/>
        <v>0</v>
      </c>
      <c r="AJ159" s="287">
        <f t="shared" si="223"/>
        <v>0</v>
      </c>
      <c r="AK159" s="287">
        <f t="shared" si="223"/>
        <v>0</v>
      </c>
      <c r="AL159" s="287">
        <f t="shared" si="223"/>
        <v>0</v>
      </c>
      <c r="AM159" s="287">
        <f t="shared" si="223"/>
        <v>0</v>
      </c>
      <c r="AN159" s="287">
        <f t="shared" si="223"/>
        <v>0</v>
      </c>
      <c r="AO159" s="287">
        <f t="shared" si="223"/>
        <v>0</v>
      </c>
      <c r="AP159" s="287">
        <f t="shared" si="223"/>
        <v>0</v>
      </c>
      <c r="AQ159" s="287">
        <f t="shared" si="223"/>
        <v>0</v>
      </c>
      <c r="AR159" s="287">
        <f t="shared" si="223"/>
        <v>0</v>
      </c>
      <c r="AS159" s="287">
        <f t="shared" si="223"/>
        <v>0</v>
      </c>
      <c r="AT159" s="287">
        <f t="shared" si="223"/>
        <v>0</v>
      </c>
      <c r="AU159" s="287">
        <f t="shared" si="223"/>
        <v>0</v>
      </c>
      <c r="AV159" s="287">
        <f t="shared" si="223"/>
        <v>0</v>
      </c>
      <c r="AW159" s="287">
        <f t="shared" si="223"/>
        <v>0</v>
      </c>
      <c r="AX159" s="287">
        <f t="shared" si="223"/>
        <v>0</v>
      </c>
      <c r="AY159" s="287">
        <f t="shared" si="223"/>
        <v>0</v>
      </c>
      <c r="AZ159" s="287">
        <f t="shared" si="223"/>
        <v>0</v>
      </c>
      <c r="BA159" s="287">
        <f t="shared" si="223"/>
        <v>0</v>
      </c>
      <c r="BB159" s="287">
        <f t="shared" si="223"/>
        <v>0</v>
      </c>
      <c r="BC159" s="287">
        <f t="shared" si="223"/>
        <v>0</v>
      </c>
      <c r="BD159" s="287">
        <f t="shared" si="223"/>
        <v>0</v>
      </c>
      <c r="BE159" s="287">
        <f t="shared" si="223"/>
        <v>0</v>
      </c>
      <c r="BF159" s="290"/>
      <c r="BG159" s="214">
        <v>0</v>
      </c>
      <c r="BH159" s="214">
        <v>0</v>
      </c>
      <c r="BI159" s="214">
        <v>0</v>
      </c>
      <c r="BJ159" s="214">
        <v>0</v>
      </c>
      <c r="BK159" s="305"/>
      <c r="BL159" s="305" t="str">
        <f>IF(ПланОО!H159&gt;0,ПланОО!I159/ПланОО!H159,"-")</f>
        <v>-</v>
      </c>
      <c r="BM159" s="307"/>
      <c r="BN159" s="226"/>
      <c r="BO159" s="226"/>
      <c r="BP159" s="226">
        <f t="shared" ca="1" si="170"/>
        <v>0</v>
      </c>
      <c r="BQ159" s="226">
        <f t="shared" ca="1" si="171"/>
        <v>0</v>
      </c>
      <c r="BR159" s="226">
        <f t="shared" ca="1" si="164"/>
        <v>0</v>
      </c>
      <c r="BS159" s="226">
        <f t="shared" ca="1" si="164"/>
        <v>0</v>
      </c>
      <c r="BT159" s="226">
        <f t="shared" ca="1" si="164"/>
        <v>0</v>
      </c>
      <c r="BU159" s="226">
        <f t="shared" ref="BU159:BZ181" ca="1" si="224">IF(OFFSET($L159,0,(BU$2-1)*5,1,1)=$CA$2,-1*BU$2,IF(OFFSET($L159,0,(BU$2-1)*5,1,1)=$CA$3,BU$2,0))</f>
        <v>0</v>
      </c>
      <c r="BV159" s="226">
        <f t="shared" ca="1" si="224"/>
        <v>0</v>
      </c>
      <c r="BW159" s="226">
        <f t="shared" ca="1" si="224"/>
        <v>0</v>
      </c>
      <c r="BX159" s="226">
        <f t="shared" ca="1" si="224"/>
        <v>0</v>
      </c>
      <c r="BY159" s="226">
        <f t="shared" ca="1" si="224"/>
        <v>0</v>
      </c>
      <c r="BZ159" s="226">
        <f t="shared" ca="1" si="224"/>
        <v>0</v>
      </c>
      <c r="CA159" s="226"/>
      <c r="CB159" s="226" t="str">
        <f t="shared" ca="1" si="172"/>
        <v/>
      </c>
      <c r="CC159" s="226" t="str">
        <f t="shared" ca="1" si="173"/>
        <v/>
      </c>
      <c r="CD159" s="226" t="str">
        <f t="shared" ca="1" si="174"/>
        <v/>
      </c>
      <c r="CE159" s="226" t="str">
        <f t="shared" ca="1" si="175"/>
        <v/>
      </c>
      <c r="CF159" s="226" t="str">
        <f t="shared" ca="1" si="176"/>
        <v/>
      </c>
      <c r="CG159" s="226" t="str">
        <f t="shared" ca="1" si="177"/>
        <v/>
      </c>
      <c r="CH159" s="226" t="str">
        <f t="shared" ca="1" si="178"/>
        <v/>
      </c>
      <c r="CI159" s="226" t="str">
        <f t="shared" ca="1" si="179"/>
        <v/>
      </c>
      <c r="CJ159" s="226" t="str">
        <f t="shared" ca="1" si="180"/>
        <v/>
      </c>
      <c r="CK159" s="226" t="str">
        <f t="shared" ca="1" si="181"/>
        <v/>
      </c>
      <c r="CL159" s="226" t="str">
        <f t="shared" ca="1" si="182"/>
        <v/>
      </c>
      <c r="CM159" s="226"/>
      <c r="CN159" s="226" t="str">
        <f t="shared" ca="1" si="183"/>
        <v xml:space="preserve">          </v>
      </c>
      <c r="CO159" s="226" t="str">
        <f t="shared" ca="1" si="184"/>
        <v/>
      </c>
      <c r="CP159" s="226" t="str">
        <f t="shared" ca="1" si="185"/>
        <v/>
      </c>
      <c r="CQ159" s="226"/>
      <c r="CR159" s="226">
        <f t="shared" ca="1" si="186"/>
        <v>0</v>
      </c>
      <c r="CS159" s="226">
        <f t="shared" ca="1" si="210"/>
        <v>0</v>
      </c>
      <c r="CT159" s="226">
        <f t="shared" ca="1" si="210"/>
        <v>0</v>
      </c>
      <c r="CU159" s="226">
        <f t="shared" ca="1" si="210"/>
        <v>0</v>
      </c>
      <c r="CV159" s="226">
        <f t="shared" ca="1" si="210"/>
        <v>0</v>
      </c>
      <c r="CW159" s="226">
        <f t="shared" ca="1" si="210"/>
        <v>0</v>
      </c>
      <c r="CX159" s="226">
        <f t="shared" ca="1" si="209"/>
        <v>0</v>
      </c>
      <c r="CY159" s="226">
        <f t="shared" ca="1" si="209"/>
        <v>0</v>
      </c>
      <c r="CZ159" s="226">
        <f t="shared" ca="1" si="209"/>
        <v>0</v>
      </c>
      <c r="DA159" s="226">
        <f t="shared" ca="1" si="209"/>
        <v>0</v>
      </c>
      <c r="DB159" s="226">
        <f t="shared" ca="1" si="209"/>
        <v>0</v>
      </c>
      <c r="DC159" s="226"/>
      <c r="DD159" s="226" t="str">
        <f t="shared" ca="1" si="187"/>
        <v/>
      </c>
      <c r="DE159" s="226" t="str">
        <f t="shared" ca="1" si="188"/>
        <v/>
      </c>
      <c r="DF159" s="226" t="str">
        <f t="shared" ca="1" si="189"/>
        <v/>
      </c>
      <c r="DG159" s="226" t="str">
        <f t="shared" ca="1" si="190"/>
        <v/>
      </c>
      <c r="DH159" s="226" t="str">
        <f t="shared" ca="1" si="191"/>
        <v/>
      </c>
      <c r="DI159" s="226" t="str">
        <f t="shared" ca="1" si="192"/>
        <v/>
      </c>
      <c r="DJ159" s="226" t="str">
        <f t="shared" ca="1" si="193"/>
        <v/>
      </c>
      <c r="DK159" s="226" t="str">
        <f t="shared" ca="1" si="194"/>
        <v/>
      </c>
      <c r="DL159" s="226" t="str">
        <f t="shared" ca="1" si="195"/>
        <v/>
      </c>
      <c r="DM159" s="226" t="str">
        <f t="shared" ca="1" si="196"/>
        <v/>
      </c>
      <c r="DN159" s="226" t="str">
        <f t="shared" ca="1" si="197"/>
        <v/>
      </c>
      <c r="DO159" s="226"/>
      <c r="DP159" s="226" t="str">
        <f t="shared" ca="1" si="198"/>
        <v xml:space="preserve">          </v>
      </c>
      <c r="DQ159" s="226" t="str">
        <f t="shared" ca="1" si="199"/>
        <v/>
      </c>
      <c r="DR159" s="226" t="str">
        <f t="shared" ca="1" si="200"/>
        <v/>
      </c>
      <c r="DS159" s="226"/>
      <c r="DT159" s="226" t="str">
        <f t="shared" ca="1" si="201"/>
        <v/>
      </c>
      <c r="DU159" s="226" t="str">
        <f t="shared" ca="1" si="165"/>
        <v/>
      </c>
      <c r="DV159" s="226" t="str">
        <f t="shared" ca="1" si="165"/>
        <v/>
      </c>
      <c r="DW159" s="226" t="str">
        <f t="shared" ca="1" si="165"/>
        <v/>
      </c>
      <c r="DX159" s="226" t="str">
        <f t="shared" ref="DX159:EC178" ca="1" si="225">IF(SUM(OFFSET($I159,0,(DX$2-1)*5,1,3))&gt;$EE$2,DX$2,"")</f>
        <v/>
      </c>
      <c r="DY159" s="226" t="str">
        <f t="shared" ca="1" si="225"/>
        <v/>
      </c>
      <c r="DZ159" s="226" t="str">
        <f t="shared" ca="1" si="225"/>
        <v/>
      </c>
      <c r="EA159" s="226" t="str">
        <f t="shared" ca="1" si="225"/>
        <v/>
      </c>
      <c r="EB159" s="226" t="str">
        <f t="shared" ca="1" si="225"/>
        <v/>
      </c>
      <c r="EC159" s="226" t="str">
        <f t="shared" ca="1" si="225"/>
        <v/>
      </c>
      <c r="ED159" s="226"/>
      <c r="EE159" s="226" t="str">
        <f t="shared" ca="1" si="202"/>
        <v xml:space="preserve">         </v>
      </c>
      <c r="EF159" s="226" t="str">
        <f t="shared" ca="1" si="203"/>
        <v/>
      </c>
      <c r="EG159" s="226" t="str">
        <f t="shared" ca="1" si="204"/>
        <v/>
      </c>
      <c r="EH159" s="226"/>
      <c r="EI159" s="226"/>
      <c r="EJ159" s="226"/>
      <c r="EK159" s="226"/>
      <c r="EL159" s="226"/>
      <c r="EM159" s="226"/>
      <c r="EN159" s="226"/>
      <c r="EO159" s="226"/>
      <c r="EP159" s="226"/>
      <c r="EQ159" s="226"/>
      <c r="ER159" s="226"/>
      <c r="ES159" s="226"/>
      <c r="ET159" s="226"/>
      <c r="EU159" s="226"/>
      <c r="EV159" s="226"/>
    </row>
    <row r="160" spans="1:182" ht="18" customHeight="1" x14ac:dyDescent="0.25">
      <c r="A160" s="382" t="s">
        <v>520</v>
      </c>
      <c r="B160" s="382"/>
      <c r="C160" s="287">
        <f t="shared" ref="C160:H160" si="226">C156+C159</f>
        <v>0</v>
      </c>
      <c r="D160" s="287">
        <f t="shared" si="226"/>
        <v>0</v>
      </c>
      <c r="E160" s="287">
        <f t="shared" si="226"/>
        <v>0</v>
      </c>
      <c r="F160" s="287">
        <f t="shared" si="226"/>
        <v>0</v>
      </c>
      <c r="G160" s="287">
        <f t="shared" si="226"/>
        <v>0</v>
      </c>
      <c r="H160" s="287">
        <f t="shared" si="226"/>
        <v>3</v>
      </c>
      <c r="I160" s="287">
        <f t="shared" ref="I160:BE160" si="227">I156+I159</f>
        <v>2</v>
      </c>
      <c r="J160" s="287">
        <f t="shared" si="227"/>
        <v>1</v>
      </c>
      <c r="K160" s="287">
        <f t="shared" si="227"/>
        <v>0</v>
      </c>
      <c r="L160" s="287">
        <f t="shared" si="227"/>
        <v>1</v>
      </c>
      <c r="M160" s="287">
        <f t="shared" si="227"/>
        <v>0</v>
      </c>
      <c r="N160" s="287">
        <f t="shared" si="227"/>
        <v>0</v>
      </c>
      <c r="O160" s="287">
        <f t="shared" si="227"/>
        <v>0</v>
      </c>
      <c r="P160" s="287">
        <f t="shared" si="227"/>
        <v>0</v>
      </c>
      <c r="Q160" s="287">
        <f t="shared" si="227"/>
        <v>0</v>
      </c>
      <c r="R160" s="287">
        <f t="shared" si="227"/>
        <v>0</v>
      </c>
      <c r="S160" s="287">
        <f t="shared" si="227"/>
        <v>0</v>
      </c>
      <c r="T160" s="287">
        <f t="shared" si="227"/>
        <v>0</v>
      </c>
      <c r="U160" s="287">
        <f t="shared" si="227"/>
        <v>0</v>
      </c>
      <c r="V160" s="287">
        <f t="shared" si="227"/>
        <v>0</v>
      </c>
      <c r="W160" s="287">
        <f t="shared" si="227"/>
        <v>0</v>
      </c>
      <c r="X160" s="287">
        <f t="shared" si="227"/>
        <v>0</v>
      </c>
      <c r="Y160" s="287">
        <f t="shared" si="227"/>
        <v>0</v>
      </c>
      <c r="Z160" s="287">
        <f t="shared" si="227"/>
        <v>0</v>
      </c>
      <c r="AA160" s="287">
        <f t="shared" si="227"/>
        <v>0</v>
      </c>
      <c r="AB160" s="287">
        <f t="shared" si="227"/>
        <v>0</v>
      </c>
      <c r="AC160" s="287">
        <f t="shared" si="227"/>
        <v>0</v>
      </c>
      <c r="AD160" s="287">
        <f t="shared" si="227"/>
        <v>0</v>
      </c>
      <c r="AE160" s="287">
        <f t="shared" si="227"/>
        <v>0</v>
      </c>
      <c r="AF160" s="287">
        <f t="shared" si="227"/>
        <v>0</v>
      </c>
      <c r="AG160" s="287">
        <f t="shared" si="227"/>
        <v>0</v>
      </c>
      <c r="AH160" s="287">
        <f t="shared" si="227"/>
        <v>0</v>
      </c>
      <c r="AI160" s="287">
        <f t="shared" si="227"/>
        <v>0</v>
      </c>
      <c r="AJ160" s="287">
        <f t="shared" si="227"/>
        <v>0</v>
      </c>
      <c r="AK160" s="287">
        <f t="shared" si="227"/>
        <v>0</v>
      </c>
      <c r="AL160" s="287">
        <f t="shared" si="227"/>
        <v>0</v>
      </c>
      <c r="AM160" s="287">
        <f t="shared" si="227"/>
        <v>0</v>
      </c>
      <c r="AN160" s="287">
        <f t="shared" si="227"/>
        <v>0</v>
      </c>
      <c r="AO160" s="287">
        <f t="shared" si="227"/>
        <v>0</v>
      </c>
      <c r="AP160" s="287">
        <f t="shared" si="227"/>
        <v>0</v>
      </c>
      <c r="AQ160" s="287">
        <f t="shared" si="227"/>
        <v>0</v>
      </c>
      <c r="AR160" s="287">
        <f t="shared" si="227"/>
        <v>0</v>
      </c>
      <c r="AS160" s="287">
        <f t="shared" si="227"/>
        <v>0</v>
      </c>
      <c r="AT160" s="287">
        <f t="shared" si="227"/>
        <v>0</v>
      </c>
      <c r="AU160" s="287">
        <f t="shared" si="227"/>
        <v>0</v>
      </c>
      <c r="AV160" s="287">
        <f t="shared" si="227"/>
        <v>0</v>
      </c>
      <c r="AW160" s="287">
        <f t="shared" si="227"/>
        <v>0</v>
      </c>
      <c r="AX160" s="287">
        <f t="shared" si="227"/>
        <v>0</v>
      </c>
      <c r="AY160" s="287">
        <f t="shared" si="227"/>
        <v>0</v>
      </c>
      <c r="AZ160" s="287">
        <f t="shared" si="227"/>
        <v>0</v>
      </c>
      <c r="BA160" s="287">
        <f t="shared" si="227"/>
        <v>0</v>
      </c>
      <c r="BB160" s="287">
        <f t="shared" si="227"/>
        <v>0</v>
      </c>
      <c r="BC160" s="287">
        <f t="shared" si="227"/>
        <v>0</v>
      </c>
      <c r="BD160" s="287">
        <f t="shared" si="227"/>
        <v>0</v>
      </c>
      <c r="BE160" s="287">
        <f t="shared" si="227"/>
        <v>0</v>
      </c>
      <c r="BF160" s="290"/>
      <c r="BG160" s="214">
        <v>0</v>
      </c>
      <c r="BH160" s="214">
        <v>0</v>
      </c>
      <c r="BI160" s="214">
        <v>0</v>
      </c>
      <c r="BJ160" s="214">
        <v>0</v>
      </c>
      <c r="BK160" s="305"/>
      <c r="BL160" s="305">
        <f>IF(ПланОО!H160&gt;0,ПланОО!I160/ПланОО!H160,"-")</f>
        <v>0.5</v>
      </c>
      <c r="BM160" s="307"/>
      <c r="BN160" s="226"/>
      <c r="BO160" s="226"/>
      <c r="BP160" s="226">
        <f t="shared" ca="1" si="170"/>
        <v>0</v>
      </c>
      <c r="BQ160" s="226">
        <f t="shared" ca="1" si="171"/>
        <v>0</v>
      </c>
      <c r="BR160" s="226">
        <f t="shared" ref="BR160:BT181" ca="1" si="228">IF(OFFSET($L160,0,(BR$2-1)*5,1,1)=$CA$2,-1*BR$2,IF(OFFSET($L160,0,(BR$2-1)*5,1,1)=$CA$3,BR$2,0))</f>
        <v>0</v>
      </c>
      <c r="BS160" s="226">
        <f t="shared" ca="1" si="228"/>
        <v>0</v>
      </c>
      <c r="BT160" s="226">
        <f t="shared" ca="1" si="228"/>
        <v>0</v>
      </c>
      <c r="BU160" s="226">
        <f t="shared" ca="1" si="224"/>
        <v>0</v>
      </c>
      <c r="BV160" s="226">
        <f t="shared" ca="1" si="224"/>
        <v>0</v>
      </c>
      <c r="BW160" s="226">
        <f t="shared" ca="1" si="224"/>
        <v>0</v>
      </c>
      <c r="BX160" s="226">
        <f t="shared" ca="1" si="224"/>
        <v>0</v>
      </c>
      <c r="BY160" s="226">
        <f t="shared" ca="1" si="224"/>
        <v>0</v>
      </c>
      <c r="BZ160" s="226">
        <f t="shared" ca="1" si="224"/>
        <v>0</v>
      </c>
      <c r="CA160" s="226"/>
      <c r="CB160" s="226" t="str">
        <f t="shared" ca="1" si="172"/>
        <v/>
      </c>
      <c r="CC160" s="226" t="str">
        <f t="shared" ca="1" si="173"/>
        <v/>
      </c>
      <c r="CD160" s="226" t="str">
        <f t="shared" ca="1" si="174"/>
        <v/>
      </c>
      <c r="CE160" s="226" t="str">
        <f t="shared" ca="1" si="175"/>
        <v/>
      </c>
      <c r="CF160" s="226" t="str">
        <f t="shared" ca="1" si="176"/>
        <v/>
      </c>
      <c r="CG160" s="226" t="str">
        <f t="shared" ca="1" si="177"/>
        <v/>
      </c>
      <c r="CH160" s="226" t="str">
        <f t="shared" ca="1" si="178"/>
        <v/>
      </c>
      <c r="CI160" s="226" t="str">
        <f t="shared" ca="1" si="179"/>
        <v/>
      </c>
      <c r="CJ160" s="226" t="str">
        <f t="shared" ca="1" si="180"/>
        <v/>
      </c>
      <c r="CK160" s="226" t="str">
        <f t="shared" ca="1" si="181"/>
        <v/>
      </c>
      <c r="CL160" s="226" t="str">
        <f t="shared" ca="1" si="182"/>
        <v/>
      </c>
      <c r="CM160" s="226"/>
      <c r="CN160" s="226" t="str">
        <f t="shared" ca="1" si="183"/>
        <v xml:space="preserve">          </v>
      </c>
      <c r="CO160" s="226" t="str">
        <f t="shared" ca="1" si="184"/>
        <v/>
      </c>
      <c r="CP160" s="226" t="str">
        <f t="shared" ca="1" si="185"/>
        <v/>
      </c>
      <c r="CQ160" s="226"/>
      <c r="CR160" s="226">
        <f t="shared" ca="1" si="186"/>
        <v>0</v>
      </c>
      <c r="CS160" s="226">
        <f t="shared" ca="1" si="210"/>
        <v>0</v>
      </c>
      <c r="CT160" s="226">
        <f t="shared" ca="1" si="210"/>
        <v>0</v>
      </c>
      <c r="CU160" s="226">
        <f t="shared" ca="1" si="210"/>
        <v>0</v>
      </c>
      <c r="CV160" s="226">
        <f t="shared" ca="1" si="210"/>
        <v>0</v>
      </c>
      <c r="CW160" s="226">
        <f t="shared" ca="1" si="210"/>
        <v>0</v>
      </c>
      <c r="CX160" s="226">
        <f t="shared" ca="1" si="209"/>
        <v>0</v>
      </c>
      <c r="CY160" s="226">
        <f t="shared" ca="1" si="209"/>
        <v>0</v>
      </c>
      <c r="CZ160" s="226">
        <f t="shared" ca="1" si="209"/>
        <v>0</v>
      </c>
      <c r="DA160" s="226">
        <f t="shared" ca="1" si="209"/>
        <v>0</v>
      </c>
      <c r="DB160" s="226">
        <f t="shared" ca="1" si="209"/>
        <v>0</v>
      </c>
      <c r="DC160" s="226"/>
      <c r="DD160" s="226" t="str">
        <f t="shared" ca="1" si="187"/>
        <v/>
      </c>
      <c r="DE160" s="226" t="str">
        <f t="shared" ca="1" si="188"/>
        <v/>
      </c>
      <c r="DF160" s="226" t="str">
        <f t="shared" ca="1" si="189"/>
        <v/>
      </c>
      <c r="DG160" s="226" t="str">
        <f t="shared" ca="1" si="190"/>
        <v/>
      </c>
      <c r="DH160" s="226" t="str">
        <f t="shared" ca="1" si="191"/>
        <v/>
      </c>
      <c r="DI160" s="226" t="str">
        <f t="shared" ca="1" si="192"/>
        <v/>
      </c>
      <c r="DJ160" s="226" t="str">
        <f t="shared" ca="1" si="193"/>
        <v/>
      </c>
      <c r="DK160" s="226" t="str">
        <f t="shared" ca="1" si="194"/>
        <v/>
      </c>
      <c r="DL160" s="226" t="str">
        <f t="shared" ca="1" si="195"/>
        <v/>
      </c>
      <c r="DM160" s="226" t="str">
        <f t="shared" ca="1" si="196"/>
        <v/>
      </c>
      <c r="DN160" s="226" t="str">
        <f t="shared" ca="1" si="197"/>
        <v/>
      </c>
      <c r="DO160" s="226"/>
      <c r="DP160" s="226" t="str">
        <f t="shared" ca="1" si="198"/>
        <v xml:space="preserve">          </v>
      </c>
      <c r="DQ160" s="226" t="str">
        <f t="shared" ca="1" si="199"/>
        <v/>
      </c>
      <c r="DR160" s="226" t="str">
        <f t="shared" ca="1" si="200"/>
        <v/>
      </c>
      <c r="DS160" s="226"/>
      <c r="DT160" s="226">
        <f t="shared" ca="1" si="201"/>
        <v>1</v>
      </c>
      <c r="DU160" s="226" t="str">
        <f t="shared" ref="DU160:DW178" ca="1" si="229">IF(SUM(OFFSET($I160,0,(DU$2-1)*5,1,3))&gt;$EE$2,DU$2,"")</f>
        <v/>
      </c>
      <c r="DV160" s="226" t="str">
        <f t="shared" ca="1" si="229"/>
        <v/>
      </c>
      <c r="DW160" s="226" t="str">
        <f t="shared" ca="1" si="229"/>
        <v/>
      </c>
      <c r="DX160" s="226" t="str">
        <f t="shared" ca="1" si="225"/>
        <v/>
      </c>
      <c r="DY160" s="226" t="str">
        <f t="shared" ca="1" si="225"/>
        <v/>
      </c>
      <c r="DZ160" s="226" t="str">
        <f t="shared" ca="1" si="225"/>
        <v/>
      </c>
      <c r="EA160" s="226" t="str">
        <f t="shared" ca="1" si="225"/>
        <v/>
      </c>
      <c r="EB160" s="226" t="str">
        <f t="shared" ca="1" si="225"/>
        <v/>
      </c>
      <c r="EC160" s="226" t="str">
        <f t="shared" ca="1" si="225"/>
        <v/>
      </c>
      <c r="ED160" s="226"/>
      <c r="EE160" s="226" t="str">
        <f t="shared" ca="1" si="202"/>
        <v xml:space="preserve">1         </v>
      </c>
      <c r="EF160" s="226" t="str">
        <f t="shared" ca="1" si="203"/>
        <v>1</v>
      </c>
      <c r="EG160" s="226" t="str">
        <f t="shared" ca="1" si="204"/>
        <v>1</v>
      </c>
      <c r="EH160" s="226"/>
      <c r="EI160" s="226"/>
      <c r="EJ160" s="226"/>
      <c r="EK160" s="226"/>
      <c r="EL160" s="226"/>
      <c r="EM160" s="226"/>
      <c r="EN160" s="226"/>
      <c r="EO160" s="226"/>
      <c r="EP160" s="226"/>
      <c r="EQ160" s="226"/>
      <c r="ER160" s="226"/>
      <c r="ES160" s="226"/>
      <c r="ET160" s="226"/>
      <c r="EU160" s="226"/>
      <c r="EV160" s="226"/>
    </row>
    <row r="161" spans="1:182" x14ac:dyDescent="0.25">
      <c r="A161" s="393" t="s">
        <v>131</v>
      </c>
      <c r="B161" s="373"/>
      <c r="C161" s="373"/>
      <c r="D161" s="373"/>
      <c r="E161" s="373"/>
      <c r="F161" s="373"/>
      <c r="G161" s="373"/>
      <c r="H161" s="373"/>
      <c r="I161" s="373"/>
      <c r="J161" s="373"/>
      <c r="K161" s="373"/>
      <c r="L161" s="373"/>
      <c r="M161" s="373"/>
      <c r="N161" s="373"/>
      <c r="O161" s="373"/>
      <c r="P161" s="373"/>
      <c r="Q161" s="373"/>
      <c r="R161" s="373"/>
      <c r="S161" s="373"/>
      <c r="T161" s="373"/>
      <c r="U161" s="373"/>
      <c r="V161" s="373"/>
      <c r="W161" s="373"/>
      <c r="X161" s="373"/>
      <c r="Y161" s="373"/>
      <c r="Z161" s="373"/>
      <c r="AA161" s="374"/>
      <c r="AB161" s="39"/>
      <c r="AC161" s="38"/>
      <c r="AD161" s="38"/>
      <c r="AE161" s="38"/>
      <c r="AF161" s="43"/>
      <c r="AG161" s="39"/>
      <c r="AH161" s="38"/>
      <c r="AI161" s="38"/>
      <c r="AJ161" s="38"/>
      <c r="AK161" s="43"/>
      <c r="AL161" s="39"/>
      <c r="AM161" s="38"/>
      <c r="AN161" s="38"/>
      <c r="AO161" s="38"/>
      <c r="AP161" s="43"/>
      <c r="AQ161" s="39"/>
      <c r="AR161" s="38"/>
      <c r="AS161" s="38"/>
      <c r="AT161" s="38"/>
      <c r="AU161" s="43"/>
      <c r="AV161" s="39"/>
      <c r="AW161" s="38"/>
      <c r="AX161" s="38"/>
      <c r="AY161" s="38"/>
      <c r="AZ161" s="43"/>
      <c r="BA161" s="39"/>
      <c r="BB161" s="38"/>
      <c r="BC161" s="38"/>
      <c r="BD161" s="38"/>
      <c r="BE161" s="43"/>
      <c r="BF161" s="38"/>
      <c r="BG161" s="214">
        <v>0</v>
      </c>
      <c r="BH161" s="214">
        <v>0</v>
      </c>
      <c r="BI161" s="214">
        <v>0</v>
      </c>
      <c r="BJ161" s="214">
        <v>0</v>
      </c>
      <c r="BK161" s="305"/>
      <c r="BL161" s="305" t="str">
        <f>IF(ПланОО!H161&gt;0,ПланОО!I161/ПланОО!H161,"-")</f>
        <v>-</v>
      </c>
      <c r="BM161" s="298"/>
      <c r="BN161" s="226"/>
      <c r="BO161" s="226"/>
      <c r="BP161" s="226">
        <f t="shared" ca="1" si="170"/>
        <v>0</v>
      </c>
      <c r="BQ161" s="226">
        <f t="shared" ca="1" si="171"/>
        <v>0</v>
      </c>
      <c r="BR161" s="226">
        <f t="shared" ca="1" si="228"/>
        <v>0</v>
      </c>
      <c r="BS161" s="226">
        <f t="shared" ca="1" si="228"/>
        <v>0</v>
      </c>
      <c r="BT161" s="226">
        <f t="shared" ca="1" si="228"/>
        <v>0</v>
      </c>
      <c r="BU161" s="226">
        <f t="shared" ca="1" si="224"/>
        <v>0</v>
      </c>
      <c r="BV161" s="226">
        <f t="shared" ca="1" si="224"/>
        <v>0</v>
      </c>
      <c r="BW161" s="226">
        <f t="shared" ca="1" si="224"/>
        <v>0</v>
      </c>
      <c r="BX161" s="226">
        <f t="shared" ca="1" si="224"/>
        <v>0</v>
      </c>
      <c r="BY161" s="226">
        <f t="shared" ca="1" si="224"/>
        <v>0</v>
      </c>
      <c r="BZ161" s="226">
        <f t="shared" ca="1" si="224"/>
        <v>0</v>
      </c>
      <c r="CA161" s="226"/>
      <c r="CB161" s="226" t="str">
        <f t="shared" ca="1" si="172"/>
        <v/>
      </c>
      <c r="CC161" s="226" t="str">
        <f t="shared" ca="1" si="173"/>
        <v/>
      </c>
      <c r="CD161" s="226" t="str">
        <f t="shared" ca="1" si="174"/>
        <v/>
      </c>
      <c r="CE161" s="226" t="str">
        <f t="shared" ca="1" si="175"/>
        <v/>
      </c>
      <c r="CF161" s="226" t="str">
        <f t="shared" ca="1" si="176"/>
        <v/>
      </c>
      <c r="CG161" s="226" t="str">
        <f t="shared" ca="1" si="177"/>
        <v/>
      </c>
      <c r="CH161" s="226" t="str">
        <f t="shared" ca="1" si="178"/>
        <v/>
      </c>
      <c r="CI161" s="226" t="str">
        <f t="shared" ca="1" si="179"/>
        <v/>
      </c>
      <c r="CJ161" s="226" t="str">
        <f t="shared" ca="1" si="180"/>
        <v/>
      </c>
      <c r="CK161" s="226" t="str">
        <f t="shared" ca="1" si="181"/>
        <v/>
      </c>
      <c r="CL161" s="226" t="str">
        <f t="shared" ca="1" si="182"/>
        <v/>
      </c>
      <c r="CM161" s="226"/>
      <c r="CN161" s="226" t="str">
        <f t="shared" ca="1" si="183"/>
        <v xml:space="preserve">          </v>
      </c>
      <c r="CO161" s="226" t="str">
        <f t="shared" ca="1" si="184"/>
        <v/>
      </c>
      <c r="CP161" s="226" t="str">
        <f t="shared" ca="1" si="185"/>
        <v/>
      </c>
      <c r="CQ161" s="226"/>
      <c r="CR161" s="226">
        <f t="shared" ca="1" si="186"/>
        <v>0</v>
      </c>
      <c r="CS161" s="226">
        <f t="shared" ca="1" si="210"/>
        <v>0</v>
      </c>
      <c r="CT161" s="226">
        <f t="shared" ca="1" si="210"/>
        <v>0</v>
      </c>
      <c r="CU161" s="226">
        <f t="shared" ca="1" si="210"/>
        <v>0</v>
      </c>
      <c r="CV161" s="226">
        <f t="shared" ca="1" si="210"/>
        <v>0</v>
      </c>
      <c r="CW161" s="226">
        <f t="shared" ca="1" si="210"/>
        <v>0</v>
      </c>
      <c r="CX161" s="226">
        <f t="shared" ca="1" si="209"/>
        <v>0</v>
      </c>
      <c r="CY161" s="226">
        <f t="shared" ca="1" si="209"/>
        <v>0</v>
      </c>
      <c r="CZ161" s="226">
        <f t="shared" ca="1" si="209"/>
        <v>0</v>
      </c>
      <c r="DA161" s="226">
        <f t="shared" ca="1" si="209"/>
        <v>0</v>
      </c>
      <c r="DB161" s="226">
        <f t="shared" ca="1" si="209"/>
        <v>0</v>
      </c>
      <c r="DC161" s="226"/>
      <c r="DD161" s="226" t="str">
        <f t="shared" ca="1" si="187"/>
        <v/>
      </c>
      <c r="DE161" s="226" t="str">
        <f t="shared" ca="1" si="188"/>
        <v/>
      </c>
      <c r="DF161" s="226" t="str">
        <f t="shared" ca="1" si="189"/>
        <v/>
      </c>
      <c r="DG161" s="226" t="str">
        <f t="shared" ca="1" si="190"/>
        <v/>
      </c>
      <c r="DH161" s="226" t="str">
        <f t="shared" ca="1" si="191"/>
        <v/>
      </c>
      <c r="DI161" s="226" t="str">
        <f t="shared" ca="1" si="192"/>
        <v/>
      </c>
      <c r="DJ161" s="226" t="str">
        <f t="shared" ca="1" si="193"/>
        <v/>
      </c>
      <c r="DK161" s="226" t="str">
        <f t="shared" ca="1" si="194"/>
        <v/>
      </c>
      <c r="DL161" s="226" t="str">
        <f t="shared" ca="1" si="195"/>
        <v/>
      </c>
      <c r="DM161" s="226" t="str">
        <f t="shared" ca="1" si="196"/>
        <v/>
      </c>
      <c r="DN161" s="226" t="str">
        <f t="shared" ca="1" si="197"/>
        <v/>
      </c>
      <c r="DO161" s="226"/>
      <c r="DP161" s="226" t="str">
        <f t="shared" ca="1" si="198"/>
        <v xml:space="preserve">          </v>
      </c>
      <c r="DQ161" s="226" t="str">
        <f t="shared" ca="1" si="199"/>
        <v/>
      </c>
      <c r="DR161" s="226" t="str">
        <f t="shared" ca="1" si="200"/>
        <v/>
      </c>
      <c r="DS161" s="226"/>
      <c r="DT161" s="226" t="str">
        <f t="shared" ca="1" si="201"/>
        <v/>
      </c>
      <c r="DU161" s="226" t="str">
        <f t="shared" ca="1" si="229"/>
        <v/>
      </c>
      <c r="DV161" s="226" t="str">
        <f t="shared" ca="1" si="229"/>
        <v/>
      </c>
      <c r="DW161" s="226" t="str">
        <f t="shared" ca="1" si="229"/>
        <v/>
      </c>
      <c r="DX161" s="226" t="str">
        <f t="shared" ca="1" si="225"/>
        <v/>
      </c>
      <c r="DY161" s="226" t="str">
        <f t="shared" ca="1" si="225"/>
        <v/>
      </c>
      <c r="DZ161" s="226" t="str">
        <f t="shared" ca="1" si="225"/>
        <v/>
      </c>
      <c r="EA161" s="226" t="str">
        <f t="shared" ca="1" si="225"/>
        <v/>
      </c>
      <c r="EB161" s="226" t="str">
        <f t="shared" ca="1" si="225"/>
        <v/>
      </c>
      <c r="EC161" s="226" t="str">
        <f t="shared" ca="1" si="225"/>
        <v/>
      </c>
      <c r="ED161" s="226"/>
      <c r="EE161" s="226" t="str">
        <f t="shared" ca="1" si="202"/>
        <v xml:space="preserve">         </v>
      </c>
      <c r="EF161" s="226" t="str">
        <f t="shared" ca="1" si="203"/>
        <v/>
      </c>
      <c r="EG161" s="226" t="str">
        <f t="shared" ca="1" si="204"/>
        <v/>
      </c>
      <c r="EH161" s="226"/>
      <c r="EI161" s="226" t="str">
        <f t="shared" ref="EI161:ER170" ca="1" si="230">IF(OFFSET($L161,0,(EI$2-1)*5,1,1)=$ES$1,EI$2,"")</f>
        <v/>
      </c>
      <c r="EJ161" s="226" t="str">
        <f t="shared" ca="1" si="230"/>
        <v/>
      </c>
      <c r="EK161" s="226" t="str">
        <f t="shared" ca="1" si="230"/>
        <v/>
      </c>
      <c r="EL161" s="226" t="str">
        <f t="shared" ca="1" si="230"/>
        <v/>
      </c>
      <c r="EM161" s="226" t="str">
        <f t="shared" ca="1" si="230"/>
        <v/>
      </c>
      <c r="EN161" s="226" t="str">
        <f t="shared" ca="1" si="230"/>
        <v/>
      </c>
      <c r="EO161" s="226" t="str">
        <f t="shared" ca="1" si="230"/>
        <v/>
      </c>
      <c r="EP161" s="226" t="str">
        <f t="shared" ca="1" si="230"/>
        <v/>
      </c>
      <c r="EQ161" s="226" t="str">
        <f t="shared" ca="1" si="230"/>
        <v/>
      </c>
      <c r="ER161" s="226" t="str">
        <f t="shared" ca="1" si="230"/>
        <v/>
      </c>
      <c r="ES161" s="226"/>
      <c r="ET161" s="226" t="str">
        <f t="shared" ref="ET161:ET181" ca="1" si="231">EI161&amp;" "&amp;EJ161&amp;" "&amp;EK161&amp;" "&amp;EL161&amp;" "&amp;EM161&amp;" "&amp;EN161&amp;" "&amp;EO161&amp;" "&amp;EP161&amp;" "&amp;EQ161&amp;" "&amp;ER161</f>
        <v xml:space="preserve">         </v>
      </c>
      <c r="EU161" s="226" t="str">
        <f t="shared" ref="EU161:EU181" ca="1" si="232">TRIM(ET161)</f>
        <v/>
      </c>
      <c r="EV161" s="226" t="str">
        <f t="shared" ref="EV161:EV181" ca="1" si="233">SUBSTITUTE(EU161," ",",")</f>
        <v/>
      </c>
      <c r="FM161" s="226" t="str">
        <f t="shared" ref="FM161:FM181" si="234">IF(BG161=0,"",BG161&amp;" ")</f>
        <v/>
      </c>
      <c r="FN161" s="226" t="str">
        <f t="shared" ref="FN161:FN181" si="235">IF(BH161=0,"",BH161&amp;" ")</f>
        <v/>
      </c>
      <c r="FO161" s="226" t="str">
        <f t="shared" ref="FO161:FO181" si="236">IF(BI161=0,"",BI161&amp;" ")</f>
        <v/>
      </c>
      <c r="FP161" s="226" t="str">
        <f t="shared" ref="FP161:FP181" si="237">IF(BJ161=0,"",BJ161&amp;" ")</f>
        <v/>
      </c>
      <c r="FQ161" s="226" t="str">
        <f t="shared" si="206"/>
        <v/>
      </c>
      <c r="FR161" s="226" t="str">
        <f t="shared" si="207"/>
        <v/>
      </c>
    </row>
    <row r="162" spans="1:182" x14ac:dyDescent="0.25">
      <c r="A162" s="113" t="s">
        <v>19</v>
      </c>
      <c r="B162" s="92" t="s">
        <v>556</v>
      </c>
      <c r="C162" s="88"/>
      <c r="D162" s="89"/>
      <c r="E162" s="89"/>
      <c r="F162" s="89"/>
      <c r="G162" s="90"/>
      <c r="H162" s="88"/>
      <c r="I162" s="89"/>
      <c r="J162" s="89"/>
      <c r="K162" s="89"/>
      <c r="L162" s="90"/>
      <c r="M162" s="88">
        <v>3</v>
      </c>
      <c r="N162" s="89"/>
      <c r="O162" s="89"/>
      <c r="P162" s="89"/>
      <c r="Q162" s="90" t="s">
        <v>12</v>
      </c>
      <c r="R162" s="88"/>
      <c r="S162" s="89"/>
      <c r="T162" s="89"/>
      <c r="U162" s="89"/>
      <c r="V162" s="90"/>
      <c r="W162" s="88"/>
      <c r="X162" s="89"/>
      <c r="Y162" s="89"/>
      <c r="Z162" s="89"/>
      <c r="AA162" s="90"/>
      <c r="AB162" s="88"/>
      <c r="AC162" s="89"/>
      <c r="AD162" s="89"/>
      <c r="AE162" s="89"/>
      <c r="AF162" s="90"/>
      <c r="AG162" s="88"/>
      <c r="AH162" s="89"/>
      <c r="AI162" s="89"/>
      <c r="AJ162" s="89"/>
      <c r="AK162" s="90"/>
      <c r="AL162" s="88"/>
      <c r="AM162" s="89"/>
      <c r="AN162" s="89"/>
      <c r="AO162" s="89"/>
      <c r="AP162" s="90"/>
      <c r="AQ162" s="88"/>
      <c r="AR162" s="89"/>
      <c r="AS162" s="89"/>
      <c r="AT162" s="89"/>
      <c r="AU162" s="90"/>
      <c r="AV162" s="88"/>
      <c r="AW162" s="89"/>
      <c r="AX162" s="89"/>
      <c r="AY162" s="89"/>
      <c r="AZ162" s="90"/>
      <c r="BA162" s="88"/>
      <c r="BB162" s="89"/>
      <c r="BC162" s="89"/>
      <c r="BD162" s="89"/>
      <c r="BE162" s="90"/>
      <c r="BF162" s="89"/>
      <c r="BG162" s="214">
        <v>0</v>
      </c>
      <c r="BH162" s="214">
        <v>0</v>
      </c>
      <c r="BI162" s="214">
        <v>0</v>
      </c>
      <c r="BJ162" s="214">
        <v>0</v>
      </c>
      <c r="BK162" s="305"/>
      <c r="BL162" s="305">
        <f>IF(ПланОО!H162&gt;0,ПланОО!I162/ПланОО!H162,"-")</f>
        <v>0</v>
      </c>
      <c r="BM162" s="298"/>
      <c r="BN162" s="226"/>
      <c r="BO162" s="226"/>
      <c r="BP162" s="226">
        <f t="shared" ca="1" si="170"/>
        <v>0</v>
      </c>
      <c r="BQ162" s="226">
        <f t="shared" ca="1" si="171"/>
        <v>0</v>
      </c>
      <c r="BR162" s="226">
        <f t="shared" ca="1" si="228"/>
        <v>0</v>
      </c>
      <c r="BS162" s="226">
        <f t="shared" ca="1" si="228"/>
        <v>0</v>
      </c>
      <c r="BT162" s="226">
        <f t="shared" ca="1" si="228"/>
        <v>0</v>
      </c>
      <c r="BU162" s="226">
        <f t="shared" ca="1" si="224"/>
        <v>0</v>
      </c>
      <c r="BV162" s="226">
        <f t="shared" ca="1" si="224"/>
        <v>0</v>
      </c>
      <c r="BW162" s="226">
        <f t="shared" ca="1" si="224"/>
        <v>0</v>
      </c>
      <c r="BX162" s="226">
        <f t="shared" ca="1" si="224"/>
        <v>0</v>
      </c>
      <c r="BY162" s="226">
        <f t="shared" ca="1" si="224"/>
        <v>0</v>
      </c>
      <c r="BZ162" s="226">
        <f t="shared" ca="1" si="224"/>
        <v>0</v>
      </c>
      <c r="CA162" s="226"/>
      <c r="CB162" s="226" t="str">
        <f t="shared" ca="1" si="172"/>
        <v/>
      </c>
      <c r="CC162" s="226" t="str">
        <f t="shared" ca="1" si="173"/>
        <v/>
      </c>
      <c r="CD162" s="226" t="str">
        <f t="shared" ca="1" si="174"/>
        <v/>
      </c>
      <c r="CE162" s="226" t="str">
        <f t="shared" ca="1" si="175"/>
        <v/>
      </c>
      <c r="CF162" s="226" t="str">
        <f t="shared" ca="1" si="176"/>
        <v/>
      </c>
      <c r="CG162" s="226" t="str">
        <f t="shared" ca="1" si="177"/>
        <v/>
      </c>
      <c r="CH162" s="226" t="str">
        <f t="shared" ca="1" si="178"/>
        <v/>
      </c>
      <c r="CI162" s="226" t="str">
        <f t="shared" ca="1" si="179"/>
        <v/>
      </c>
      <c r="CJ162" s="226" t="str">
        <f t="shared" ca="1" si="180"/>
        <v/>
      </c>
      <c r="CK162" s="226" t="str">
        <f t="shared" ca="1" si="181"/>
        <v/>
      </c>
      <c r="CL162" s="226" t="str">
        <f t="shared" ca="1" si="182"/>
        <v/>
      </c>
      <c r="CM162" s="226"/>
      <c r="CN162" s="226" t="str">
        <f t="shared" ca="1" si="183"/>
        <v xml:space="preserve">          </v>
      </c>
      <c r="CO162" s="226" t="str">
        <f t="shared" ca="1" si="184"/>
        <v/>
      </c>
      <c r="CP162" s="226" t="str">
        <f t="shared" ca="1" si="185"/>
        <v/>
      </c>
      <c r="CQ162" s="226"/>
      <c r="CR162" s="226">
        <f t="shared" ca="1" si="186"/>
        <v>0</v>
      </c>
      <c r="CS162" s="226">
        <f t="shared" ca="1" si="210"/>
        <v>0</v>
      </c>
      <c r="CT162" s="226">
        <f t="shared" ca="1" si="210"/>
        <v>-2</v>
      </c>
      <c r="CU162" s="226">
        <f t="shared" ca="1" si="210"/>
        <v>0</v>
      </c>
      <c r="CV162" s="226">
        <f t="shared" ca="1" si="210"/>
        <v>0</v>
      </c>
      <c r="CW162" s="226">
        <f t="shared" ca="1" si="210"/>
        <v>0</v>
      </c>
      <c r="CX162" s="226">
        <f t="shared" ca="1" si="209"/>
        <v>0</v>
      </c>
      <c r="CY162" s="226">
        <f t="shared" ca="1" si="209"/>
        <v>0</v>
      </c>
      <c r="CZ162" s="226">
        <f t="shared" ca="1" si="209"/>
        <v>0</v>
      </c>
      <c r="DA162" s="226">
        <f t="shared" ca="1" si="209"/>
        <v>0</v>
      </c>
      <c r="DB162" s="226">
        <f t="shared" ca="1" si="209"/>
        <v>0</v>
      </c>
      <c r="DC162" s="226"/>
      <c r="DD162" s="226" t="str">
        <f t="shared" ca="1" si="187"/>
        <v/>
      </c>
      <c r="DE162" s="226" t="str">
        <f t="shared" ca="1" si="188"/>
        <v/>
      </c>
      <c r="DF162" s="226" t="str">
        <f t="shared" ca="1" si="189"/>
        <v>2*</v>
      </c>
      <c r="DG162" s="226" t="str">
        <f t="shared" ca="1" si="190"/>
        <v/>
      </c>
      <c r="DH162" s="226" t="str">
        <f t="shared" ca="1" si="191"/>
        <v/>
      </c>
      <c r="DI162" s="226" t="str">
        <f t="shared" ca="1" si="192"/>
        <v/>
      </c>
      <c r="DJ162" s="226" t="str">
        <f t="shared" ca="1" si="193"/>
        <v/>
      </c>
      <c r="DK162" s="226" t="str">
        <f t="shared" ca="1" si="194"/>
        <v/>
      </c>
      <c r="DL162" s="226" t="str">
        <f t="shared" ca="1" si="195"/>
        <v/>
      </c>
      <c r="DM162" s="226" t="str">
        <f t="shared" ca="1" si="196"/>
        <v/>
      </c>
      <c r="DN162" s="226" t="str">
        <f t="shared" ca="1" si="197"/>
        <v/>
      </c>
      <c r="DO162" s="226"/>
      <c r="DP162" s="226" t="str">
        <f t="shared" ca="1" si="198"/>
        <v xml:space="preserve">  2*        </v>
      </c>
      <c r="DQ162" s="226" t="str">
        <f t="shared" ca="1" si="199"/>
        <v>2*</v>
      </c>
      <c r="DR162" s="226" t="str">
        <f t="shared" ca="1" si="200"/>
        <v>2*</v>
      </c>
      <c r="DS162" s="226"/>
      <c r="DT162" s="226" t="str">
        <f t="shared" ca="1" si="201"/>
        <v/>
      </c>
      <c r="DU162" s="226" t="str">
        <f t="shared" ca="1" si="229"/>
        <v/>
      </c>
      <c r="DV162" s="226" t="str">
        <f t="shared" ca="1" si="229"/>
        <v/>
      </c>
      <c r="DW162" s="226" t="str">
        <f t="shared" ca="1" si="229"/>
        <v/>
      </c>
      <c r="DX162" s="226" t="str">
        <f t="shared" ca="1" si="225"/>
        <v/>
      </c>
      <c r="DY162" s="226" t="str">
        <f t="shared" ca="1" si="225"/>
        <v/>
      </c>
      <c r="DZ162" s="226" t="str">
        <f t="shared" ca="1" si="225"/>
        <v/>
      </c>
      <c r="EA162" s="226" t="str">
        <f t="shared" ca="1" si="225"/>
        <v/>
      </c>
      <c r="EB162" s="226" t="str">
        <f t="shared" ca="1" si="225"/>
        <v/>
      </c>
      <c r="EC162" s="226" t="str">
        <f t="shared" ca="1" si="225"/>
        <v/>
      </c>
      <c r="ED162" s="226"/>
      <c r="EE162" s="226" t="str">
        <f t="shared" ca="1" si="202"/>
        <v xml:space="preserve">         </v>
      </c>
      <c r="EF162" s="226" t="str">
        <f t="shared" ca="1" si="203"/>
        <v/>
      </c>
      <c r="EG162" s="226" t="str">
        <f t="shared" ca="1" si="204"/>
        <v/>
      </c>
      <c r="EH162" s="226"/>
      <c r="EI162" s="226" t="str">
        <f t="shared" ca="1" si="230"/>
        <v/>
      </c>
      <c r="EJ162" s="226" t="str">
        <f t="shared" ca="1" si="230"/>
        <v/>
      </c>
      <c r="EK162" s="226" t="str">
        <f t="shared" ca="1" si="230"/>
        <v/>
      </c>
      <c r="EL162" s="226" t="str">
        <f t="shared" ca="1" si="230"/>
        <v/>
      </c>
      <c r="EM162" s="226" t="str">
        <f t="shared" ca="1" si="230"/>
        <v/>
      </c>
      <c r="EN162" s="226" t="str">
        <f t="shared" ca="1" si="230"/>
        <v/>
      </c>
      <c r="EO162" s="226" t="str">
        <f t="shared" ca="1" si="230"/>
        <v/>
      </c>
      <c r="EP162" s="226" t="str">
        <f t="shared" ca="1" si="230"/>
        <v/>
      </c>
      <c r="EQ162" s="226" t="str">
        <f t="shared" ca="1" si="230"/>
        <v/>
      </c>
      <c r="ER162" s="226" t="str">
        <f t="shared" ca="1" si="230"/>
        <v/>
      </c>
      <c r="ES162" s="226"/>
      <c r="ET162" s="226" t="str">
        <f t="shared" ca="1" si="231"/>
        <v xml:space="preserve">         </v>
      </c>
      <c r="EU162" s="226" t="str">
        <f t="shared" ca="1" si="232"/>
        <v/>
      </c>
      <c r="EV162" s="226" t="str">
        <f t="shared" ca="1" si="233"/>
        <v/>
      </c>
      <c r="EX162" s="295" t="str">
        <f t="shared" ref="EX162:FG170" ca="1" si="238">IF(OFFSET($L162,0,(EX$2-1)*5,1,1)=$FH$1,EX$2,"")</f>
        <v/>
      </c>
      <c r="EY162" s="295">
        <f t="shared" ca="1" si="238"/>
        <v>2</v>
      </c>
      <c r="EZ162" s="295" t="str">
        <f t="shared" ca="1" si="238"/>
        <v/>
      </c>
      <c r="FA162" s="295" t="str">
        <f t="shared" ca="1" si="238"/>
        <v/>
      </c>
      <c r="FB162" s="295" t="str">
        <f t="shared" ca="1" si="238"/>
        <v/>
      </c>
      <c r="FC162" s="295" t="str">
        <f t="shared" ca="1" si="238"/>
        <v/>
      </c>
      <c r="FD162" s="295" t="str">
        <f t="shared" ca="1" si="238"/>
        <v/>
      </c>
      <c r="FE162" s="295" t="str">
        <f t="shared" ca="1" si="238"/>
        <v/>
      </c>
      <c r="FF162" s="295" t="str">
        <f t="shared" ca="1" si="238"/>
        <v/>
      </c>
      <c r="FG162" s="295" t="str">
        <f t="shared" ca="1" si="238"/>
        <v/>
      </c>
      <c r="FI162" s="226" t="str">
        <f ca="1">EX162&amp;" "&amp;EY162&amp;" "&amp;EZ162&amp;" "&amp;FA162&amp;" "&amp;FB162&amp;" "&amp;FC162&amp;" "&amp;FD162&amp;" "&amp;FE162&amp;" "&amp;FF162&amp;" "&amp;FG162</f>
        <v xml:space="preserve"> 2        </v>
      </c>
      <c r="FJ162" s="226" t="str">
        <f ca="1">TRIM(FI162)</f>
        <v>2</v>
      </c>
      <c r="FK162" s="226" t="str">
        <f ca="1">SUBSTITUTE(FJ162," ",",")</f>
        <v>2</v>
      </c>
      <c r="FM162" s="226" t="str">
        <f t="shared" si="234"/>
        <v/>
      </c>
      <c r="FN162" s="226" t="str">
        <f t="shared" si="235"/>
        <v/>
      </c>
      <c r="FO162" s="226" t="str">
        <f t="shared" si="236"/>
        <v/>
      </c>
      <c r="FP162" s="226" t="str">
        <f t="shared" si="237"/>
        <v/>
      </c>
      <c r="FQ162" s="226" t="str">
        <f t="shared" si="206"/>
        <v/>
      </c>
      <c r="FR162" s="226" t="str">
        <f t="shared" si="207"/>
        <v/>
      </c>
      <c r="FT162" s="226">
        <f>LEN(ПланОЗО!C162)-LEN(SUBSTITUTE(ПланОЗО!C162,",",""))+COUNTA(ПланОЗО!C162)</f>
        <v>0</v>
      </c>
      <c r="FU162" s="226">
        <f>LEN(ПланОЗО!D162)-LEN(SUBSTITUTE(ПланОЗО!D162,",",""))+COUNTA(ПланОЗО!D162)</f>
        <v>0</v>
      </c>
      <c r="FV162" s="226">
        <f>LEN(ПланОЗО!E162)-LEN(SUBSTITUTE(ПланОЗО!E162,",",""))+COUNTA(ПланОЗО!E162)</f>
        <v>0</v>
      </c>
      <c r="FX162" s="226">
        <f>LEN(ПланЗО!C162)-LEN(SUBSTITUTE(ПланЗО!C162,",",""))+COUNTA(ПланЗО!C162)</f>
        <v>0</v>
      </c>
      <c r="FY162" s="226">
        <f>LEN(ПланЗО!D162)-LEN(SUBSTITUTE(ПланЗО!D162,",",""))+COUNTA(ПланЗО!D162)</f>
        <v>0</v>
      </c>
      <c r="FZ162" s="226">
        <f>LEN(ПланЗО!E162)-LEN(SUBSTITUTE(ПланЗО!E162,",",""))+COUNTA(ПланЗО!E162)</f>
        <v>0</v>
      </c>
    </row>
    <row r="163" spans="1:182" x14ac:dyDescent="0.25">
      <c r="A163" s="113" t="s">
        <v>18</v>
      </c>
      <c r="B163" s="92"/>
      <c r="C163" s="88"/>
      <c r="D163" s="89"/>
      <c r="E163" s="89"/>
      <c r="F163" s="89"/>
      <c r="G163" s="90"/>
      <c r="H163" s="88"/>
      <c r="I163" s="89"/>
      <c r="J163" s="89"/>
      <c r="K163" s="89"/>
      <c r="L163" s="90"/>
      <c r="M163" s="88"/>
      <c r="N163" s="89"/>
      <c r="O163" s="89"/>
      <c r="P163" s="89"/>
      <c r="Q163" s="90"/>
      <c r="R163" s="88"/>
      <c r="S163" s="89"/>
      <c r="T163" s="89"/>
      <c r="U163" s="89"/>
      <c r="V163" s="90"/>
      <c r="W163" s="88"/>
      <c r="X163" s="89"/>
      <c r="Y163" s="89"/>
      <c r="Z163" s="89"/>
      <c r="AA163" s="90"/>
      <c r="AB163" s="88"/>
      <c r="AC163" s="89"/>
      <c r="AD163" s="89"/>
      <c r="AE163" s="89"/>
      <c r="AF163" s="90"/>
      <c r="AG163" s="88"/>
      <c r="AH163" s="89"/>
      <c r="AI163" s="89"/>
      <c r="AJ163" s="89"/>
      <c r="AK163" s="90"/>
      <c r="AL163" s="88"/>
      <c r="AM163" s="89"/>
      <c r="AN163" s="89"/>
      <c r="AO163" s="89"/>
      <c r="AP163" s="90"/>
      <c r="AQ163" s="88"/>
      <c r="AR163" s="89"/>
      <c r="AS163" s="89"/>
      <c r="AT163" s="89"/>
      <c r="AU163" s="90"/>
      <c r="AV163" s="88"/>
      <c r="AW163" s="89"/>
      <c r="AX163" s="89"/>
      <c r="AY163" s="89"/>
      <c r="AZ163" s="90"/>
      <c r="BA163" s="88"/>
      <c r="BB163" s="89"/>
      <c r="BC163" s="89"/>
      <c r="BD163" s="89"/>
      <c r="BE163" s="90"/>
      <c r="BF163" s="89"/>
      <c r="BG163" s="214">
        <v>0</v>
      </c>
      <c r="BH163" s="214">
        <v>0</v>
      </c>
      <c r="BI163" s="214">
        <v>0</v>
      </c>
      <c r="BJ163" s="214">
        <v>0</v>
      </c>
      <c r="BK163" s="305"/>
      <c r="BL163" s="305" t="str">
        <f>IF(ПланОО!H163&gt;0,ПланОО!I163/ПланОО!H163,"-")</f>
        <v>-</v>
      </c>
      <c r="BM163" s="298"/>
      <c r="BN163" s="226"/>
      <c r="BO163" s="226"/>
      <c r="BP163" s="226">
        <f t="shared" ca="1" si="170"/>
        <v>0</v>
      </c>
      <c r="BQ163" s="226">
        <f t="shared" ca="1" si="171"/>
        <v>0</v>
      </c>
      <c r="BR163" s="226">
        <f t="shared" ca="1" si="228"/>
        <v>0</v>
      </c>
      <c r="BS163" s="226">
        <f t="shared" ca="1" si="228"/>
        <v>0</v>
      </c>
      <c r="BT163" s="226">
        <f t="shared" ca="1" si="228"/>
        <v>0</v>
      </c>
      <c r="BU163" s="226">
        <f t="shared" ca="1" si="224"/>
        <v>0</v>
      </c>
      <c r="BV163" s="226">
        <f t="shared" ca="1" si="224"/>
        <v>0</v>
      </c>
      <c r="BW163" s="226">
        <f t="shared" ca="1" si="224"/>
        <v>0</v>
      </c>
      <c r="BX163" s="226">
        <f t="shared" ca="1" si="224"/>
        <v>0</v>
      </c>
      <c r="BY163" s="226">
        <f t="shared" ca="1" si="224"/>
        <v>0</v>
      </c>
      <c r="BZ163" s="226">
        <f t="shared" ca="1" si="224"/>
        <v>0</v>
      </c>
      <c r="CA163" s="226"/>
      <c r="CB163" s="226" t="str">
        <f t="shared" ca="1" si="172"/>
        <v/>
      </c>
      <c r="CC163" s="226" t="str">
        <f t="shared" ca="1" si="173"/>
        <v/>
      </c>
      <c r="CD163" s="226" t="str">
        <f t="shared" ca="1" si="174"/>
        <v/>
      </c>
      <c r="CE163" s="226" t="str">
        <f t="shared" ca="1" si="175"/>
        <v/>
      </c>
      <c r="CF163" s="226" t="str">
        <f t="shared" ca="1" si="176"/>
        <v/>
      </c>
      <c r="CG163" s="226" t="str">
        <f t="shared" ca="1" si="177"/>
        <v/>
      </c>
      <c r="CH163" s="226" t="str">
        <f t="shared" ca="1" si="178"/>
        <v/>
      </c>
      <c r="CI163" s="226" t="str">
        <f t="shared" ca="1" si="179"/>
        <v/>
      </c>
      <c r="CJ163" s="226" t="str">
        <f t="shared" ca="1" si="180"/>
        <v/>
      </c>
      <c r="CK163" s="226" t="str">
        <f t="shared" ca="1" si="181"/>
        <v/>
      </c>
      <c r="CL163" s="226" t="str">
        <f t="shared" ca="1" si="182"/>
        <v/>
      </c>
      <c r="CM163" s="226"/>
      <c r="CN163" s="226" t="str">
        <f t="shared" ca="1" si="183"/>
        <v xml:space="preserve">          </v>
      </c>
      <c r="CO163" s="226" t="str">
        <f t="shared" ca="1" si="184"/>
        <v/>
      </c>
      <c r="CP163" s="226" t="str">
        <f t="shared" ca="1" si="185"/>
        <v/>
      </c>
      <c r="CQ163" s="226"/>
      <c r="CR163" s="226">
        <f t="shared" ca="1" si="186"/>
        <v>0</v>
      </c>
      <c r="CS163" s="226">
        <f t="shared" ca="1" si="210"/>
        <v>0</v>
      </c>
      <c r="CT163" s="226">
        <f t="shared" ca="1" si="210"/>
        <v>0</v>
      </c>
      <c r="CU163" s="226">
        <f t="shared" ca="1" si="210"/>
        <v>0</v>
      </c>
      <c r="CV163" s="226">
        <f t="shared" ca="1" si="210"/>
        <v>0</v>
      </c>
      <c r="CW163" s="226">
        <f t="shared" ca="1" si="210"/>
        <v>0</v>
      </c>
      <c r="CX163" s="226">
        <f t="shared" ca="1" si="209"/>
        <v>0</v>
      </c>
      <c r="CY163" s="226">
        <f t="shared" ca="1" si="209"/>
        <v>0</v>
      </c>
      <c r="CZ163" s="226">
        <f t="shared" ca="1" si="209"/>
        <v>0</v>
      </c>
      <c r="DA163" s="226">
        <f t="shared" ca="1" si="209"/>
        <v>0</v>
      </c>
      <c r="DB163" s="226">
        <f t="shared" ca="1" si="209"/>
        <v>0</v>
      </c>
      <c r="DC163" s="226"/>
      <c r="DD163" s="226" t="str">
        <f t="shared" ca="1" si="187"/>
        <v/>
      </c>
      <c r="DE163" s="226" t="str">
        <f t="shared" ca="1" si="188"/>
        <v/>
      </c>
      <c r="DF163" s="226" t="str">
        <f t="shared" ca="1" si="189"/>
        <v/>
      </c>
      <c r="DG163" s="226" t="str">
        <f t="shared" ca="1" si="190"/>
        <v/>
      </c>
      <c r="DH163" s="226" t="str">
        <f t="shared" ca="1" si="191"/>
        <v/>
      </c>
      <c r="DI163" s="226" t="str">
        <f t="shared" ca="1" si="192"/>
        <v/>
      </c>
      <c r="DJ163" s="226" t="str">
        <f t="shared" ca="1" si="193"/>
        <v/>
      </c>
      <c r="DK163" s="226" t="str">
        <f t="shared" ca="1" si="194"/>
        <v/>
      </c>
      <c r="DL163" s="226" t="str">
        <f t="shared" ca="1" si="195"/>
        <v/>
      </c>
      <c r="DM163" s="226" t="str">
        <f t="shared" ca="1" si="196"/>
        <v/>
      </c>
      <c r="DN163" s="226" t="str">
        <f t="shared" ca="1" si="197"/>
        <v/>
      </c>
      <c r="DO163" s="226"/>
      <c r="DP163" s="226" t="str">
        <f t="shared" ca="1" si="198"/>
        <v xml:space="preserve">          </v>
      </c>
      <c r="DQ163" s="226" t="str">
        <f t="shared" ca="1" si="199"/>
        <v/>
      </c>
      <c r="DR163" s="226" t="str">
        <f t="shared" ca="1" si="200"/>
        <v/>
      </c>
      <c r="DS163" s="226"/>
      <c r="DT163" s="226" t="str">
        <f t="shared" ca="1" si="201"/>
        <v/>
      </c>
      <c r="DU163" s="226" t="str">
        <f t="shared" ca="1" si="229"/>
        <v/>
      </c>
      <c r="DV163" s="226" t="str">
        <f t="shared" ca="1" si="229"/>
        <v/>
      </c>
      <c r="DW163" s="226" t="str">
        <f t="shared" ca="1" si="229"/>
        <v/>
      </c>
      <c r="DX163" s="226" t="str">
        <f t="shared" ca="1" si="225"/>
        <v/>
      </c>
      <c r="DY163" s="226" t="str">
        <f t="shared" ca="1" si="225"/>
        <v/>
      </c>
      <c r="DZ163" s="226" t="str">
        <f t="shared" ca="1" si="225"/>
        <v/>
      </c>
      <c r="EA163" s="226" t="str">
        <f t="shared" ca="1" si="225"/>
        <v/>
      </c>
      <c r="EB163" s="226" t="str">
        <f t="shared" ca="1" si="225"/>
        <v/>
      </c>
      <c r="EC163" s="226" t="str">
        <f t="shared" ca="1" si="225"/>
        <v/>
      </c>
      <c r="ED163" s="226"/>
      <c r="EE163" s="226" t="str">
        <f t="shared" ca="1" si="202"/>
        <v xml:space="preserve">         </v>
      </c>
      <c r="EF163" s="226" t="str">
        <f t="shared" ca="1" si="203"/>
        <v/>
      </c>
      <c r="EG163" s="226" t="str">
        <f t="shared" ca="1" si="204"/>
        <v/>
      </c>
      <c r="EH163" s="226"/>
      <c r="EI163" s="226" t="str">
        <f t="shared" ca="1" si="230"/>
        <v/>
      </c>
      <c r="EJ163" s="226" t="str">
        <f t="shared" ca="1" si="230"/>
        <v/>
      </c>
      <c r="EK163" s="226" t="str">
        <f t="shared" ca="1" si="230"/>
        <v/>
      </c>
      <c r="EL163" s="226" t="str">
        <f t="shared" ca="1" si="230"/>
        <v/>
      </c>
      <c r="EM163" s="226" t="str">
        <f t="shared" ca="1" si="230"/>
        <v/>
      </c>
      <c r="EN163" s="226" t="str">
        <f t="shared" ca="1" si="230"/>
        <v/>
      </c>
      <c r="EO163" s="226" t="str">
        <f t="shared" ca="1" si="230"/>
        <v/>
      </c>
      <c r="EP163" s="226" t="str">
        <f t="shared" ca="1" si="230"/>
        <v/>
      </c>
      <c r="EQ163" s="226" t="str">
        <f t="shared" ca="1" si="230"/>
        <v/>
      </c>
      <c r="ER163" s="226" t="str">
        <f t="shared" ca="1" si="230"/>
        <v/>
      </c>
      <c r="ES163" s="226"/>
      <c r="ET163" s="226" t="str">
        <f t="shared" ca="1" si="231"/>
        <v xml:space="preserve">         </v>
      </c>
      <c r="EU163" s="226" t="str">
        <f t="shared" ca="1" si="232"/>
        <v/>
      </c>
      <c r="EV163" s="226" t="str">
        <f t="shared" ca="1" si="233"/>
        <v/>
      </c>
      <c r="EX163" s="295" t="str">
        <f t="shared" ca="1" si="238"/>
        <v/>
      </c>
      <c r="EY163" s="295" t="str">
        <f t="shared" ca="1" si="238"/>
        <v/>
      </c>
      <c r="EZ163" s="295" t="str">
        <f t="shared" ca="1" si="238"/>
        <v/>
      </c>
      <c r="FA163" s="295" t="str">
        <f t="shared" ca="1" si="238"/>
        <v/>
      </c>
      <c r="FB163" s="295" t="str">
        <f t="shared" ca="1" si="238"/>
        <v/>
      </c>
      <c r="FC163" s="295" t="str">
        <f t="shared" ca="1" si="238"/>
        <v/>
      </c>
      <c r="FD163" s="295" t="str">
        <f t="shared" ca="1" si="238"/>
        <v/>
      </c>
      <c r="FE163" s="295" t="str">
        <f t="shared" ca="1" si="238"/>
        <v/>
      </c>
      <c r="FF163" s="295" t="str">
        <f t="shared" ca="1" si="238"/>
        <v/>
      </c>
      <c r="FG163" s="295" t="str">
        <f t="shared" ca="1" si="238"/>
        <v/>
      </c>
      <c r="FI163" s="226" t="str">
        <f t="shared" ref="FI163:FI169" ca="1" si="239">EX163&amp;" "&amp;EY163&amp;" "&amp;EZ163&amp;" "&amp;FA163&amp;" "&amp;FB163&amp;" "&amp;FC163&amp;" "&amp;FD163&amp;" "&amp;FE163&amp;" "&amp;FF163&amp;" "&amp;FG163</f>
        <v xml:space="preserve">         </v>
      </c>
      <c r="FJ163" s="226" t="str">
        <f t="shared" ref="FJ163:FJ169" ca="1" si="240">TRIM(FI163)</f>
        <v/>
      </c>
      <c r="FK163" s="226" t="str">
        <f t="shared" ref="FK163:FK169" ca="1" si="241">SUBSTITUTE(FJ163," ",",")</f>
        <v/>
      </c>
      <c r="FM163" s="226" t="str">
        <f t="shared" si="234"/>
        <v/>
      </c>
      <c r="FN163" s="226" t="str">
        <f t="shared" si="235"/>
        <v/>
      </c>
      <c r="FO163" s="226" t="str">
        <f t="shared" si="236"/>
        <v/>
      </c>
      <c r="FP163" s="226" t="str">
        <f t="shared" si="237"/>
        <v/>
      </c>
      <c r="FQ163" s="226" t="str">
        <f t="shared" si="206"/>
        <v/>
      </c>
      <c r="FR163" s="226" t="str">
        <f t="shared" si="207"/>
        <v/>
      </c>
      <c r="FT163" s="226">
        <f>LEN(ПланОЗО!C163)-LEN(SUBSTITUTE(ПланОЗО!C163,",",""))+COUNTA(ПланОЗО!C163)</f>
        <v>0</v>
      </c>
      <c r="FU163" s="226">
        <f>LEN(ПланОЗО!D163)-LEN(SUBSTITUTE(ПланОЗО!D163,",",""))+COUNTA(ПланОЗО!D163)</f>
        <v>0</v>
      </c>
      <c r="FV163" s="226">
        <f>LEN(ПланОЗО!E163)-LEN(SUBSTITUTE(ПланОЗО!E163,",",""))+COUNTA(ПланОЗО!E163)</f>
        <v>0</v>
      </c>
      <c r="FX163" s="226">
        <f>LEN(ПланЗО!C163)-LEN(SUBSTITUTE(ПланЗО!C163,",",""))+COUNTA(ПланЗО!C163)</f>
        <v>0</v>
      </c>
      <c r="FY163" s="226">
        <f>LEN(ПланЗО!D163)-LEN(SUBSTITUTE(ПланЗО!D163,",",""))+COUNTA(ПланЗО!D163)</f>
        <v>0</v>
      </c>
      <c r="FZ163" s="226">
        <f>LEN(ПланЗО!E163)-LEN(SUBSTITUTE(ПланЗО!E163,",",""))+COUNTA(ПланЗО!E163)</f>
        <v>0</v>
      </c>
    </row>
    <row r="164" spans="1:182" ht="21.75" customHeight="1" x14ac:dyDescent="0.25">
      <c r="A164" s="113" t="s">
        <v>17</v>
      </c>
      <c r="B164" s="92"/>
      <c r="C164" s="88"/>
      <c r="D164" s="89"/>
      <c r="E164" s="89"/>
      <c r="F164" s="89"/>
      <c r="G164" s="90"/>
      <c r="H164" s="88"/>
      <c r="I164" s="89"/>
      <c r="J164" s="89"/>
      <c r="K164" s="89"/>
      <c r="L164" s="90"/>
      <c r="M164" s="88"/>
      <c r="N164" s="89"/>
      <c r="O164" s="89"/>
      <c r="P164" s="89"/>
      <c r="Q164" s="90"/>
      <c r="R164" s="88"/>
      <c r="S164" s="89"/>
      <c r="T164" s="89"/>
      <c r="U164" s="89"/>
      <c r="V164" s="90"/>
      <c r="W164" s="88"/>
      <c r="X164" s="89"/>
      <c r="Y164" s="89"/>
      <c r="Z164" s="89"/>
      <c r="AA164" s="90"/>
      <c r="AB164" s="88"/>
      <c r="AC164" s="89"/>
      <c r="AD164" s="89"/>
      <c r="AE164" s="89"/>
      <c r="AF164" s="90"/>
      <c r="AG164" s="88"/>
      <c r="AH164" s="89"/>
      <c r="AI164" s="89"/>
      <c r="AJ164" s="89"/>
      <c r="AK164" s="90"/>
      <c r="AL164" s="88"/>
      <c r="AM164" s="89"/>
      <c r="AN164" s="89"/>
      <c r="AO164" s="89"/>
      <c r="AP164" s="90"/>
      <c r="AQ164" s="88"/>
      <c r="AR164" s="89"/>
      <c r="AS164" s="89"/>
      <c r="AT164" s="89"/>
      <c r="AU164" s="90"/>
      <c r="AV164" s="88"/>
      <c r="AW164" s="89"/>
      <c r="AX164" s="89"/>
      <c r="AY164" s="89"/>
      <c r="AZ164" s="90"/>
      <c r="BA164" s="88"/>
      <c r="BB164" s="89"/>
      <c r="BC164" s="89"/>
      <c r="BD164" s="89"/>
      <c r="BE164" s="90"/>
      <c r="BF164" s="89"/>
      <c r="BG164" s="214">
        <v>0</v>
      </c>
      <c r="BH164" s="214">
        <v>0</v>
      </c>
      <c r="BI164" s="214">
        <v>0</v>
      </c>
      <c r="BJ164" s="214">
        <v>0</v>
      </c>
      <c r="BK164" s="305"/>
      <c r="BL164" s="305" t="str">
        <f>IF(ПланОО!H164&gt;0,ПланОО!I164/ПланОО!H164,"-")</f>
        <v>-</v>
      </c>
      <c r="BM164" s="298"/>
      <c r="BN164" s="226"/>
      <c r="BO164" s="226"/>
      <c r="BP164" s="226">
        <f t="shared" ca="1" si="170"/>
        <v>0</v>
      </c>
      <c r="BQ164" s="226">
        <f t="shared" ca="1" si="171"/>
        <v>0</v>
      </c>
      <c r="BR164" s="226">
        <f t="shared" ca="1" si="228"/>
        <v>0</v>
      </c>
      <c r="BS164" s="226">
        <f t="shared" ca="1" si="228"/>
        <v>0</v>
      </c>
      <c r="BT164" s="226">
        <f t="shared" ca="1" si="228"/>
        <v>0</v>
      </c>
      <c r="BU164" s="226">
        <f t="shared" ca="1" si="224"/>
        <v>0</v>
      </c>
      <c r="BV164" s="226">
        <f t="shared" ca="1" si="224"/>
        <v>0</v>
      </c>
      <c r="BW164" s="226">
        <f t="shared" ca="1" si="224"/>
        <v>0</v>
      </c>
      <c r="BX164" s="226">
        <f t="shared" ca="1" si="224"/>
        <v>0</v>
      </c>
      <c r="BY164" s="226">
        <f t="shared" ca="1" si="224"/>
        <v>0</v>
      </c>
      <c r="BZ164" s="226">
        <f t="shared" ca="1" si="224"/>
        <v>0</v>
      </c>
      <c r="CA164" s="226"/>
      <c r="CB164" s="226" t="str">
        <f t="shared" ca="1" si="172"/>
        <v/>
      </c>
      <c r="CC164" s="226" t="str">
        <f t="shared" ca="1" si="173"/>
        <v/>
      </c>
      <c r="CD164" s="226" t="str">
        <f t="shared" ca="1" si="174"/>
        <v/>
      </c>
      <c r="CE164" s="226" t="str">
        <f t="shared" ca="1" si="175"/>
        <v/>
      </c>
      <c r="CF164" s="226" t="str">
        <f t="shared" ca="1" si="176"/>
        <v/>
      </c>
      <c r="CG164" s="226" t="str">
        <f t="shared" ca="1" si="177"/>
        <v/>
      </c>
      <c r="CH164" s="226" t="str">
        <f t="shared" ca="1" si="178"/>
        <v/>
      </c>
      <c r="CI164" s="226" t="str">
        <f t="shared" ca="1" si="179"/>
        <v/>
      </c>
      <c r="CJ164" s="226" t="str">
        <f t="shared" ca="1" si="180"/>
        <v/>
      </c>
      <c r="CK164" s="226" t="str">
        <f t="shared" ca="1" si="181"/>
        <v/>
      </c>
      <c r="CL164" s="226" t="str">
        <f t="shared" ca="1" si="182"/>
        <v/>
      </c>
      <c r="CM164" s="226"/>
      <c r="CN164" s="226" t="str">
        <f t="shared" ca="1" si="183"/>
        <v xml:space="preserve">          </v>
      </c>
      <c r="CO164" s="226" t="str">
        <f t="shared" ca="1" si="184"/>
        <v/>
      </c>
      <c r="CP164" s="226" t="str">
        <f t="shared" ca="1" si="185"/>
        <v/>
      </c>
      <c r="CQ164" s="226"/>
      <c r="CR164" s="226">
        <f t="shared" ca="1" si="186"/>
        <v>0</v>
      </c>
      <c r="CS164" s="226">
        <f t="shared" ca="1" si="210"/>
        <v>0</v>
      </c>
      <c r="CT164" s="226">
        <f t="shared" ca="1" si="210"/>
        <v>0</v>
      </c>
      <c r="CU164" s="226">
        <f t="shared" ca="1" si="210"/>
        <v>0</v>
      </c>
      <c r="CV164" s="226">
        <f t="shared" ca="1" si="210"/>
        <v>0</v>
      </c>
      <c r="CW164" s="226">
        <f t="shared" ca="1" si="210"/>
        <v>0</v>
      </c>
      <c r="CX164" s="226">
        <f t="shared" ca="1" si="209"/>
        <v>0</v>
      </c>
      <c r="CY164" s="226">
        <f t="shared" ca="1" si="209"/>
        <v>0</v>
      </c>
      <c r="CZ164" s="226">
        <f t="shared" ca="1" si="209"/>
        <v>0</v>
      </c>
      <c r="DA164" s="226">
        <f t="shared" ca="1" si="209"/>
        <v>0</v>
      </c>
      <c r="DB164" s="226">
        <f t="shared" ca="1" si="209"/>
        <v>0</v>
      </c>
      <c r="DC164" s="226"/>
      <c r="DD164" s="226" t="str">
        <f t="shared" ca="1" si="187"/>
        <v/>
      </c>
      <c r="DE164" s="226" t="str">
        <f t="shared" ca="1" si="188"/>
        <v/>
      </c>
      <c r="DF164" s="226" t="str">
        <f t="shared" ca="1" si="189"/>
        <v/>
      </c>
      <c r="DG164" s="226" t="str">
        <f t="shared" ca="1" si="190"/>
        <v/>
      </c>
      <c r="DH164" s="226" t="str">
        <f t="shared" ca="1" si="191"/>
        <v/>
      </c>
      <c r="DI164" s="226" t="str">
        <f t="shared" ca="1" si="192"/>
        <v/>
      </c>
      <c r="DJ164" s="226" t="str">
        <f t="shared" ca="1" si="193"/>
        <v/>
      </c>
      <c r="DK164" s="226" t="str">
        <f t="shared" ca="1" si="194"/>
        <v/>
      </c>
      <c r="DL164" s="226" t="str">
        <f t="shared" ca="1" si="195"/>
        <v/>
      </c>
      <c r="DM164" s="226" t="str">
        <f t="shared" ca="1" si="196"/>
        <v/>
      </c>
      <c r="DN164" s="226" t="str">
        <f t="shared" ca="1" si="197"/>
        <v/>
      </c>
      <c r="DO164" s="226"/>
      <c r="DP164" s="226" t="str">
        <f t="shared" ca="1" si="198"/>
        <v xml:space="preserve">          </v>
      </c>
      <c r="DQ164" s="226" t="str">
        <f t="shared" ca="1" si="199"/>
        <v/>
      </c>
      <c r="DR164" s="226" t="str">
        <f t="shared" ca="1" si="200"/>
        <v/>
      </c>
      <c r="DS164" s="226"/>
      <c r="DT164" s="226" t="str">
        <f t="shared" ca="1" si="201"/>
        <v/>
      </c>
      <c r="DU164" s="226" t="str">
        <f t="shared" ca="1" si="229"/>
        <v/>
      </c>
      <c r="DV164" s="226" t="str">
        <f t="shared" ca="1" si="229"/>
        <v/>
      </c>
      <c r="DW164" s="226" t="str">
        <f t="shared" ca="1" si="229"/>
        <v/>
      </c>
      <c r="DX164" s="226" t="str">
        <f t="shared" ca="1" si="225"/>
        <v/>
      </c>
      <c r="DY164" s="226" t="str">
        <f t="shared" ca="1" si="225"/>
        <v/>
      </c>
      <c r="DZ164" s="226" t="str">
        <f t="shared" ca="1" si="225"/>
        <v/>
      </c>
      <c r="EA164" s="226" t="str">
        <f t="shared" ca="1" si="225"/>
        <v/>
      </c>
      <c r="EB164" s="226" t="str">
        <f t="shared" ca="1" si="225"/>
        <v/>
      </c>
      <c r="EC164" s="226" t="str">
        <f t="shared" ca="1" si="225"/>
        <v/>
      </c>
      <c r="ED164" s="226"/>
      <c r="EE164" s="226" t="str">
        <f t="shared" ca="1" si="202"/>
        <v xml:space="preserve">         </v>
      </c>
      <c r="EF164" s="226" t="str">
        <f t="shared" ca="1" si="203"/>
        <v/>
      </c>
      <c r="EG164" s="226" t="str">
        <f t="shared" ca="1" si="204"/>
        <v/>
      </c>
      <c r="EH164" s="226"/>
      <c r="EI164" s="226" t="str">
        <f t="shared" ca="1" si="230"/>
        <v/>
      </c>
      <c r="EJ164" s="226" t="str">
        <f t="shared" ca="1" si="230"/>
        <v/>
      </c>
      <c r="EK164" s="226" t="str">
        <f t="shared" ca="1" si="230"/>
        <v/>
      </c>
      <c r="EL164" s="226" t="str">
        <f t="shared" ca="1" si="230"/>
        <v/>
      </c>
      <c r="EM164" s="226" t="str">
        <f t="shared" ca="1" si="230"/>
        <v/>
      </c>
      <c r="EN164" s="226" t="str">
        <f t="shared" ca="1" si="230"/>
        <v/>
      </c>
      <c r="EO164" s="226" t="str">
        <f t="shared" ca="1" si="230"/>
        <v/>
      </c>
      <c r="EP164" s="226" t="str">
        <f t="shared" ca="1" si="230"/>
        <v/>
      </c>
      <c r="EQ164" s="226" t="str">
        <f t="shared" ca="1" si="230"/>
        <v/>
      </c>
      <c r="ER164" s="226" t="str">
        <f t="shared" ca="1" si="230"/>
        <v/>
      </c>
      <c r="ES164" s="226"/>
      <c r="ET164" s="226" t="str">
        <f t="shared" ca="1" si="231"/>
        <v xml:space="preserve">         </v>
      </c>
      <c r="EU164" s="226" t="str">
        <f t="shared" ca="1" si="232"/>
        <v/>
      </c>
      <c r="EV164" s="226" t="str">
        <f t="shared" ca="1" si="233"/>
        <v/>
      </c>
      <c r="EX164" s="295" t="str">
        <f t="shared" ca="1" si="238"/>
        <v/>
      </c>
      <c r="EY164" s="295" t="str">
        <f t="shared" ca="1" si="238"/>
        <v/>
      </c>
      <c r="EZ164" s="295" t="str">
        <f t="shared" ca="1" si="238"/>
        <v/>
      </c>
      <c r="FA164" s="295" t="str">
        <f t="shared" ca="1" si="238"/>
        <v/>
      </c>
      <c r="FB164" s="295" t="str">
        <f t="shared" ca="1" si="238"/>
        <v/>
      </c>
      <c r="FC164" s="295" t="str">
        <f t="shared" ca="1" si="238"/>
        <v/>
      </c>
      <c r="FD164" s="295" t="str">
        <f t="shared" ca="1" si="238"/>
        <v/>
      </c>
      <c r="FE164" s="295" t="str">
        <f t="shared" ca="1" si="238"/>
        <v/>
      </c>
      <c r="FF164" s="295" t="str">
        <f t="shared" ca="1" si="238"/>
        <v/>
      </c>
      <c r="FG164" s="295" t="str">
        <f t="shared" ca="1" si="238"/>
        <v/>
      </c>
      <c r="FI164" s="226" t="str">
        <f t="shared" ca="1" si="239"/>
        <v xml:space="preserve">         </v>
      </c>
      <c r="FJ164" s="226" t="str">
        <f t="shared" ca="1" si="240"/>
        <v/>
      </c>
      <c r="FK164" s="226" t="str">
        <f t="shared" ca="1" si="241"/>
        <v/>
      </c>
      <c r="FM164" s="226" t="str">
        <f t="shared" si="234"/>
        <v/>
      </c>
      <c r="FN164" s="226" t="str">
        <f t="shared" si="235"/>
        <v/>
      </c>
      <c r="FO164" s="226" t="str">
        <f t="shared" si="236"/>
        <v/>
      </c>
      <c r="FP164" s="226" t="str">
        <f t="shared" si="237"/>
        <v/>
      </c>
      <c r="FQ164" s="226" t="str">
        <f t="shared" si="206"/>
        <v/>
      </c>
      <c r="FR164" s="226" t="str">
        <f t="shared" si="207"/>
        <v/>
      </c>
      <c r="FT164" s="226">
        <f>LEN(ПланОЗО!C164)-LEN(SUBSTITUTE(ПланОЗО!C164,",",""))+COUNTA(ПланОЗО!C164)</f>
        <v>0</v>
      </c>
      <c r="FU164" s="226">
        <f>LEN(ПланОЗО!D164)-LEN(SUBSTITUTE(ПланОЗО!D164,",",""))+COUNTA(ПланОЗО!D164)</f>
        <v>0</v>
      </c>
      <c r="FV164" s="226">
        <f>LEN(ПланОЗО!E164)-LEN(SUBSTITUTE(ПланОЗО!E164,",",""))+COUNTA(ПланОЗО!E164)</f>
        <v>0</v>
      </c>
      <c r="FX164" s="226">
        <f>LEN(ПланЗО!C164)-LEN(SUBSTITUTE(ПланЗО!C164,",",""))+COUNTA(ПланЗО!C164)</f>
        <v>0</v>
      </c>
      <c r="FY164" s="226">
        <f>LEN(ПланЗО!D164)-LEN(SUBSTITUTE(ПланЗО!D164,",",""))+COUNTA(ПланЗО!D164)</f>
        <v>0</v>
      </c>
      <c r="FZ164" s="226">
        <f>LEN(ПланЗО!E164)-LEN(SUBSTITUTE(ПланЗО!E164,",",""))+COUNTA(ПланЗО!E164)</f>
        <v>0</v>
      </c>
    </row>
    <row r="165" spans="1:182" x14ac:dyDescent="0.25">
      <c r="A165" s="113" t="s">
        <v>104</v>
      </c>
      <c r="B165" s="92"/>
      <c r="C165" s="88"/>
      <c r="D165" s="89"/>
      <c r="E165" s="89"/>
      <c r="F165" s="89"/>
      <c r="G165" s="90"/>
      <c r="H165" s="88"/>
      <c r="I165" s="89"/>
      <c r="J165" s="89"/>
      <c r="K165" s="89"/>
      <c r="L165" s="90"/>
      <c r="M165" s="88"/>
      <c r="N165" s="89"/>
      <c r="O165" s="89"/>
      <c r="P165" s="89"/>
      <c r="Q165" s="90"/>
      <c r="R165" s="88"/>
      <c r="S165" s="89"/>
      <c r="T165" s="89"/>
      <c r="U165" s="89"/>
      <c r="V165" s="90"/>
      <c r="W165" s="88"/>
      <c r="X165" s="89"/>
      <c r="Y165" s="89"/>
      <c r="Z165" s="89"/>
      <c r="AA165" s="90"/>
      <c r="AB165" s="88"/>
      <c r="AC165" s="89"/>
      <c r="AD165" s="89"/>
      <c r="AE165" s="89"/>
      <c r="AF165" s="90"/>
      <c r="AG165" s="88"/>
      <c r="AH165" s="89"/>
      <c r="AI165" s="89"/>
      <c r="AJ165" s="89"/>
      <c r="AK165" s="90"/>
      <c r="AL165" s="88"/>
      <c r="AM165" s="89"/>
      <c r="AN165" s="89"/>
      <c r="AO165" s="89"/>
      <c r="AP165" s="90"/>
      <c r="AQ165" s="88"/>
      <c r="AR165" s="89"/>
      <c r="AS165" s="89"/>
      <c r="AT165" s="89"/>
      <c r="AU165" s="90"/>
      <c r="AV165" s="88"/>
      <c r="AW165" s="89"/>
      <c r="AX165" s="89"/>
      <c r="AY165" s="89"/>
      <c r="AZ165" s="90"/>
      <c r="BA165" s="88"/>
      <c r="BB165" s="89"/>
      <c r="BC165" s="89"/>
      <c r="BD165" s="89"/>
      <c r="BE165" s="90"/>
      <c r="BF165" s="89"/>
      <c r="BG165" s="214">
        <v>0</v>
      </c>
      <c r="BH165" s="214">
        <v>0</v>
      </c>
      <c r="BI165" s="214">
        <v>0</v>
      </c>
      <c r="BJ165" s="214">
        <v>0</v>
      </c>
      <c r="BK165" s="305"/>
      <c r="BL165" s="305" t="str">
        <f>IF(ПланОО!H165&gt;0,ПланОО!I165/ПланОО!H165,"-")</f>
        <v>-</v>
      </c>
      <c r="BM165" s="298"/>
      <c r="BN165" s="226"/>
      <c r="BO165" s="226"/>
      <c r="BP165" s="226">
        <f t="shared" ca="1" si="170"/>
        <v>0</v>
      </c>
      <c r="BQ165" s="226">
        <f t="shared" ca="1" si="171"/>
        <v>0</v>
      </c>
      <c r="BR165" s="226">
        <f t="shared" ca="1" si="228"/>
        <v>0</v>
      </c>
      <c r="BS165" s="226">
        <f t="shared" ca="1" si="228"/>
        <v>0</v>
      </c>
      <c r="BT165" s="226">
        <f t="shared" ca="1" si="228"/>
        <v>0</v>
      </c>
      <c r="BU165" s="226">
        <f t="shared" ca="1" si="224"/>
        <v>0</v>
      </c>
      <c r="BV165" s="226">
        <f t="shared" ca="1" si="224"/>
        <v>0</v>
      </c>
      <c r="BW165" s="226">
        <f t="shared" ca="1" si="224"/>
        <v>0</v>
      </c>
      <c r="BX165" s="226">
        <f t="shared" ca="1" si="224"/>
        <v>0</v>
      </c>
      <c r="BY165" s="226">
        <f t="shared" ca="1" si="224"/>
        <v>0</v>
      </c>
      <c r="BZ165" s="226">
        <f t="shared" ca="1" si="224"/>
        <v>0</v>
      </c>
      <c r="CA165" s="226"/>
      <c r="CB165" s="226" t="str">
        <f t="shared" ca="1" si="172"/>
        <v/>
      </c>
      <c r="CC165" s="226" t="str">
        <f t="shared" ca="1" si="173"/>
        <v/>
      </c>
      <c r="CD165" s="226" t="str">
        <f t="shared" ca="1" si="174"/>
        <v/>
      </c>
      <c r="CE165" s="226" t="str">
        <f t="shared" ca="1" si="175"/>
        <v/>
      </c>
      <c r="CF165" s="226" t="str">
        <f t="shared" ca="1" si="176"/>
        <v/>
      </c>
      <c r="CG165" s="226" t="str">
        <f t="shared" ca="1" si="177"/>
        <v/>
      </c>
      <c r="CH165" s="226" t="str">
        <f t="shared" ca="1" si="178"/>
        <v/>
      </c>
      <c r="CI165" s="226" t="str">
        <f t="shared" ca="1" si="179"/>
        <v/>
      </c>
      <c r="CJ165" s="226" t="str">
        <f t="shared" ca="1" si="180"/>
        <v/>
      </c>
      <c r="CK165" s="226" t="str">
        <f t="shared" ca="1" si="181"/>
        <v/>
      </c>
      <c r="CL165" s="226" t="str">
        <f t="shared" ca="1" si="182"/>
        <v/>
      </c>
      <c r="CM165" s="226"/>
      <c r="CN165" s="226" t="str">
        <f t="shared" ca="1" si="183"/>
        <v xml:space="preserve">          </v>
      </c>
      <c r="CO165" s="226" t="str">
        <f t="shared" ca="1" si="184"/>
        <v/>
      </c>
      <c r="CP165" s="226" t="str">
        <f t="shared" ca="1" si="185"/>
        <v/>
      </c>
      <c r="CQ165" s="226"/>
      <c r="CR165" s="226">
        <f t="shared" ca="1" si="186"/>
        <v>0</v>
      </c>
      <c r="CS165" s="226">
        <f t="shared" ca="1" si="210"/>
        <v>0</v>
      </c>
      <c r="CT165" s="226">
        <f t="shared" ca="1" si="210"/>
        <v>0</v>
      </c>
      <c r="CU165" s="226">
        <f t="shared" ca="1" si="210"/>
        <v>0</v>
      </c>
      <c r="CV165" s="226">
        <f t="shared" ca="1" si="210"/>
        <v>0</v>
      </c>
      <c r="CW165" s="226">
        <f t="shared" ca="1" si="210"/>
        <v>0</v>
      </c>
      <c r="CX165" s="226">
        <f t="shared" ca="1" si="209"/>
        <v>0</v>
      </c>
      <c r="CY165" s="226">
        <f t="shared" ca="1" si="209"/>
        <v>0</v>
      </c>
      <c r="CZ165" s="226">
        <f t="shared" ca="1" si="209"/>
        <v>0</v>
      </c>
      <c r="DA165" s="226">
        <f t="shared" ca="1" si="209"/>
        <v>0</v>
      </c>
      <c r="DB165" s="226">
        <f t="shared" ca="1" si="209"/>
        <v>0</v>
      </c>
      <c r="DC165" s="226"/>
      <c r="DD165" s="226" t="str">
        <f t="shared" ca="1" si="187"/>
        <v/>
      </c>
      <c r="DE165" s="226" t="str">
        <f t="shared" ca="1" si="188"/>
        <v/>
      </c>
      <c r="DF165" s="226" t="str">
        <f t="shared" ca="1" si="189"/>
        <v/>
      </c>
      <c r="DG165" s="226" t="str">
        <f t="shared" ca="1" si="190"/>
        <v/>
      </c>
      <c r="DH165" s="226" t="str">
        <f t="shared" ca="1" si="191"/>
        <v/>
      </c>
      <c r="DI165" s="226" t="str">
        <f t="shared" ca="1" si="192"/>
        <v/>
      </c>
      <c r="DJ165" s="226" t="str">
        <f t="shared" ca="1" si="193"/>
        <v/>
      </c>
      <c r="DK165" s="226" t="str">
        <f t="shared" ca="1" si="194"/>
        <v/>
      </c>
      <c r="DL165" s="226" t="str">
        <f t="shared" ca="1" si="195"/>
        <v/>
      </c>
      <c r="DM165" s="226" t="str">
        <f t="shared" ca="1" si="196"/>
        <v/>
      </c>
      <c r="DN165" s="226" t="str">
        <f t="shared" ca="1" si="197"/>
        <v/>
      </c>
      <c r="DO165" s="226"/>
      <c r="DP165" s="226" t="str">
        <f t="shared" ca="1" si="198"/>
        <v xml:space="preserve">          </v>
      </c>
      <c r="DQ165" s="226" t="str">
        <f t="shared" ca="1" si="199"/>
        <v/>
      </c>
      <c r="DR165" s="226" t="str">
        <f t="shared" ca="1" si="200"/>
        <v/>
      </c>
      <c r="DS165" s="226"/>
      <c r="DT165" s="226" t="str">
        <f t="shared" ca="1" si="201"/>
        <v/>
      </c>
      <c r="DU165" s="226" t="str">
        <f t="shared" ca="1" si="229"/>
        <v/>
      </c>
      <c r="DV165" s="226" t="str">
        <f t="shared" ca="1" si="229"/>
        <v/>
      </c>
      <c r="DW165" s="226" t="str">
        <f t="shared" ca="1" si="229"/>
        <v/>
      </c>
      <c r="DX165" s="226" t="str">
        <f t="shared" ca="1" si="225"/>
        <v/>
      </c>
      <c r="DY165" s="226" t="str">
        <f t="shared" ca="1" si="225"/>
        <v/>
      </c>
      <c r="DZ165" s="226" t="str">
        <f t="shared" ca="1" si="225"/>
        <v/>
      </c>
      <c r="EA165" s="226" t="str">
        <f t="shared" ca="1" si="225"/>
        <v/>
      </c>
      <c r="EB165" s="226" t="str">
        <f t="shared" ca="1" si="225"/>
        <v/>
      </c>
      <c r="EC165" s="226" t="str">
        <f t="shared" ca="1" si="225"/>
        <v/>
      </c>
      <c r="ED165" s="226"/>
      <c r="EE165" s="226" t="str">
        <f t="shared" ca="1" si="202"/>
        <v xml:space="preserve">         </v>
      </c>
      <c r="EF165" s="226" t="str">
        <f t="shared" ca="1" si="203"/>
        <v/>
      </c>
      <c r="EG165" s="226" t="str">
        <f t="shared" ca="1" si="204"/>
        <v/>
      </c>
      <c r="EH165" s="226"/>
      <c r="EI165" s="226" t="str">
        <f t="shared" ca="1" si="230"/>
        <v/>
      </c>
      <c r="EJ165" s="226" t="str">
        <f t="shared" ca="1" si="230"/>
        <v/>
      </c>
      <c r="EK165" s="226" t="str">
        <f t="shared" ca="1" si="230"/>
        <v/>
      </c>
      <c r="EL165" s="226" t="str">
        <f t="shared" ca="1" si="230"/>
        <v/>
      </c>
      <c r="EM165" s="226" t="str">
        <f t="shared" ca="1" si="230"/>
        <v/>
      </c>
      <c r="EN165" s="226" t="str">
        <f t="shared" ca="1" si="230"/>
        <v/>
      </c>
      <c r="EO165" s="226" t="str">
        <f t="shared" ca="1" si="230"/>
        <v/>
      </c>
      <c r="EP165" s="226" t="str">
        <f t="shared" ca="1" si="230"/>
        <v/>
      </c>
      <c r="EQ165" s="226" t="str">
        <f t="shared" ca="1" si="230"/>
        <v/>
      </c>
      <c r="ER165" s="226" t="str">
        <f t="shared" ca="1" si="230"/>
        <v/>
      </c>
      <c r="ES165" s="226"/>
      <c r="ET165" s="226" t="str">
        <f t="shared" ca="1" si="231"/>
        <v xml:space="preserve">         </v>
      </c>
      <c r="EU165" s="226" t="str">
        <f t="shared" ca="1" si="232"/>
        <v/>
      </c>
      <c r="EV165" s="226" t="str">
        <f t="shared" ca="1" si="233"/>
        <v/>
      </c>
      <c r="EX165" s="295" t="str">
        <f t="shared" ca="1" si="238"/>
        <v/>
      </c>
      <c r="EY165" s="295" t="str">
        <f t="shared" ca="1" si="238"/>
        <v/>
      </c>
      <c r="EZ165" s="295" t="str">
        <f t="shared" ca="1" si="238"/>
        <v/>
      </c>
      <c r="FA165" s="295" t="str">
        <f t="shared" ca="1" si="238"/>
        <v/>
      </c>
      <c r="FB165" s="295" t="str">
        <f t="shared" ca="1" si="238"/>
        <v/>
      </c>
      <c r="FC165" s="295" t="str">
        <f t="shared" ca="1" si="238"/>
        <v/>
      </c>
      <c r="FD165" s="295" t="str">
        <f t="shared" ca="1" si="238"/>
        <v/>
      </c>
      <c r="FE165" s="295" t="str">
        <f t="shared" ca="1" si="238"/>
        <v/>
      </c>
      <c r="FF165" s="295" t="str">
        <f t="shared" ca="1" si="238"/>
        <v/>
      </c>
      <c r="FG165" s="295" t="str">
        <f t="shared" ca="1" si="238"/>
        <v/>
      </c>
      <c r="FI165" s="226" t="str">
        <f t="shared" ca="1" si="239"/>
        <v xml:space="preserve">         </v>
      </c>
      <c r="FJ165" s="226" t="str">
        <f t="shared" ca="1" si="240"/>
        <v/>
      </c>
      <c r="FK165" s="226" t="str">
        <f t="shared" ca="1" si="241"/>
        <v/>
      </c>
      <c r="FM165" s="226" t="str">
        <f t="shared" si="234"/>
        <v/>
      </c>
      <c r="FN165" s="226" t="str">
        <f t="shared" si="235"/>
        <v/>
      </c>
      <c r="FO165" s="226" t="str">
        <f t="shared" si="236"/>
        <v/>
      </c>
      <c r="FP165" s="226" t="str">
        <f t="shared" si="237"/>
        <v/>
      </c>
      <c r="FQ165" s="226" t="str">
        <f t="shared" si="206"/>
        <v/>
      </c>
      <c r="FR165" s="226" t="str">
        <f t="shared" si="207"/>
        <v/>
      </c>
      <c r="FT165" s="226">
        <f>LEN(ПланОЗО!C165)-LEN(SUBSTITUTE(ПланОЗО!C165,",",""))+COUNTA(ПланОЗО!C165)</f>
        <v>0</v>
      </c>
      <c r="FU165" s="226">
        <f>LEN(ПланОЗО!D165)-LEN(SUBSTITUTE(ПланОЗО!D165,",",""))+COUNTA(ПланОЗО!D165)</f>
        <v>0</v>
      </c>
      <c r="FV165" s="226">
        <f>LEN(ПланОЗО!E165)-LEN(SUBSTITUTE(ПланОЗО!E165,",",""))+COUNTA(ПланОЗО!E165)</f>
        <v>0</v>
      </c>
      <c r="FX165" s="226">
        <f>LEN(ПланЗО!C165)-LEN(SUBSTITUTE(ПланЗО!C165,",",""))+COUNTA(ПланЗО!C165)</f>
        <v>0</v>
      </c>
      <c r="FY165" s="226">
        <f>LEN(ПланЗО!D165)-LEN(SUBSTITUTE(ПланЗО!D165,",",""))+COUNTA(ПланЗО!D165)</f>
        <v>0</v>
      </c>
      <c r="FZ165" s="226">
        <f>LEN(ПланЗО!E165)-LEN(SUBSTITUTE(ПланЗО!E165,",",""))+COUNTA(ПланЗО!E165)</f>
        <v>0</v>
      </c>
    </row>
    <row r="166" spans="1:182" x14ac:dyDescent="0.25">
      <c r="A166" s="113" t="s">
        <v>105</v>
      </c>
      <c r="B166" s="92"/>
      <c r="C166" s="88"/>
      <c r="D166" s="89"/>
      <c r="E166" s="89"/>
      <c r="F166" s="89"/>
      <c r="G166" s="90"/>
      <c r="H166" s="88"/>
      <c r="I166" s="89"/>
      <c r="J166" s="89"/>
      <c r="K166" s="89"/>
      <c r="L166" s="90"/>
      <c r="M166" s="88"/>
      <c r="N166" s="91"/>
      <c r="O166" s="91"/>
      <c r="P166" s="89"/>
      <c r="Q166" s="90"/>
      <c r="R166" s="88"/>
      <c r="S166" s="89"/>
      <c r="T166" s="89"/>
      <c r="U166" s="89"/>
      <c r="V166" s="90"/>
      <c r="W166" s="88"/>
      <c r="X166" s="89"/>
      <c r="Y166" s="89"/>
      <c r="Z166" s="89"/>
      <c r="AA166" s="90"/>
      <c r="AB166" s="88"/>
      <c r="AC166" s="89"/>
      <c r="AD166" s="89"/>
      <c r="AE166" s="89"/>
      <c r="AF166" s="90"/>
      <c r="AG166" s="88"/>
      <c r="AH166" s="89"/>
      <c r="AI166" s="89"/>
      <c r="AJ166" s="89"/>
      <c r="AK166" s="90"/>
      <c r="AL166" s="88"/>
      <c r="AM166" s="89"/>
      <c r="AN166" s="89"/>
      <c r="AO166" s="89"/>
      <c r="AP166" s="90"/>
      <c r="AQ166" s="88"/>
      <c r="AR166" s="89"/>
      <c r="AS166" s="89"/>
      <c r="AT166" s="89"/>
      <c r="AU166" s="90"/>
      <c r="AV166" s="88"/>
      <c r="AW166" s="89"/>
      <c r="AX166" s="89"/>
      <c r="AY166" s="89"/>
      <c r="AZ166" s="90"/>
      <c r="BA166" s="88"/>
      <c r="BB166" s="89"/>
      <c r="BC166" s="89"/>
      <c r="BD166" s="89"/>
      <c r="BE166" s="90"/>
      <c r="BF166" s="89"/>
      <c r="BG166" s="214">
        <v>0</v>
      </c>
      <c r="BH166" s="214">
        <v>0</v>
      </c>
      <c r="BI166" s="214">
        <v>0</v>
      </c>
      <c r="BJ166" s="214">
        <v>0</v>
      </c>
      <c r="BK166" s="305"/>
      <c r="BL166" s="305" t="str">
        <f>IF(ПланОО!H166&gt;0,ПланОО!I166/ПланОО!H166,"-")</f>
        <v>-</v>
      </c>
      <c r="BM166" s="298"/>
      <c r="BN166" s="226"/>
      <c r="BO166" s="226"/>
      <c r="BP166" s="226">
        <f t="shared" ca="1" si="170"/>
        <v>0</v>
      </c>
      <c r="BQ166" s="226">
        <f t="shared" ca="1" si="171"/>
        <v>0</v>
      </c>
      <c r="BR166" s="226">
        <f t="shared" ca="1" si="228"/>
        <v>0</v>
      </c>
      <c r="BS166" s="226">
        <f t="shared" ca="1" si="228"/>
        <v>0</v>
      </c>
      <c r="BT166" s="226">
        <f t="shared" ca="1" si="228"/>
        <v>0</v>
      </c>
      <c r="BU166" s="226">
        <f t="shared" ca="1" si="224"/>
        <v>0</v>
      </c>
      <c r="BV166" s="226">
        <f t="shared" ca="1" si="224"/>
        <v>0</v>
      </c>
      <c r="BW166" s="226">
        <f t="shared" ca="1" si="224"/>
        <v>0</v>
      </c>
      <c r="BX166" s="226">
        <f t="shared" ca="1" si="224"/>
        <v>0</v>
      </c>
      <c r="BY166" s="226">
        <f t="shared" ca="1" si="224"/>
        <v>0</v>
      </c>
      <c r="BZ166" s="226">
        <f t="shared" ca="1" si="224"/>
        <v>0</v>
      </c>
      <c r="CA166" s="226"/>
      <c r="CB166" s="226" t="str">
        <f t="shared" ca="1" si="172"/>
        <v/>
      </c>
      <c r="CC166" s="226" t="str">
        <f t="shared" ca="1" si="173"/>
        <v/>
      </c>
      <c r="CD166" s="226" t="str">
        <f t="shared" ca="1" si="174"/>
        <v/>
      </c>
      <c r="CE166" s="226" t="str">
        <f t="shared" ca="1" si="175"/>
        <v/>
      </c>
      <c r="CF166" s="226" t="str">
        <f t="shared" ca="1" si="176"/>
        <v/>
      </c>
      <c r="CG166" s="226" t="str">
        <f t="shared" ca="1" si="177"/>
        <v/>
      </c>
      <c r="CH166" s="226" t="str">
        <f t="shared" ca="1" si="178"/>
        <v/>
      </c>
      <c r="CI166" s="226" t="str">
        <f t="shared" ca="1" si="179"/>
        <v/>
      </c>
      <c r="CJ166" s="226" t="str">
        <f t="shared" ca="1" si="180"/>
        <v/>
      </c>
      <c r="CK166" s="226" t="str">
        <f t="shared" ca="1" si="181"/>
        <v/>
      </c>
      <c r="CL166" s="226" t="str">
        <f t="shared" ca="1" si="182"/>
        <v/>
      </c>
      <c r="CM166" s="226"/>
      <c r="CN166" s="226" t="str">
        <f t="shared" ca="1" si="183"/>
        <v xml:space="preserve">          </v>
      </c>
      <c r="CO166" s="226" t="str">
        <f t="shared" ca="1" si="184"/>
        <v/>
      </c>
      <c r="CP166" s="226" t="str">
        <f t="shared" ca="1" si="185"/>
        <v/>
      </c>
      <c r="CQ166" s="226"/>
      <c r="CR166" s="226">
        <f t="shared" ca="1" si="186"/>
        <v>0</v>
      </c>
      <c r="CS166" s="226">
        <f t="shared" ca="1" si="210"/>
        <v>0</v>
      </c>
      <c r="CT166" s="226">
        <f t="shared" ca="1" si="210"/>
        <v>0</v>
      </c>
      <c r="CU166" s="226">
        <f t="shared" ca="1" si="210"/>
        <v>0</v>
      </c>
      <c r="CV166" s="226">
        <f t="shared" ca="1" si="210"/>
        <v>0</v>
      </c>
      <c r="CW166" s="226">
        <f t="shared" ca="1" si="210"/>
        <v>0</v>
      </c>
      <c r="CX166" s="226">
        <f t="shared" ca="1" si="209"/>
        <v>0</v>
      </c>
      <c r="CY166" s="226">
        <f t="shared" ca="1" si="209"/>
        <v>0</v>
      </c>
      <c r="CZ166" s="226">
        <f t="shared" ca="1" si="209"/>
        <v>0</v>
      </c>
      <c r="DA166" s="226">
        <f t="shared" ca="1" si="209"/>
        <v>0</v>
      </c>
      <c r="DB166" s="226">
        <f t="shared" ca="1" si="209"/>
        <v>0</v>
      </c>
      <c r="DC166" s="226"/>
      <c r="DD166" s="226" t="str">
        <f t="shared" ca="1" si="187"/>
        <v/>
      </c>
      <c r="DE166" s="226" t="str">
        <f t="shared" ca="1" si="188"/>
        <v/>
      </c>
      <c r="DF166" s="226" t="str">
        <f t="shared" ca="1" si="189"/>
        <v/>
      </c>
      <c r="DG166" s="226" t="str">
        <f t="shared" ca="1" si="190"/>
        <v/>
      </c>
      <c r="DH166" s="226" t="str">
        <f t="shared" ca="1" si="191"/>
        <v/>
      </c>
      <c r="DI166" s="226" t="str">
        <f t="shared" ca="1" si="192"/>
        <v/>
      </c>
      <c r="DJ166" s="226" t="str">
        <f t="shared" ca="1" si="193"/>
        <v/>
      </c>
      <c r="DK166" s="226" t="str">
        <f t="shared" ca="1" si="194"/>
        <v/>
      </c>
      <c r="DL166" s="226" t="str">
        <f t="shared" ca="1" si="195"/>
        <v/>
      </c>
      <c r="DM166" s="226" t="str">
        <f t="shared" ca="1" si="196"/>
        <v/>
      </c>
      <c r="DN166" s="226" t="str">
        <f t="shared" ca="1" si="197"/>
        <v/>
      </c>
      <c r="DO166" s="226"/>
      <c r="DP166" s="226" t="str">
        <f t="shared" ca="1" si="198"/>
        <v xml:space="preserve">          </v>
      </c>
      <c r="DQ166" s="226" t="str">
        <f t="shared" ca="1" si="199"/>
        <v/>
      </c>
      <c r="DR166" s="226" t="str">
        <f t="shared" ca="1" si="200"/>
        <v/>
      </c>
      <c r="DS166" s="226"/>
      <c r="DT166" s="226" t="str">
        <f t="shared" ca="1" si="201"/>
        <v/>
      </c>
      <c r="DU166" s="226" t="str">
        <f t="shared" ca="1" si="229"/>
        <v/>
      </c>
      <c r="DV166" s="226" t="str">
        <f t="shared" ca="1" si="229"/>
        <v/>
      </c>
      <c r="DW166" s="226" t="str">
        <f t="shared" ca="1" si="229"/>
        <v/>
      </c>
      <c r="DX166" s="226" t="str">
        <f t="shared" ca="1" si="225"/>
        <v/>
      </c>
      <c r="DY166" s="226" t="str">
        <f t="shared" ca="1" si="225"/>
        <v/>
      </c>
      <c r="DZ166" s="226" t="str">
        <f t="shared" ca="1" si="225"/>
        <v/>
      </c>
      <c r="EA166" s="226" t="str">
        <f t="shared" ca="1" si="225"/>
        <v/>
      </c>
      <c r="EB166" s="226" t="str">
        <f t="shared" ca="1" si="225"/>
        <v/>
      </c>
      <c r="EC166" s="226" t="str">
        <f t="shared" ca="1" si="225"/>
        <v/>
      </c>
      <c r="ED166" s="226"/>
      <c r="EE166" s="226" t="str">
        <f t="shared" ca="1" si="202"/>
        <v xml:space="preserve">         </v>
      </c>
      <c r="EF166" s="226" t="str">
        <f t="shared" ca="1" si="203"/>
        <v/>
      </c>
      <c r="EG166" s="226" t="str">
        <f t="shared" ca="1" si="204"/>
        <v/>
      </c>
      <c r="EH166" s="226"/>
      <c r="EI166" s="226" t="str">
        <f t="shared" ca="1" si="230"/>
        <v/>
      </c>
      <c r="EJ166" s="226" t="str">
        <f t="shared" ca="1" si="230"/>
        <v/>
      </c>
      <c r="EK166" s="226" t="str">
        <f t="shared" ca="1" si="230"/>
        <v/>
      </c>
      <c r="EL166" s="226" t="str">
        <f t="shared" ca="1" si="230"/>
        <v/>
      </c>
      <c r="EM166" s="226" t="str">
        <f t="shared" ca="1" si="230"/>
        <v/>
      </c>
      <c r="EN166" s="226" t="str">
        <f t="shared" ca="1" si="230"/>
        <v/>
      </c>
      <c r="EO166" s="226" t="str">
        <f t="shared" ca="1" si="230"/>
        <v/>
      </c>
      <c r="EP166" s="226" t="str">
        <f t="shared" ca="1" si="230"/>
        <v/>
      </c>
      <c r="EQ166" s="226" t="str">
        <f t="shared" ca="1" si="230"/>
        <v/>
      </c>
      <c r="ER166" s="226" t="str">
        <f t="shared" ca="1" si="230"/>
        <v/>
      </c>
      <c r="ES166" s="226"/>
      <c r="ET166" s="226" t="str">
        <f t="shared" ca="1" si="231"/>
        <v xml:space="preserve">         </v>
      </c>
      <c r="EU166" s="226" t="str">
        <f t="shared" ca="1" si="232"/>
        <v/>
      </c>
      <c r="EV166" s="226" t="str">
        <f t="shared" ca="1" si="233"/>
        <v/>
      </c>
      <c r="EX166" s="295" t="str">
        <f t="shared" ca="1" si="238"/>
        <v/>
      </c>
      <c r="EY166" s="295" t="str">
        <f t="shared" ca="1" si="238"/>
        <v/>
      </c>
      <c r="EZ166" s="295" t="str">
        <f t="shared" ca="1" si="238"/>
        <v/>
      </c>
      <c r="FA166" s="295" t="str">
        <f t="shared" ca="1" si="238"/>
        <v/>
      </c>
      <c r="FB166" s="295" t="str">
        <f t="shared" ca="1" si="238"/>
        <v/>
      </c>
      <c r="FC166" s="295" t="str">
        <f t="shared" ca="1" si="238"/>
        <v/>
      </c>
      <c r="FD166" s="295" t="str">
        <f t="shared" ca="1" si="238"/>
        <v/>
      </c>
      <c r="FE166" s="295" t="str">
        <f t="shared" ca="1" si="238"/>
        <v/>
      </c>
      <c r="FF166" s="295" t="str">
        <f t="shared" ca="1" si="238"/>
        <v/>
      </c>
      <c r="FG166" s="295" t="str">
        <f t="shared" ca="1" si="238"/>
        <v/>
      </c>
      <c r="FI166" s="226" t="str">
        <f t="shared" ca="1" si="239"/>
        <v xml:space="preserve">         </v>
      </c>
      <c r="FJ166" s="226" t="str">
        <f t="shared" ca="1" si="240"/>
        <v/>
      </c>
      <c r="FK166" s="226" t="str">
        <f t="shared" ca="1" si="241"/>
        <v/>
      </c>
      <c r="FM166" s="226" t="str">
        <f t="shared" si="234"/>
        <v/>
      </c>
      <c r="FN166" s="226" t="str">
        <f t="shared" si="235"/>
        <v/>
      </c>
      <c r="FO166" s="226" t="str">
        <f t="shared" si="236"/>
        <v/>
      </c>
      <c r="FP166" s="226" t="str">
        <f t="shared" si="237"/>
        <v/>
      </c>
      <c r="FQ166" s="226" t="str">
        <f t="shared" si="206"/>
        <v/>
      </c>
      <c r="FR166" s="226" t="str">
        <f t="shared" si="207"/>
        <v/>
      </c>
      <c r="FT166" s="226">
        <f>LEN(ПланОЗО!C166)-LEN(SUBSTITUTE(ПланОЗО!C166,",",""))+COUNTA(ПланОЗО!C166)</f>
        <v>0</v>
      </c>
      <c r="FU166" s="226">
        <f>LEN(ПланОЗО!D166)-LEN(SUBSTITUTE(ПланОЗО!D166,",",""))+COUNTA(ПланОЗО!D166)</f>
        <v>0</v>
      </c>
      <c r="FV166" s="226">
        <f>LEN(ПланОЗО!E166)-LEN(SUBSTITUTE(ПланОЗО!E166,",",""))+COUNTA(ПланОЗО!E166)</f>
        <v>0</v>
      </c>
      <c r="FX166" s="226">
        <f>LEN(ПланЗО!C166)-LEN(SUBSTITUTE(ПланЗО!C166,",",""))+COUNTA(ПланЗО!C166)</f>
        <v>0</v>
      </c>
      <c r="FY166" s="226">
        <f>LEN(ПланЗО!D166)-LEN(SUBSTITUTE(ПланЗО!D166,",",""))+COUNTA(ПланЗО!D166)</f>
        <v>0</v>
      </c>
      <c r="FZ166" s="226">
        <f>LEN(ПланЗО!E166)-LEN(SUBSTITUTE(ПланЗО!E166,",",""))+COUNTA(ПланЗО!E166)</f>
        <v>0</v>
      </c>
    </row>
    <row r="167" spans="1:182" x14ac:dyDescent="0.25">
      <c r="A167" s="113" t="s">
        <v>250</v>
      </c>
      <c r="B167" s="92"/>
      <c r="C167" s="88"/>
      <c r="D167" s="89"/>
      <c r="E167" s="89"/>
      <c r="F167" s="89"/>
      <c r="G167" s="90"/>
      <c r="H167" s="88"/>
      <c r="I167" s="89"/>
      <c r="J167" s="89"/>
      <c r="K167" s="89"/>
      <c r="L167" s="90"/>
      <c r="M167" s="88"/>
      <c r="N167" s="91"/>
      <c r="O167" s="91"/>
      <c r="P167" s="89"/>
      <c r="Q167" s="90"/>
      <c r="R167" s="88"/>
      <c r="S167" s="89"/>
      <c r="T167" s="89"/>
      <c r="U167" s="89"/>
      <c r="V167" s="90"/>
      <c r="W167" s="88"/>
      <c r="X167" s="89"/>
      <c r="Y167" s="89"/>
      <c r="Z167" s="89"/>
      <c r="AA167" s="90"/>
      <c r="AB167" s="88"/>
      <c r="AC167" s="89"/>
      <c r="AD167" s="89"/>
      <c r="AE167" s="89"/>
      <c r="AF167" s="90"/>
      <c r="AG167" s="88"/>
      <c r="AH167" s="89"/>
      <c r="AI167" s="89"/>
      <c r="AJ167" s="89"/>
      <c r="AK167" s="90"/>
      <c r="AL167" s="88"/>
      <c r="AM167" s="89"/>
      <c r="AN167" s="89"/>
      <c r="AO167" s="89"/>
      <c r="AP167" s="90"/>
      <c r="AQ167" s="88"/>
      <c r="AR167" s="89"/>
      <c r="AS167" s="89"/>
      <c r="AT167" s="89"/>
      <c r="AU167" s="90"/>
      <c r="AV167" s="88"/>
      <c r="AW167" s="89"/>
      <c r="AX167" s="89"/>
      <c r="AY167" s="89"/>
      <c r="AZ167" s="90"/>
      <c r="BA167" s="88"/>
      <c r="BB167" s="89"/>
      <c r="BC167" s="89"/>
      <c r="BD167" s="89"/>
      <c r="BE167" s="90"/>
      <c r="BF167" s="89"/>
      <c r="BG167" s="214">
        <v>0</v>
      </c>
      <c r="BH167" s="214">
        <v>0</v>
      </c>
      <c r="BI167" s="214">
        <v>0</v>
      </c>
      <c r="BJ167" s="214">
        <v>0</v>
      </c>
      <c r="BK167" s="305"/>
      <c r="BL167" s="305" t="str">
        <f>IF(ПланОО!H167&gt;0,ПланОО!I167/ПланОО!H167,"-")</f>
        <v>-</v>
      </c>
      <c r="BM167" s="298"/>
      <c r="BN167" s="226"/>
      <c r="BO167" s="226"/>
      <c r="BP167" s="226">
        <f t="shared" ca="1" si="170"/>
        <v>0</v>
      </c>
      <c r="BQ167" s="226">
        <f t="shared" ca="1" si="171"/>
        <v>0</v>
      </c>
      <c r="BR167" s="226">
        <f t="shared" ca="1" si="228"/>
        <v>0</v>
      </c>
      <c r="BS167" s="226">
        <f t="shared" ca="1" si="228"/>
        <v>0</v>
      </c>
      <c r="BT167" s="226">
        <f t="shared" ca="1" si="228"/>
        <v>0</v>
      </c>
      <c r="BU167" s="226">
        <f t="shared" ca="1" si="224"/>
        <v>0</v>
      </c>
      <c r="BV167" s="226">
        <f t="shared" ca="1" si="224"/>
        <v>0</v>
      </c>
      <c r="BW167" s="226">
        <f t="shared" ca="1" si="224"/>
        <v>0</v>
      </c>
      <c r="BX167" s="226">
        <f t="shared" ca="1" si="224"/>
        <v>0</v>
      </c>
      <c r="BY167" s="226">
        <f t="shared" ca="1" si="224"/>
        <v>0</v>
      </c>
      <c r="BZ167" s="226">
        <f t="shared" ca="1" si="224"/>
        <v>0</v>
      </c>
      <c r="CA167" s="226"/>
      <c r="CB167" s="226" t="str">
        <f t="shared" ca="1" si="172"/>
        <v/>
      </c>
      <c r="CC167" s="226" t="str">
        <f t="shared" ca="1" si="173"/>
        <v/>
      </c>
      <c r="CD167" s="226" t="str">
        <f t="shared" ca="1" si="174"/>
        <v/>
      </c>
      <c r="CE167" s="226" t="str">
        <f t="shared" ca="1" si="175"/>
        <v/>
      </c>
      <c r="CF167" s="226" t="str">
        <f t="shared" ca="1" si="176"/>
        <v/>
      </c>
      <c r="CG167" s="226" t="str">
        <f t="shared" ca="1" si="177"/>
        <v/>
      </c>
      <c r="CH167" s="226" t="str">
        <f t="shared" ca="1" si="178"/>
        <v/>
      </c>
      <c r="CI167" s="226" t="str">
        <f t="shared" ca="1" si="179"/>
        <v/>
      </c>
      <c r="CJ167" s="226" t="str">
        <f t="shared" ca="1" si="180"/>
        <v/>
      </c>
      <c r="CK167" s="226" t="str">
        <f t="shared" ca="1" si="181"/>
        <v/>
      </c>
      <c r="CL167" s="226" t="str">
        <f t="shared" ca="1" si="182"/>
        <v/>
      </c>
      <c r="CM167" s="226"/>
      <c r="CN167" s="226" t="str">
        <f t="shared" ca="1" si="183"/>
        <v xml:space="preserve">          </v>
      </c>
      <c r="CO167" s="226" t="str">
        <f t="shared" ca="1" si="184"/>
        <v/>
      </c>
      <c r="CP167" s="226" t="str">
        <f t="shared" ca="1" si="185"/>
        <v/>
      </c>
      <c r="CQ167" s="226"/>
      <c r="CR167" s="226">
        <f t="shared" ca="1" si="186"/>
        <v>0</v>
      </c>
      <c r="CS167" s="226">
        <f t="shared" ca="1" si="210"/>
        <v>0</v>
      </c>
      <c r="CT167" s="226">
        <f t="shared" ca="1" si="210"/>
        <v>0</v>
      </c>
      <c r="CU167" s="226">
        <f t="shared" ca="1" si="210"/>
        <v>0</v>
      </c>
      <c r="CV167" s="226">
        <f t="shared" ca="1" si="210"/>
        <v>0</v>
      </c>
      <c r="CW167" s="226">
        <f t="shared" ca="1" si="210"/>
        <v>0</v>
      </c>
      <c r="CX167" s="226">
        <f t="shared" ca="1" si="209"/>
        <v>0</v>
      </c>
      <c r="CY167" s="226">
        <f t="shared" ca="1" si="209"/>
        <v>0</v>
      </c>
      <c r="CZ167" s="226">
        <f t="shared" ca="1" si="209"/>
        <v>0</v>
      </c>
      <c r="DA167" s="226">
        <f t="shared" ca="1" si="209"/>
        <v>0</v>
      </c>
      <c r="DB167" s="226">
        <f t="shared" ca="1" si="209"/>
        <v>0</v>
      </c>
      <c r="DC167" s="226"/>
      <c r="DD167" s="226" t="str">
        <f t="shared" ca="1" si="187"/>
        <v/>
      </c>
      <c r="DE167" s="226" t="str">
        <f t="shared" ca="1" si="188"/>
        <v/>
      </c>
      <c r="DF167" s="226" t="str">
        <f t="shared" ca="1" si="189"/>
        <v/>
      </c>
      <c r="DG167" s="226" t="str">
        <f t="shared" ca="1" si="190"/>
        <v/>
      </c>
      <c r="DH167" s="226" t="str">
        <f t="shared" ca="1" si="191"/>
        <v/>
      </c>
      <c r="DI167" s="226" t="str">
        <f t="shared" ca="1" si="192"/>
        <v/>
      </c>
      <c r="DJ167" s="226" t="str">
        <f t="shared" ca="1" si="193"/>
        <v/>
      </c>
      <c r="DK167" s="226" t="str">
        <f t="shared" ca="1" si="194"/>
        <v/>
      </c>
      <c r="DL167" s="226" t="str">
        <f t="shared" ca="1" si="195"/>
        <v/>
      </c>
      <c r="DM167" s="226" t="str">
        <f t="shared" ca="1" si="196"/>
        <v/>
      </c>
      <c r="DN167" s="226" t="str">
        <f t="shared" ca="1" si="197"/>
        <v/>
      </c>
      <c r="DO167" s="226"/>
      <c r="DP167" s="226" t="str">
        <f t="shared" ca="1" si="198"/>
        <v xml:space="preserve">          </v>
      </c>
      <c r="DQ167" s="226" t="str">
        <f t="shared" ca="1" si="199"/>
        <v/>
      </c>
      <c r="DR167" s="226" t="str">
        <f t="shared" ca="1" si="200"/>
        <v/>
      </c>
      <c r="DS167" s="226"/>
      <c r="DT167" s="226" t="str">
        <f t="shared" ca="1" si="201"/>
        <v/>
      </c>
      <c r="DU167" s="226" t="str">
        <f t="shared" ca="1" si="229"/>
        <v/>
      </c>
      <c r="DV167" s="226" t="str">
        <f t="shared" ca="1" si="229"/>
        <v/>
      </c>
      <c r="DW167" s="226" t="str">
        <f t="shared" ca="1" si="229"/>
        <v/>
      </c>
      <c r="DX167" s="226" t="str">
        <f t="shared" ca="1" si="225"/>
        <v/>
      </c>
      <c r="DY167" s="226" t="str">
        <f t="shared" ca="1" si="225"/>
        <v/>
      </c>
      <c r="DZ167" s="226" t="str">
        <f t="shared" ca="1" si="225"/>
        <v/>
      </c>
      <c r="EA167" s="226" t="str">
        <f t="shared" ca="1" si="225"/>
        <v/>
      </c>
      <c r="EB167" s="226" t="str">
        <f t="shared" ca="1" si="225"/>
        <v/>
      </c>
      <c r="EC167" s="226" t="str">
        <f t="shared" ca="1" si="225"/>
        <v/>
      </c>
      <c r="ED167" s="226"/>
      <c r="EE167" s="226" t="str">
        <f t="shared" ca="1" si="202"/>
        <v xml:space="preserve">         </v>
      </c>
      <c r="EF167" s="226" t="str">
        <f t="shared" ca="1" si="203"/>
        <v/>
      </c>
      <c r="EG167" s="226" t="str">
        <f t="shared" ca="1" si="204"/>
        <v/>
      </c>
      <c r="EH167" s="226"/>
      <c r="EI167" s="226" t="str">
        <f t="shared" ca="1" si="230"/>
        <v/>
      </c>
      <c r="EJ167" s="226" t="str">
        <f t="shared" ca="1" si="230"/>
        <v/>
      </c>
      <c r="EK167" s="226" t="str">
        <f t="shared" ca="1" si="230"/>
        <v/>
      </c>
      <c r="EL167" s="226" t="str">
        <f t="shared" ca="1" si="230"/>
        <v/>
      </c>
      <c r="EM167" s="226" t="str">
        <f t="shared" ca="1" si="230"/>
        <v/>
      </c>
      <c r="EN167" s="226" t="str">
        <f t="shared" ca="1" si="230"/>
        <v/>
      </c>
      <c r="EO167" s="226" t="str">
        <f t="shared" ca="1" si="230"/>
        <v/>
      </c>
      <c r="EP167" s="226" t="str">
        <f t="shared" ca="1" si="230"/>
        <v/>
      </c>
      <c r="EQ167" s="226" t="str">
        <f t="shared" ca="1" si="230"/>
        <v/>
      </c>
      <c r="ER167" s="226" t="str">
        <f t="shared" ca="1" si="230"/>
        <v/>
      </c>
      <c r="ES167" s="226"/>
      <c r="ET167" s="226" t="str">
        <f t="shared" ca="1" si="231"/>
        <v xml:space="preserve">         </v>
      </c>
      <c r="EU167" s="226" t="str">
        <f t="shared" ca="1" si="232"/>
        <v/>
      </c>
      <c r="EV167" s="226" t="str">
        <f t="shared" ca="1" si="233"/>
        <v/>
      </c>
      <c r="EX167" s="295" t="str">
        <f t="shared" ca="1" si="238"/>
        <v/>
      </c>
      <c r="EY167" s="295" t="str">
        <f t="shared" ca="1" si="238"/>
        <v/>
      </c>
      <c r="EZ167" s="295" t="str">
        <f t="shared" ca="1" si="238"/>
        <v/>
      </c>
      <c r="FA167" s="295" t="str">
        <f t="shared" ca="1" si="238"/>
        <v/>
      </c>
      <c r="FB167" s="295" t="str">
        <f t="shared" ca="1" si="238"/>
        <v/>
      </c>
      <c r="FC167" s="295" t="str">
        <f t="shared" ca="1" si="238"/>
        <v/>
      </c>
      <c r="FD167" s="295" t="str">
        <f t="shared" ca="1" si="238"/>
        <v/>
      </c>
      <c r="FE167" s="295" t="str">
        <f t="shared" ca="1" si="238"/>
        <v/>
      </c>
      <c r="FF167" s="295" t="str">
        <f t="shared" ca="1" si="238"/>
        <v/>
      </c>
      <c r="FG167" s="295" t="str">
        <f t="shared" ca="1" si="238"/>
        <v/>
      </c>
      <c r="FI167" s="226" t="str">
        <f t="shared" ca="1" si="239"/>
        <v xml:space="preserve">         </v>
      </c>
      <c r="FJ167" s="226" t="str">
        <f t="shared" ca="1" si="240"/>
        <v/>
      </c>
      <c r="FK167" s="226" t="str">
        <f t="shared" ca="1" si="241"/>
        <v/>
      </c>
      <c r="FM167" s="226" t="str">
        <f t="shared" si="234"/>
        <v/>
      </c>
      <c r="FN167" s="226" t="str">
        <f t="shared" si="235"/>
        <v/>
      </c>
      <c r="FO167" s="226" t="str">
        <f t="shared" si="236"/>
        <v/>
      </c>
      <c r="FP167" s="226" t="str">
        <f t="shared" si="237"/>
        <v/>
      </c>
      <c r="FQ167" s="226" t="str">
        <f t="shared" si="206"/>
        <v/>
      </c>
      <c r="FR167" s="226" t="str">
        <f t="shared" si="207"/>
        <v/>
      </c>
      <c r="FT167" s="226">
        <f>LEN(ПланОЗО!C167)-LEN(SUBSTITUTE(ПланОЗО!C167,",",""))+COUNTA(ПланОЗО!C167)</f>
        <v>0</v>
      </c>
      <c r="FU167" s="226">
        <f>LEN(ПланОЗО!D167)-LEN(SUBSTITUTE(ПланОЗО!D167,",",""))+COUNTA(ПланОЗО!D167)</f>
        <v>0</v>
      </c>
      <c r="FV167" s="226">
        <f>LEN(ПланОЗО!E167)-LEN(SUBSTITUTE(ПланОЗО!E167,",",""))+COUNTA(ПланОЗО!E167)</f>
        <v>0</v>
      </c>
      <c r="FX167" s="226">
        <f>LEN(ПланЗО!C167)-LEN(SUBSTITUTE(ПланЗО!C167,",",""))+COUNTA(ПланЗО!C167)</f>
        <v>0</v>
      </c>
      <c r="FY167" s="226">
        <f>LEN(ПланЗО!D167)-LEN(SUBSTITUTE(ПланЗО!D167,",",""))+COUNTA(ПланЗО!D167)</f>
        <v>0</v>
      </c>
      <c r="FZ167" s="226">
        <f>LEN(ПланЗО!E167)-LEN(SUBSTITUTE(ПланЗО!E167,",",""))+COUNTA(ПланЗО!E167)</f>
        <v>0</v>
      </c>
    </row>
    <row r="168" spans="1:182" x14ac:dyDescent="0.25">
      <c r="A168" s="113" t="s">
        <v>251</v>
      </c>
      <c r="B168" s="92"/>
      <c r="C168" s="88"/>
      <c r="D168" s="89"/>
      <c r="E168" s="89"/>
      <c r="F168" s="89"/>
      <c r="G168" s="90"/>
      <c r="H168" s="88"/>
      <c r="I168" s="89"/>
      <c r="J168" s="89"/>
      <c r="K168" s="89"/>
      <c r="L168" s="90"/>
      <c r="M168" s="88"/>
      <c r="N168" s="91"/>
      <c r="O168" s="91"/>
      <c r="P168" s="89"/>
      <c r="Q168" s="90"/>
      <c r="R168" s="88"/>
      <c r="S168" s="89"/>
      <c r="T168" s="89"/>
      <c r="U168" s="89"/>
      <c r="V168" s="90"/>
      <c r="W168" s="88"/>
      <c r="X168" s="89"/>
      <c r="Y168" s="89"/>
      <c r="Z168" s="89"/>
      <c r="AA168" s="90"/>
      <c r="AB168" s="88"/>
      <c r="AC168" s="89"/>
      <c r="AD168" s="89"/>
      <c r="AE168" s="89"/>
      <c r="AF168" s="90"/>
      <c r="AG168" s="88"/>
      <c r="AH168" s="89"/>
      <c r="AI168" s="89"/>
      <c r="AJ168" s="89"/>
      <c r="AK168" s="90"/>
      <c r="AL168" s="88"/>
      <c r="AM168" s="89"/>
      <c r="AN168" s="89"/>
      <c r="AO168" s="89"/>
      <c r="AP168" s="90"/>
      <c r="AQ168" s="88"/>
      <c r="AR168" s="89"/>
      <c r="AS168" s="89"/>
      <c r="AT168" s="89"/>
      <c r="AU168" s="90"/>
      <c r="AV168" s="88"/>
      <c r="AW168" s="89"/>
      <c r="AX168" s="89"/>
      <c r="AY168" s="89"/>
      <c r="AZ168" s="90"/>
      <c r="BA168" s="88"/>
      <c r="BB168" s="89"/>
      <c r="BC168" s="89"/>
      <c r="BD168" s="89"/>
      <c r="BE168" s="90"/>
      <c r="BF168" s="89"/>
      <c r="BG168" s="214">
        <v>0</v>
      </c>
      <c r="BH168" s="214">
        <v>0</v>
      </c>
      <c r="BI168" s="214">
        <v>0</v>
      </c>
      <c r="BJ168" s="214">
        <v>0</v>
      </c>
      <c r="BK168" s="305"/>
      <c r="BL168" s="305" t="str">
        <f>IF(ПланОО!H168&gt;0,ПланОО!I168/ПланОО!H168,"-")</f>
        <v>-</v>
      </c>
      <c r="BM168" s="298"/>
      <c r="BN168" s="226"/>
      <c r="BO168" s="226"/>
      <c r="BP168" s="226">
        <f t="shared" ca="1" si="170"/>
        <v>0</v>
      </c>
      <c r="BQ168" s="226">
        <f t="shared" ca="1" si="171"/>
        <v>0</v>
      </c>
      <c r="BR168" s="226">
        <f t="shared" ca="1" si="228"/>
        <v>0</v>
      </c>
      <c r="BS168" s="226">
        <f t="shared" ca="1" si="228"/>
        <v>0</v>
      </c>
      <c r="BT168" s="226">
        <f t="shared" ca="1" si="228"/>
        <v>0</v>
      </c>
      <c r="BU168" s="226">
        <f t="shared" ca="1" si="224"/>
        <v>0</v>
      </c>
      <c r="BV168" s="226">
        <f t="shared" ca="1" si="224"/>
        <v>0</v>
      </c>
      <c r="BW168" s="226">
        <f t="shared" ca="1" si="224"/>
        <v>0</v>
      </c>
      <c r="BX168" s="226">
        <f t="shared" ca="1" si="224"/>
        <v>0</v>
      </c>
      <c r="BY168" s="226">
        <f t="shared" ca="1" si="224"/>
        <v>0</v>
      </c>
      <c r="BZ168" s="226">
        <f t="shared" ca="1" si="224"/>
        <v>0</v>
      </c>
      <c r="CA168" s="226"/>
      <c r="CB168" s="226" t="str">
        <f t="shared" ca="1" si="172"/>
        <v/>
      </c>
      <c r="CC168" s="226" t="str">
        <f t="shared" ca="1" si="173"/>
        <v/>
      </c>
      <c r="CD168" s="226" t="str">
        <f t="shared" ca="1" si="174"/>
        <v/>
      </c>
      <c r="CE168" s="226" t="str">
        <f t="shared" ca="1" si="175"/>
        <v/>
      </c>
      <c r="CF168" s="226" t="str">
        <f t="shared" ca="1" si="176"/>
        <v/>
      </c>
      <c r="CG168" s="226" t="str">
        <f t="shared" ca="1" si="177"/>
        <v/>
      </c>
      <c r="CH168" s="226" t="str">
        <f t="shared" ca="1" si="178"/>
        <v/>
      </c>
      <c r="CI168" s="226" t="str">
        <f t="shared" ca="1" si="179"/>
        <v/>
      </c>
      <c r="CJ168" s="226" t="str">
        <f t="shared" ca="1" si="180"/>
        <v/>
      </c>
      <c r="CK168" s="226" t="str">
        <f t="shared" ca="1" si="181"/>
        <v/>
      </c>
      <c r="CL168" s="226" t="str">
        <f t="shared" ca="1" si="182"/>
        <v/>
      </c>
      <c r="CM168" s="226"/>
      <c r="CN168" s="226" t="str">
        <f t="shared" ca="1" si="183"/>
        <v xml:space="preserve">          </v>
      </c>
      <c r="CO168" s="226" t="str">
        <f t="shared" ca="1" si="184"/>
        <v/>
      </c>
      <c r="CP168" s="226" t="str">
        <f t="shared" ca="1" si="185"/>
        <v/>
      </c>
      <c r="CQ168" s="226"/>
      <c r="CR168" s="226">
        <f t="shared" ca="1" si="186"/>
        <v>0</v>
      </c>
      <c r="CS168" s="226">
        <f t="shared" ca="1" si="210"/>
        <v>0</v>
      </c>
      <c r="CT168" s="226">
        <f t="shared" ca="1" si="210"/>
        <v>0</v>
      </c>
      <c r="CU168" s="226">
        <f t="shared" ca="1" si="210"/>
        <v>0</v>
      </c>
      <c r="CV168" s="226">
        <f t="shared" ca="1" si="210"/>
        <v>0</v>
      </c>
      <c r="CW168" s="226">
        <f t="shared" ca="1" si="210"/>
        <v>0</v>
      </c>
      <c r="CX168" s="226">
        <f t="shared" ca="1" si="209"/>
        <v>0</v>
      </c>
      <c r="CY168" s="226">
        <f t="shared" ca="1" si="209"/>
        <v>0</v>
      </c>
      <c r="CZ168" s="226">
        <f t="shared" ca="1" si="209"/>
        <v>0</v>
      </c>
      <c r="DA168" s="226">
        <f t="shared" ca="1" si="209"/>
        <v>0</v>
      </c>
      <c r="DB168" s="226">
        <f t="shared" ca="1" si="209"/>
        <v>0</v>
      </c>
      <c r="DC168" s="226"/>
      <c r="DD168" s="226" t="str">
        <f t="shared" ca="1" si="187"/>
        <v/>
      </c>
      <c r="DE168" s="226" t="str">
        <f t="shared" ca="1" si="188"/>
        <v/>
      </c>
      <c r="DF168" s="226" t="str">
        <f t="shared" ca="1" si="189"/>
        <v/>
      </c>
      <c r="DG168" s="226" t="str">
        <f t="shared" ca="1" si="190"/>
        <v/>
      </c>
      <c r="DH168" s="226" t="str">
        <f t="shared" ca="1" si="191"/>
        <v/>
      </c>
      <c r="DI168" s="226" t="str">
        <f t="shared" ca="1" si="192"/>
        <v/>
      </c>
      <c r="DJ168" s="226" t="str">
        <f t="shared" ca="1" si="193"/>
        <v/>
      </c>
      <c r="DK168" s="226" t="str">
        <f t="shared" ca="1" si="194"/>
        <v/>
      </c>
      <c r="DL168" s="226" t="str">
        <f t="shared" ca="1" si="195"/>
        <v/>
      </c>
      <c r="DM168" s="226" t="str">
        <f t="shared" ca="1" si="196"/>
        <v/>
      </c>
      <c r="DN168" s="226" t="str">
        <f t="shared" ca="1" si="197"/>
        <v/>
      </c>
      <c r="DO168" s="226"/>
      <c r="DP168" s="226" t="str">
        <f t="shared" ca="1" si="198"/>
        <v xml:space="preserve">          </v>
      </c>
      <c r="DQ168" s="226" t="str">
        <f t="shared" ca="1" si="199"/>
        <v/>
      </c>
      <c r="DR168" s="226" t="str">
        <f t="shared" ca="1" si="200"/>
        <v/>
      </c>
      <c r="DS168" s="226"/>
      <c r="DT168" s="226" t="str">
        <f t="shared" ca="1" si="201"/>
        <v/>
      </c>
      <c r="DU168" s="226" t="str">
        <f t="shared" ca="1" si="229"/>
        <v/>
      </c>
      <c r="DV168" s="226" t="str">
        <f t="shared" ca="1" si="229"/>
        <v/>
      </c>
      <c r="DW168" s="226" t="str">
        <f t="shared" ca="1" si="229"/>
        <v/>
      </c>
      <c r="DX168" s="226" t="str">
        <f t="shared" ca="1" si="225"/>
        <v/>
      </c>
      <c r="DY168" s="226" t="str">
        <f t="shared" ca="1" si="225"/>
        <v/>
      </c>
      <c r="DZ168" s="226" t="str">
        <f t="shared" ca="1" si="225"/>
        <v/>
      </c>
      <c r="EA168" s="226" t="str">
        <f t="shared" ca="1" si="225"/>
        <v/>
      </c>
      <c r="EB168" s="226" t="str">
        <f t="shared" ca="1" si="225"/>
        <v/>
      </c>
      <c r="EC168" s="226" t="str">
        <f t="shared" ca="1" si="225"/>
        <v/>
      </c>
      <c r="ED168" s="226"/>
      <c r="EE168" s="226" t="str">
        <f t="shared" ca="1" si="202"/>
        <v xml:space="preserve">         </v>
      </c>
      <c r="EF168" s="226" t="str">
        <f t="shared" ca="1" si="203"/>
        <v/>
      </c>
      <c r="EG168" s="226" t="str">
        <f t="shared" ca="1" si="204"/>
        <v/>
      </c>
      <c r="EH168" s="226"/>
      <c r="EI168" s="226" t="str">
        <f t="shared" ca="1" si="230"/>
        <v/>
      </c>
      <c r="EJ168" s="226" t="str">
        <f t="shared" ca="1" si="230"/>
        <v/>
      </c>
      <c r="EK168" s="226" t="str">
        <f t="shared" ca="1" si="230"/>
        <v/>
      </c>
      <c r="EL168" s="226" t="str">
        <f t="shared" ca="1" si="230"/>
        <v/>
      </c>
      <c r="EM168" s="226" t="str">
        <f t="shared" ca="1" si="230"/>
        <v/>
      </c>
      <c r="EN168" s="226" t="str">
        <f t="shared" ca="1" si="230"/>
        <v/>
      </c>
      <c r="EO168" s="226" t="str">
        <f t="shared" ca="1" si="230"/>
        <v/>
      </c>
      <c r="EP168" s="226" t="str">
        <f t="shared" ca="1" si="230"/>
        <v/>
      </c>
      <c r="EQ168" s="226" t="str">
        <f t="shared" ca="1" si="230"/>
        <v/>
      </c>
      <c r="ER168" s="226" t="str">
        <f t="shared" ca="1" si="230"/>
        <v/>
      </c>
      <c r="ES168" s="226"/>
      <c r="ET168" s="226" t="str">
        <f t="shared" ca="1" si="231"/>
        <v xml:space="preserve">         </v>
      </c>
      <c r="EU168" s="226" t="str">
        <f t="shared" ca="1" si="232"/>
        <v/>
      </c>
      <c r="EV168" s="226" t="str">
        <f t="shared" ca="1" si="233"/>
        <v/>
      </c>
      <c r="EX168" s="295" t="str">
        <f t="shared" ca="1" si="238"/>
        <v/>
      </c>
      <c r="EY168" s="295" t="str">
        <f t="shared" ca="1" si="238"/>
        <v/>
      </c>
      <c r="EZ168" s="295" t="str">
        <f t="shared" ca="1" si="238"/>
        <v/>
      </c>
      <c r="FA168" s="295" t="str">
        <f t="shared" ca="1" si="238"/>
        <v/>
      </c>
      <c r="FB168" s="295" t="str">
        <f t="shared" ca="1" si="238"/>
        <v/>
      </c>
      <c r="FC168" s="295" t="str">
        <f t="shared" ca="1" si="238"/>
        <v/>
      </c>
      <c r="FD168" s="295" t="str">
        <f t="shared" ca="1" si="238"/>
        <v/>
      </c>
      <c r="FE168" s="295" t="str">
        <f t="shared" ca="1" si="238"/>
        <v/>
      </c>
      <c r="FF168" s="295" t="str">
        <f t="shared" ca="1" si="238"/>
        <v/>
      </c>
      <c r="FG168" s="295" t="str">
        <f t="shared" ca="1" si="238"/>
        <v/>
      </c>
      <c r="FI168" s="226" t="str">
        <f t="shared" ca="1" si="239"/>
        <v xml:space="preserve">         </v>
      </c>
      <c r="FJ168" s="226" t="str">
        <f t="shared" ca="1" si="240"/>
        <v/>
      </c>
      <c r="FK168" s="226" t="str">
        <f t="shared" ca="1" si="241"/>
        <v/>
      </c>
      <c r="FM168" s="226" t="str">
        <f t="shared" si="234"/>
        <v/>
      </c>
      <c r="FN168" s="226" t="str">
        <f t="shared" si="235"/>
        <v/>
      </c>
      <c r="FO168" s="226" t="str">
        <f t="shared" si="236"/>
        <v/>
      </c>
      <c r="FP168" s="226" t="str">
        <f t="shared" si="237"/>
        <v/>
      </c>
      <c r="FQ168" s="226" t="str">
        <f t="shared" si="206"/>
        <v/>
      </c>
      <c r="FR168" s="226" t="str">
        <f t="shared" si="207"/>
        <v/>
      </c>
      <c r="FT168" s="226">
        <f>LEN(ПланОЗО!C168)-LEN(SUBSTITUTE(ПланОЗО!C168,",",""))+COUNTA(ПланОЗО!C168)</f>
        <v>0</v>
      </c>
      <c r="FU168" s="226">
        <f>LEN(ПланОЗО!D168)-LEN(SUBSTITUTE(ПланОЗО!D168,",",""))+COUNTA(ПланОЗО!D168)</f>
        <v>0</v>
      </c>
      <c r="FV168" s="226">
        <f>LEN(ПланОЗО!E168)-LEN(SUBSTITUTE(ПланОЗО!E168,",",""))+COUNTA(ПланОЗО!E168)</f>
        <v>0</v>
      </c>
      <c r="FX168" s="226">
        <f>LEN(ПланЗО!C168)-LEN(SUBSTITUTE(ПланЗО!C168,",",""))+COUNTA(ПланЗО!C168)</f>
        <v>0</v>
      </c>
      <c r="FY168" s="226">
        <f>LEN(ПланЗО!D168)-LEN(SUBSTITUTE(ПланЗО!D168,",",""))+COUNTA(ПланЗО!D168)</f>
        <v>0</v>
      </c>
      <c r="FZ168" s="226">
        <f>LEN(ПланЗО!E168)-LEN(SUBSTITUTE(ПланЗО!E168,",",""))+COUNTA(ПланЗО!E168)</f>
        <v>0</v>
      </c>
    </row>
    <row r="169" spans="1:182" x14ac:dyDescent="0.25">
      <c r="A169" s="113" t="s">
        <v>252</v>
      </c>
      <c r="B169" s="92"/>
      <c r="C169" s="88"/>
      <c r="D169" s="89"/>
      <c r="E169" s="89"/>
      <c r="F169" s="89"/>
      <c r="G169" s="90"/>
      <c r="H169" s="88"/>
      <c r="I169" s="89"/>
      <c r="J169" s="89"/>
      <c r="K169" s="89"/>
      <c r="L169" s="90"/>
      <c r="M169" s="88"/>
      <c r="N169" s="91"/>
      <c r="O169" s="91"/>
      <c r="P169" s="89"/>
      <c r="Q169" s="90"/>
      <c r="R169" s="88"/>
      <c r="S169" s="89"/>
      <c r="T169" s="89"/>
      <c r="U169" s="89"/>
      <c r="V169" s="90"/>
      <c r="W169" s="88"/>
      <c r="X169" s="89"/>
      <c r="Y169" s="89"/>
      <c r="Z169" s="89"/>
      <c r="AA169" s="90"/>
      <c r="AB169" s="88"/>
      <c r="AC169" s="89"/>
      <c r="AD169" s="89"/>
      <c r="AE169" s="89"/>
      <c r="AF169" s="90"/>
      <c r="AG169" s="88"/>
      <c r="AH169" s="89"/>
      <c r="AI169" s="89"/>
      <c r="AJ169" s="89"/>
      <c r="AK169" s="90"/>
      <c r="AL169" s="88"/>
      <c r="AM169" s="89"/>
      <c r="AN169" s="89"/>
      <c r="AO169" s="89"/>
      <c r="AP169" s="90"/>
      <c r="AQ169" s="88"/>
      <c r="AR169" s="89"/>
      <c r="AS169" s="89"/>
      <c r="AT169" s="89"/>
      <c r="AU169" s="90"/>
      <c r="AV169" s="88"/>
      <c r="AW169" s="89"/>
      <c r="AX169" s="89"/>
      <c r="AY169" s="89"/>
      <c r="AZ169" s="90"/>
      <c r="BA169" s="88"/>
      <c r="BB169" s="89"/>
      <c r="BC169" s="89"/>
      <c r="BD169" s="89"/>
      <c r="BE169" s="90"/>
      <c r="BF169" s="89"/>
      <c r="BG169" s="214">
        <v>0</v>
      </c>
      <c r="BH169" s="214">
        <v>0</v>
      </c>
      <c r="BI169" s="214">
        <v>0</v>
      </c>
      <c r="BJ169" s="214">
        <v>0</v>
      </c>
      <c r="BK169" s="305"/>
      <c r="BL169" s="305" t="str">
        <f>IF(ПланОО!H169&gt;0,ПланОО!I169/ПланОО!H169,"-")</f>
        <v>-</v>
      </c>
      <c r="BM169" s="298"/>
      <c r="BN169" s="226"/>
      <c r="BO169" s="226"/>
      <c r="BP169" s="226">
        <f t="shared" ca="1" si="170"/>
        <v>0</v>
      </c>
      <c r="BQ169" s="226">
        <f t="shared" ca="1" si="171"/>
        <v>0</v>
      </c>
      <c r="BR169" s="226">
        <f t="shared" ca="1" si="228"/>
        <v>0</v>
      </c>
      <c r="BS169" s="226">
        <f t="shared" ca="1" si="228"/>
        <v>0</v>
      </c>
      <c r="BT169" s="226">
        <f t="shared" ca="1" si="228"/>
        <v>0</v>
      </c>
      <c r="BU169" s="226">
        <f t="shared" ca="1" si="224"/>
        <v>0</v>
      </c>
      <c r="BV169" s="226">
        <f t="shared" ca="1" si="224"/>
        <v>0</v>
      </c>
      <c r="BW169" s="226">
        <f t="shared" ca="1" si="224"/>
        <v>0</v>
      </c>
      <c r="BX169" s="226">
        <f t="shared" ca="1" si="224"/>
        <v>0</v>
      </c>
      <c r="BY169" s="226">
        <f t="shared" ca="1" si="224"/>
        <v>0</v>
      </c>
      <c r="BZ169" s="226">
        <f t="shared" ca="1" si="224"/>
        <v>0</v>
      </c>
      <c r="CA169" s="226"/>
      <c r="CB169" s="226" t="str">
        <f t="shared" ca="1" si="172"/>
        <v/>
      </c>
      <c r="CC169" s="226" t="str">
        <f t="shared" ca="1" si="173"/>
        <v/>
      </c>
      <c r="CD169" s="226" t="str">
        <f t="shared" ca="1" si="174"/>
        <v/>
      </c>
      <c r="CE169" s="226" t="str">
        <f t="shared" ca="1" si="175"/>
        <v/>
      </c>
      <c r="CF169" s="226" t="str">
        <f t="shared" ca="1" si="176"/>
        <v/>
      </c>
      <c r="CG169" s="226" t="str">
        <f t="shared" ca="1" si="177"/>
        <v/>
      </c>
      <c r="CH169" s="226" t="str">
        <f t="shared" ca="1" si="178"/>
        <v/>
      </c>
      <c r="CI169" s="226" t="str">
        <f t="shared" ca="1" si="179"/>
        <v/>
      </c>
      <c r="CJ169" s="226" t="str">
        <f t="shared" ca="1" si="180"/>
        <v/>
      </c>
      <c r="CK169" s="226" t="str">
        <f t="shared" ca="1" si="181"/>
        <v/>
      </c>
      <c r="CL169" s="226" t="str">
        <f t="shared" ca="1" si="182"/>
        <v/>
      </c>
      <c r="CM169" s="226"/>
      <c r="CN169" s="226" t="str">
        <f t="shared" ca="1" si="183"/>
        <v xml:space="preserve">          </v>
      </c>
      <c r="CO169" s="226" t="str">
        <f t="shared" ca="1" si="184"/>
        <v/>
      </c>
      <c r="CP169" s="226" t="str">
        <f t="shared" ca="1" si="185"/>
        <v/>
      </c>
      <c r="CQ169" s="226"/>
      <c r="CR169" s="226">
        <f t="shared" ca="1" si="186"/>
        <v>0</v>
      </c>
      <c r="CS169" s="226">
        <f t="shared" ca="1" si="210"/>
        <v>0</v>
      </c>
      <c r="CT169" s="226">
        <f t="shared" ca="1" si="210"/>
        <v>0</v>
      </c>
      <c r="CU169" s="226">
        <f t="shared" ca="1" si="210"/>
        <v>0</v>
      </c>
      <c r="CV169" s="226">
        <f t="shared" ca="1" si="210"/>
        <v>0</v>
      </c>
      <c r="CW169" s="226">
        <f t="shared" ca="1" si="210"/>
        <v>0</v>
      </c>
      <c r="CX169" s="226">
        <f t="shared" ca="1" si="209"/>
        <v>0</v>
      </c>
      <c r="CY169" s="226">
        <f t="shared" ca="1" si="209"/>
        <v>0</v>
      </c>
      <c r="CZ169" s="226">
        <f t="shared" ca="1" si="209"/>
        <v>0</v>
      </c>
      <c r="DA169" s="226">
        <f t="shared" ca="1" si="209"/>
        <v>0</v>
      </c>
      <c r="DB169" s="226">
        <f t="shared" ca="1" si="209"/>
        <v>0</v>
      </c>
      <c r="DC169" s="226"/>
      <c r="DD169" s="226" t="str">
        <f t="shared" ca="1" si="187"/>
        <v/>
      </c>
      <c r="DE169" s="226" t="str">
        <f t="shared" ca="1" si="188"/>
        <v/>
      </c>
      <c r="DF169" s="226" t="str">
        <f t="shared" ca="1" si="189"/>
        <v/>
      </c>
      <c r="DG169" s="226" t="str">
        <f t="shared" ca="1" si="190"/>
        <v/>
      </c>
      <c r="DH169" s="226" t="str">
        <f t="shared" ca="1" si="191"/>
        <v/>
      </c>
      <c r="DI169" s="226" t="str">
        <f t="shared" ca="1" si="192"/>
        <v/>
      </c>
      <c r="DJ169" s="226" t="str">
        <f t="shared" ca="1" si="193"/>
        <v/>
      </c>
      <c r="DK169" s="226" t="str">
        <f t="shared" ca="1" si="194"/>
        <v/>
      </c>
      <c r="DL169" s="226" t="str">
        <f t="shared" ca="1" si="195"/>
        <v/>
      </c>
      <c r="DM169" s="226" t="str">
        <f t="shared" ca="1" si="196"/>
        <v/>
      </c>
      <c r="DN169" s="226" t="str">
        <f t="shared" ca="1" si="197"/>
        <v/>
      </c>
      <c r="DO169" s="226"/>
      <c r="DP169" s="226" t="str">
        <f t="shared" ca="1" si="198"/>
        <v xml:space="preserve">          </v>
      </c>
      <c r="DQ169" s="226" t="str">
        <f t="shared" ca="1" si="199"/>
        <v/>
      </c>
      <c r="DR169" s="226" t="str">
        <f t="shared" ca="1" si="200"/>
        <v/>
      </c>
      <c r="DS169" s="226"/>
      <c r="DT169" s="226" t="str">
        <f t="shared" ca="1" si="201"/>
        <v/>
      </c>
      <c r="DU169" s="226" t="str">
        <f t="shared" ca="1" si="229"/>
        <v/>
      </c>
      <c r="DV169" s="226" t="str">
        <f t="shared" ca="1" si="229"/>
        <v/>
      </c>
      <c r="DW169" s="226" t="str">
        <f t="shared" ca="1" si="229"/>
        <v/>
      </c>
      <c r="DX169" s="226" t="str">
        <f t="shared" ca="1" si="225"/>
        <v/>
      </c>
      <c r="DY169" s="226" t="str">
        <f t="shared" ca="1" si="225"/>
        <v/>
      </c>
      <c r="DZ169" s="226" t="str">
        <f t="shared" ca="1" si="225"/>
        <v/>
      </c>
      <c r="EA169" s="226" t="str">
        <f t="shared" ca="1" si="225"/>
        <v/>
      </c>
      <c r="EB169" s="226" t="str">
        <f t="shared" ca="1" si="225"/>
        <v/>
      </c>
      <c r="EC169" s="226" t="str">
        <f t="shared" ca="1" si="225"/>
        <v/>
      </c>
      <c r="ED169" s="226"/>
      <c r="EE169" s="226" t="str">
        <f t="shared" ca="1" si="202"/>
        <v xml:space="preserve">         </v>
      </c>
      <c r="EF169" s="226" t="str">
        <f t="shared" ca="1" si="203"/>
        <v/>
      </c>
      <c r="EG169" s="226" t="str">
        <f t="shared" ca="1" si="204"/>
        <v/>
      </c>
      <c r="EH169" s="226"/>
      <c r="EI169" s="226" t="str">
        <f t="shared" ca="1" si="230"/>
        <v/>
      </c>
      <c r="EJ169" s="226" t="str">
        <f t="shared" ca="1" si="230"/>
        <v/>
      </c>
      <c r="EK169" s="226" t="str">
        <f t="shared" ca="1" si="230"/>
        <v/>
      </c>
      <c r="EL169" s="226" t="str">
        <f t="shared" ca="1" si="230"/>
        <v/>
      </c>
      <c r="EM169" s="226" t="str">
        <f t="shared" ca="1" si="230"/>
        <v/>
      </c>
      <c r="EN169" s="226" t="str">
        <f t="shared" ca="1" si="230"/>
        <v/>
      </c>
      <c r="EO169" s="226" t="str">
        <f t="shared" ca="1" si="230"/>
        <v/>
      </c>
      <c r="EP169" s="226" t="str">
        <f t="shared" ca="1" si="230"/>
        <v/>
      </c>
      <c r="EQ169" s="226" t="str">
        <f t="shared" ca="1" si="230"/>
        <v/>
      </c>
      <c r="ER169" s="226" t="str">
        <f t="shared" ca="1" si="230"/>
        <v/>
      </c>
      <c r="ES169" s="226"/>
      <c r="ET169" s="226" t="str">
        <f t="shared" ca="1" si="231"/>
        <v xml:space="preserve">         </v>
      </c>
      <c r="EU169" s="226" t="str">
        <f t="shared" ca="1" si="232"/>
        <v/>
      </c>
      <c r="EV169" s="226" t="str">
        <f t="shared" ca="1" si="233"/>
        <v/>
      </c>
      <c r="EX169" s="295" t="str">
        <f t="shared" ca="1" si="238"/>
        <v/>
      </c>
      <c r="EY169" s="295" t="str">
        <f t="shared" ca="1" si="238"/>
        <v/>
      </c>
      <c r="EZ169" s="295" t="str">
        <f t="shared" ca="1" si="238"/>
        <v/>
      </c>
      <c r="FA169" s="295" t="str">
        <f t="shared" ca="1" si="238"/>
        <v/>
      </c>
      <c r="FB169" s="295" t="str">
        <f t="shared" ca="1" si="238"/>
        <v/>
      </c>
      <c r="FC169" s="295" t="str">
        <f t="shared" ca="1" si="238"/>
        <v/>
      </c>
      <c r="FD169" s="295" t="str">
        <f t="shared" ca="1" si="238"/>
        <v/>
      </c>
      <c r="FE169" s="295" t="str">
        <f t="shared" ca="1" si="238"/>
        <v/>
      </c>
      <c r="FF169" s="295" t="str">
        <f t="shared" ca="1" si="238"/>
        <v/>
      </c>
      <c r="FG169" s="295" t="str">
        <f t="shared" ca="1" si="238"/>
        <v/>
      </c>
      <c r="FI169" s="226" t="str">
        <f t="shared" ca="1" si="239"/>
        <v xml:space="preserve">         </v>
      </c>
      <c r="FJ169" s="226" t="str">
        <f t="shared" ca="1" si="240"/>
        <v/>
      </c>
      <c r="FK169" s="226" t="str">
        <f t="shared" ca="1" si="241"/>
        <v/>
      </c>
      <c r="FM169" s="226" t="str">
        <f t="shared" si="234"/>
        <v/>
      </c>
      <c r="FN169" s="226" t="str">
        <f t="shared" si="235"/>
        <v/>
      </c>
      <c r="FO169" s="226" t="str">
        <f t="shared" si="236"/>
        <v/>
      </c>
      <c r="FP169" s="226" t="str">
        <f t="shared" si="237"/>
        <v/>
      </c>
      <c r="FQ169" s="226" t="str">
        <f t="shared" si="206"/>
        <v/>
      </c>
      <c r="FR169" s="226" t="str">
        <f t="shared" si="207"/>
        <v/>
      </c>
      <c r="FT169" s="226">
        <f>LEN(ПланОЗО!C169)-LEN(SUBSTITUTE(ПланОЗО!C169,",",""))+COUNTA(ПланОЗО!C169)</f>
        <v>0</v>
      </c>
      <c r="FU169" s="226">
        <f>LEN(ПланОЗО!D169)-LEN(SUBSTITUTE(ПланОЗО!D169,",",""))+COUNTA(ПланОЗО!D169)</f>
        <v>0</v>
      </c>
      <c r="FV169" s="226">
        <f>LEN(ПланОЗО!E169)-LEN(SUBSTITUTE(ПланОЗО!E169,",",""))+COUNTA(ПланОЗО!E169)</f>
        <v>0</v>
      </c>
      <c r="FX169" s="226">
        <f>LEN(ПланЗО!C169)-LEN(SUBSTITUTE(ПланЗО!C169,",",""))+COUNTA(ПланЗО!C169)</f>
        <v>0</v>
      </c>
      <c r="FY169" s="226">
        <f>LEN(ПланЗО!D169)-LEN(SUBSTITUTE(ПланЗО!D169,",",""))+COUNTA(ПланЗО!D169)</f>
        <v>0</v>
      </c>
      <c r="FZ169" s="226">
        <f>LEN(ПланЗО!E169)-LEN(SUBSTITUTE(ПланЗО!E169,",",""))+COUNTA(ПланЗО!E169)</f>
        <v>0</v>
      </c>
    </row>
    <row r="170" spans="1:182" ht="22.5" customHeight="1" x14ac:dyDescent="0.25">
      <c r="A170" s="113" t="str">
        <f>"ПР."&amp;FK171</f>
        <v>ПР.2</v>
      </c>
      <c r="B170" s="273" t="s">
        <v>190</v>
      </c>
      <c r="C170" s="88"/>
      <c r="D170" s="89"/>
      <c r="E170" s="89"/>
      <c r="F170" s="89"/>
      <c r="G170" s="90"/>
      <c r="H170" s="88"/>
      <c r="I170" s="89"/>
      <c r="J170" s="89"/>
      <c r="K170" s="89"/>
      <c r="L170" s="90"/>
      <c r="M170" s="88"/>
      <c r="N170" s="91"/>
      <c r="O170" s="91"/>
      <c r="P170" s="89"/>
      <c r="Q170" s="90"/>
      <c r="R170" s="88"/>
      <c r="S170" s="89"/>
      <c r="T170" s="89"/>
      <c r="U170" s="89"/>
      <c r="V170" s="90"/>
      <c r="W170" s="88"/>
      <c r="X170" s="89"/>
      <c r="Y170" s="89"/>
      <c r="Z170" s="89"/>
      <c r="AA170" s="90"/>
      <c r="AB170" s="88"/>
      <c r="AC170" s="89"/>
      <c r="AD170" s="89"/>
      <c r="AE170" s="89"/>
      <c r="AF170" s="90"/>
      <c r="AG170" s="88"/>
      <c r="AH170" s="89"/>
      <c r="AI170" s="89"/>
      <c r="AJ170" s="89"/>
      <c r="AK170" s="90"/>
      <c r="AL170" s="88"/>
      <c r="AM170" s="89"/>
      <c r="AN170" s="89"/>
      <c r="AO170" s="89"/>
      <c r="AP170" s="90"/>
      <c r="AQ170" s="88"/>
      <c r="AR170" s="89"/>
      <c r="AS170" s="89"/>
      <c r="AT170" s="89"/>
      <c r="AU170" s="90"/>
      <c r="AV170" s="88"/>
      <c r="AW170" s="89"/>
      <c r="AX170" s="89"/>
      <c r="AY170" s="89"/>
      <c r="AZ170" s="90"/>
      <c r="BA170" s="88"/>
      <c r="BB170" s="89"/>
      <c r="BC170" s="89"/>
      <c r="BD170" s="89"/>
      <c r="BE170" s="90"/>
      <c r="BF170" s="89"/>
      <c r="BG170" s="214">
        <v>0</v>
      </c>
      <c r="BH170" s="214">
        <v>0</v>
      </c>
      <c r="BI170" s="214">
        <v>0</v>
      </c>
      <c r="BJ170" s="214">
        <v>0</v>
      </c>
      <c r="BK170" s="305"/>
      <c r="BL170" s="305" t="str">
        <f>IF(ПланОО!H170&gt;0,ПланОО!I170/ПланОО!H170,"-")</f>
        <v>-</v>
      </c>
      <c r="BM170" s="298"/>
      <c r="BN170" s="226"/>
      <c r="BO170" s="226"/>
      <c r="BP170" s="226">
        <f t="shared" ca="1" si="170"/>
        <v>0</v>
      </c>
      <c r="BQ170" s="226">
        <f t="shared" ca="1" si="171"/>
        <v>0</v>
      </c>
      <c r="BR170" s="226">
        <f t="shared" ca="1" si="228"/>
        <v>0</v>
      </c>
      <c r="BS170" s="226">
        <f t="shared" ca="1" si="228"/>
        <v>0</v>
      </c>
      <c r="BT170" s="226">
        <f t="shared" ca="1" si="228"/>
        <v>0</v>
      </c>
      <c r="BU170" s="226">
        <f t="shared" ca="1" si="224"/>
        <v>0</v>
      </c>
      <c r="BV170" s="226">
        <f t="shared" ca="1" si="224"/>
        <v>0</v>
      </c>
      <c r="BW170" s="226">
        <f t="shared" ca="1" si="224"/>
        <v>0</v>
      </c>
      <c r="BX170" s="226">
        <f t="shared" ca="1" si="224"/>
        <v>0</v>
      </c>
      <c r="BY170" s="226">
        <f t="shared" ca="1" si="224"/>
        <v>0</v>
      </c>
      <c r="BZ170" s="226">
        <f t="shared" ca="1" si="224"/>
        <v>0</v>
      </c>
      <c r="CA170" s="226"/>
      <c r="CB170" s="226" t="str">
        <f t="shared" ca="1" si="172"/>
        <v/>
      </c>
      <c r="CC170" s="226" t="str">
        <f t="shared" ca="1" si="173"/>
        <v/>
      </c>
      <c r="CD170" s="226" t="str">
        <f t="shared" ca="1" si="174"/>
        <v/>
      </c>
      <c r="CE170" s="226" t="str">
        <f t="shared" ca="1" si="175"/>
        <v/>
      </c>
      <c r="CF170" s="226" t="str">
        <f t="shared" ca="1" si="176"/>
        <v/>
      </c>
      <c r="CG170" s="226" t="str">
        <f t="shared" ca="1" si="177"/>
        <v/>
      </c>
      <c r="CH170" s="226" t="str">
        <f t="shared" ca="1" si="178"/>
        <v/>
      </c>
      <c r="CI170" s="226" t="str">
        <f t="shared" ca="1" si="179"/>
        <v/>
      </c>
      <c r="CJ170" s="226" t="str">
        <f t="shared" ca="1" si="180"/>
        <v/>
      </c>
      <c r="CK170" s="226" t="str">
        <f t="shared" ca="1" si="181"/>
        <v/>
      </c>
      <c r="CL170" s="226" t="str">
        <f t="shared" ca="1" si="182"/>
        <v/>
      </c>
      <c r="CM170" s="226"/>
      <c r="CN170" s="226" t="str">
        <f t="shared" ca="1" si="183"/>
        <v xml:space="preserve">          </v>
      </c>
      <c r="CO170" s="226" t="str">
        <f t="shared" ca="1" si="184"/>
        <v/>
      </c>
      <c r="CP170" s="226" t="str">
        <f t="shared" ca="1" si="185"/>
        <v/>
      </c>
      <c r="CQ170" s="226"/>
      <c r="CR170" s="226">
        <f t="shared" ca="1" si="186"/>
        <v>0</v>
      </c>
      <c r="CS170" s="226">
        <f t="shared" ca="1" si="210"/>
        <v>0</v>
      </c>
      <c r="CT170" s="226">
        <f t="shared" ca="1" si="210"/>
        <v>0</v>
      </c>
      <c r="CU170" s="226">
        <f t="shared" ca="1" si="210"/>
        <v>0</v>
      </c>
      <c r="CV170" s="226">
        <f t="shared" ca="1" si="210"/>
        <v>0</v>
      </c>
      <c r="CW170" s="226">
        <f t="shared" ca="1" si="210"/>
        <v>0</v>
      </c>
      <c r="CX170" s="226">
        <f t="shared" ca="1" si="209"/>
        <v>0</v>
      </c>
      <c r="CY170" s="226">
        <f t="shared" ca="1" si="209"/>
        <v>0</v>
      </c>
      <c r="CZ170" s="226">
        <f t="shared" ca="1" si="209"/>
        <v>0</v>
      </c>
      <c r="DA170" s="226">
        <f t="shared" ca="1" si="209"/>
        <v>0</v>
      </c>
      <c r="DB170" s="226">
        <f t="shared" ca="1" si="209"/>
        <v>0</v>
      </c>
      <c r="DC170" s="226"/>
      <c r="DD170" s="226" t="str">
        <f t="shared" ca="1" si="187"/>
        <v/>
      </c>
      <c r="DE170" s="226" t="str">
        <f t="shared" ca="1" si="188"/>
        <v/>
      </c>
      <c r="DF170" s="226" t="str">
        <f t="shared" ca="1" si="189"/>
        <v/>
      </c>
      <c r="DG170" s="226" t="str">
        <f t="shared" ca="1" si="190"/>
        <v/>
      </c>
      <c r="DH170" s="226" t="str">
        <f t="shared" ca="1" si="191"/>
        <v/>
      </c>
      <c r="DI170" s="226" t="str">
        <f t="shared" ca="1" si="192"/>
        <v/>
      </c>
      <c r="DJ170" s="226" t="str">
        <f t="shared" ca="1" si="193"/>
        <v/>
      </c>
      <c r="DK170" s="226" t="str">
        <f t="shared" ca="1" si="194"/>
        <v/>
      </c>
      <c r="DL170" s="226" t="str">
        <f t="shared" ca="1" si="195"/>
        <v/>
      </c>
      <c r="DM170" s="226" t="str">
        <f t="shared" ca="1" si="196"/>
        <v/>
      </c>
      <c r="DN170" s="226" t="str">
        <f t="shared" ca="1" si="197"/>
        <v/>
      </c>
      <c r="DO170" s="226"/>
      <c r="DP170" s="226" t="str">
        <f t="shared" ca="1" si="198"/>
        <v xml:space="preserve">          </v>
      </c>
      <c r="DQ170" s="226" t="str">
        <f t="shared" ca="1" si="199"/>
        <v/>
      </c>
      <c r="DR170" s="226" t="str">
        <f t="shared" ca="1" si="200"/>
        <v/>
      </c>
      <c r="DS170" s="226"/>
      <c r="DT170" s="226" t="str">
        <f t="shared" ca="1" si="201"/>
        <v/>
      </c>
      <c r="DU170" s="226" t="str">
        <f t="shared" ca="1" si="229"/>
        <v/>
      </c>
      <c r="DV170" s="226" t="str">
        <f t="shared" ca="1" si="229"/>
        <v/>
      </c>
      <c r="DW170" s="226" t="str">
        <f t="shared" ca="1" si="229"/>
        <v/>
      </c>
      <c r="DX170" s="226" t="str">
        <f t="shared" ca="1" si="225"/>
        <v/>
      </c>
      <c r="DY170" s="226" t="str">
        <f t="shared" ca="1" si="225"/>
        <v/>
      </c>
      <c r="DZ170" s="226" t="str">
        <f t="shared" ca="1" si="225"/>
        <v/>
      </c>
      <c r="EA170" s="226" t="str">
        <f t="shared" ca="1" si="225"/>
        <v/>
      </c>
      <c r="EB170" s="226" t="str">
        <f t="shared" ca="1" si="225"/>
        <v/>
      </c>
      <c r="EC170" s="226" t="str">
        <f t="shared" ca="1" si="225"/>
        <v/>
      </c>
      <c r="ED170" s="226"/>
      <c r="EE170" s="226" t="str">
        <f t="shared" ca="1" si="202"/>
        <v xml:space="preserve">         </v>
      </c>
      <c r="EF170" s="226" t="str">
        <f t="shared" ca="1" si="203"/>
        <v/>
      </c>
      <c r="EG170" s="226" t="str">
        <f t="shared" ca="1" si="204"/>
        <v/>
      </c>
      <c r="EH170" s="226"/>
      <c r="EI170" s="226" t="str">
        <f t="shared" ca="1" si="230"/>
        <v/>
      </c>
      <c r="EJ170" s="226" t="str">
        <f t="shared" ca="1" si="230"/>
        <v/>
      </c>
      <c r="EK170" s="226" t="str">
        <f t="shared" ca="1" si="230"/>
        <v/>
      </c>
      <c r="EL170" s="226" t="str">
        <f t="shared" ca="1" si="230"/>
        <v/>
      </c>
      <c r="EM170" s="226" t="str">
        <f t="shared" ca="1" si="230"/>
        <v/>
      </c>
      <c r="EN170" s="226" t="str">
        <f t="shared" ca="1" si="230"/>
        <v/>
      </c>
      <c r="EO170" s="226" t="str">
        <f t="shared" ca="1" si="230"/>
        <v/>
      </c>
      <c r="EP170" s="226" t="str">
        <f t="shared" ca="1" si="230"/>
        <v/>
      </c>
      <c r="EQ170" s="226" t="str">
        <f t="shared" ca="1" si="230"/>
        <v/>
      </c>
      <c r="ER170" s="226" t="str">
        <f t="shared" ca="1" si="230"/>
        <v/>
      </c>
      <c r="ES170" s="226"/>
      <c r="ET170" s="226" t="str">
        <f t="shared" ca="1" si="231"/>
        <v xml:space="preserve">         </v>
      </c>
      <c r="EU170" s="226" t="str">
        <f t="shared" ca="1" si="232"/>
        <v/>
      </c>
      <c r="EV170" s="226" t="str">
        <f t="shared" ca="1" si="233"/>
        <v/>
      </c>
      <c r="EX170" s="295" t="str">
        <f t="shared" ca="1" si="238"/>
        <v/>
      </c>
      <c r="EY170" s="295" t="str">
        <f t="shared" ca="1" si="238"/>
        <v/>
      </c>
      <c r="EZ170" s="295" t="str">
        <f t="shared" ca="1" si="238"/>
        <v/>
      </c>
      <c r="FA170" s="295" t="str">
        <f t="shared" ca="1" si="238"/>
        <v/>
      </c>
      <c r="FB170" s="295" t="str">
        <f t="shared" ca="1" si="238"/>
        <v/>
      </c>
      <c r="FC170" s="295" t="str">
        <f t="shared" ca="1" si="238"/>
        <v/>
      </c>
      <c r="FD170" s="295" t="str">
        <f t="shared" ca="1" si="238"/>
        <v/>
      </c>
      <c r="FE170" s="295" t="str">
        <f t="shared" ca="1" si="238"/>
        <v/>
      </c>
      <c r="FF170" s="295" t="str">
        <f t="shared" ca="1" si="238"/>
        <v/>
      </c>
      <c r="FG170" s="295" t="str">
        <f t="shared" ca="1" si="238"/>
        <v/>
      </c>
      <c r="FI170" s="226" t="str">
        <f ca="1">EX170&amp;" "&amp;EY170&amp;" "&amp;EZ170&amp;" "&amp;FA170&amp;" "&amp;FB170&amp;" "&amp;FC170&amp;" "&amp;FD170&amp;" "&amp;FE170&amp;" "&amp;FF170&amp;" "&amp;FG170</f>
        <v xml:space="preserve">         </v>
      </c>
      <c r="FJ170" s="226" t="str">
        <f ca="1">TRIM(FI170)</f>
        <v/>
      </c>
      <c r="FK170" s="226" t="str">
        <f ca="1">SUBSTITUTE(FJ170," ",",")</f>
        <v/>
      </c>
      <c r="FM170" s="226" t="str">
        <f t="shared" si="234"/>
        <v/>
      </c>
      <c r="FN170" s="226" t="str">
        <f t="shared" si="235"/>
        <v/>
      </c>
      <c r="FO170" s="226" t="str">
        <f t="shared" si="236"/>
        <v/>
      </c>
      <c r="FP170" s="226" t="str">
        <f t="shared" si="237"/>
        <v/>
      </c>
      <c r="FQ170" s="226" t="str">
        <f t="shared" si="206"/>
        <v/>
      </c>
      <c r="FR170" s="226" t="str">
        <f t="shared" si="207"/>
        <v/>
      </c>
      <c r="FT170" s="226">
        <f>LEN(ПланОЗО!C170)-LEN(SUBSTITUTE(ПланОЗО!C170,",",""))+COUNTA(ПланОЗО!C170)</f>
        <v>0</v>
      </c>
      <c r="FU170" s="226">
        <f>LEN(ПланОЗО!D170)-LEN(SUBSTITUTE(ПланОЗО!D170,",",""))+COUNTA(ПланОЗО!D170)</f>
        <v>0</v>
      </c>
      <c r="FV170" s="226">
        <f>LEN(ПланОЗО!E170)-LEN(SUBSTITUTE(ПланОЗО!E170,",",""))+COUNTA(ПланОЗО!E170)</f>
        <v>0</v>
      </c>
      <c r="FX170" s="226">
        <f>LEN(ПланЗО!C170)-LEN(SUBSTITUTE(ПланЗО!C170,",",""))+COUNTA(ПланЗО!C170)</f>
        <v>0</v>
      </c>
      <c r="FY170" s="226">
        <f>LEN(ПланЗО!D170)-LEN(SUBSTITUTE(ПланЗО!D170,",",""))+COUNTA(ПланЗО!D170)</f>
        <v>0</v>
      </c>
      <c r="FZ170" s="226">
        <f>LEN(ПланЗО!E170)-LEN(SUBSTITUTE(ПланЗО!E170,",",""))+COUNTA(ПланЗО!E170)</f>
        <v>0</v>
      </c>
    </row>
    <row r="171" spans="1:182" x14ac:dyDescent="0.25">
      <c r="A171" s="382" t="s">
        <v>193</v>
      </c>
      <c r="B171" s="382"/>
      <c r="C171" s="287">
        <f>SUM(C162:C170)</f>
        <v>0</v>
      </c>
      <c r="D171" s="287">
        <f>SUM(D162:D170)</f>
        <v>0</v>
      </c>
      <c r="E171" s="287">
        <f>SUM(E162:E170)</f>
        <v>0</v>
      </c>
      <c r="F171" s="287">
        <f>SUM(F162:F170)</f>
        <v>0</v>
      </c>
      <c r="G171" s="287">
        <f>COUNTA(G162:G170)</f>
        <v>0</v>
      </c>
      <c r="H171" s="287">
        <f>SUM(H162:H170)</f>
        <v>0</v>
      </c>
      <c r="I171" s="287">
        <f t="shared" ref="I171:BD171" si="242">SUM(I162:I170)</f>
        <v>0</v>
      </c>
      <c r="J171" s="287">
        <f t="shared" si="242"/>
        <v>0</v>
      </c>
      <c r="K171" s="287">
        <f t="shared" si="242"/>
        <v>0</v>
      </c>
      <c r="L171" s="287">
        <f>COUNTA(L162:L170)</f>
        <v>0</v>
      </c>
      <c r="M171" s="287">
        <f t="shared" si="242"/>
        <v>3</v>
      </c>
      <c r="N171" s="287">
        <f t="shared" si="242"/>
        <v>0</v>
      </c>
      <c r="O171" s="287">
        <f t="shared" si="242"/>
        <v>0</v>
      </c>
      <c r="P171" s="287">
        <f t="shared" si="242"/>
        <v>0</v>
      </c>
      <c r="Q171" s="287">
        <f>COUNTA(Q162:Q170)</f>
        <v>1</v>
      </c>
      <c r="R171" s="287">
        <f t="shared" si="242"/>
        <v>0</v>
      </c>
      <c r="S171" s="287">
        <f t="shared" si="242"/>
        <v>0</v>
      </c>
      <c r="T171" s="287">
        <f t="shared" si="242"/>
        <v>0</v>
      </c>
      <c r="U171" s="287">
        <f t="shared" si="242"/>
        <v>0</v>
      </c>
      <c r="V171" s="287">
        <f>COUNTA(V162:V170)</f>
        <v>0</v>
      </c>
      <c r="W171" s="287">
        <f t="shared" si="242"/>
        <v>0</v>
      </c>
      <c r="X171" s="287">
        <f t="shared" si="242"/>
        <v>0</v>
      </c>
      <c r="Y171" s="287">
        <f t="shared" si="242"/>
        <v>0</v>
      </c>
      <c r="Z171" s="287">
        <f t="shared" si="242"/>
        <v>0</v>
      </c>
      <c r="AA171" s="287">
        <f>COUNTA(AA162:AA170)</f>
        <v>0</v>
      </c>
      <c r="AB171" s="287">
        <f t="shared" si="242"/>
        <v>0</v>
      </c>
      <c r="AC171" s="287">
        <f t="shared" si="242"/>
        <v>0</v>
      </c>
      <c r="AD171" s="287">
        <f t="shared" si="242"/>
        <v>0</v>
      </c>
      <c r="AE171" s="287">
        <f t="shared" si="242"/>
        <v>0</v>
      </c>
      <c r="AF171" s="287">
        <f>COUNTA(AF162:AF170)</f>
        <v>0</v>
      </c>
      <c r="AG171" s="287">
        <f t="shared" si="242"/>
        <v>0</v>
      </c>
      <c r="AH171" s="287">
        <f t="shared" si="242"/>
        <v>0</v>
      </c>
      <c r="AI171" s="287">
        <f t="shared" si="242"/>
        <v>0</v>
      </c>
      <c r="AJ171" s="287">
        <f t="shared" si="242"/>
        <v>0</v>
      </c>
      <c r="AK171" s="287">
        <f>COUNTA(AK162:AK170)</f>
        <v>0</v>
      </c>
      <c r="AL171" s="287">
        <f t="shared" si="242"/>
        <v>0</v>
      </c>
      <c r="AM171" s="287">
        <f t="shared" si="242"/>
        <v>0</v>
      </c>
      <c r="AN171" s="287">
        <f t="shared" si="242"/>
        <v>0</v>
      </c>
      <c r="AO171" s="287">
        <f t="shared" si="242"/>
        <v>0</v>
      </c>
      <c r="AP171" s="287">
        <f>COUNTA(AP162:AP170)</f>
        <v>0</v>
      </c>
      <c r="AQ171" s="287">
        <f t="shared" si="242"/>
        <v>0</v>
      </c>
      <c r="AR171" s="287">
        <f t="shared" si="242"/>
        <v>0</v>
      </c>
      <c r="AS171" s="287">
        <f t="shared" si="242"/>
        <v>0</v>
      </c>
      <c r="AT171" s="287">
        <f t="shared" si="242"/>
        <v>0</v>
      </c>
      <c r="AU171" s="287">
        <f>COUNTA(AU162:AU170)</f>
        <v>0</v>
      </c>
      <c r="AV171" s="287">
        <f t="shared" si="242"/>
        <v>0</v>
      </c>
      <c r="AW171" s="287">
        <f t="shared" si="242"/>
        <v>0</v>
      </c>
      <c r="AX171" s="287">
        <f t="shared" si="242"/>
        <v>0</v>
      </c>
      <c r="AY171" s="287">
        <f t="shared" si="242"/>
        <v>0</v>
      </c>
      <c r="AZ171" s="287">
        <f>COUNTA(AZ162:AZ170)</f>
        <v>0</v>
      </c>
      <c r="BA171" s="287">
        <f t="shared" si="242"/>
        <v>0</v>
      </c>
      <c r="BB171" s="287">
        <f t="shared" si="242"/>
        <v>0</v>
      </c>
      <c r="BC171" s="287">
        <f t="shared" si="242"/>
        <v>0</v>
      </c>
      <c r="BD171" s="287">
        <f t="shared" si="242"/>
        <v>0</v>
      </c>
      <c r="BE171" s="287">
        <f>COUNTA(BE162:BE170)</f>
        <v>0</v>
      </c>
      <c r="BF171" s="290"/>
      <c r="BG171" s="214">
        <v>0</v>
      </c>
      <c r="BH171" s="214">
        <v>0</v>
      </c>
      <c r="BI171" s="214">
        <v>0</v>
      </c>
      <c r="BJ171" s="214">
        <v>0</v>
      </c>
      <c r="BK171" s="305"/>
      <c r="BL171" s="305">
        <f>IF(ПланОО!H171&gt;0,ПланОО!I171/ПланОО!H171,"-")</f>
        <v>0</v>
      </c>
      <c r="BM171" s="307">
        <v>12</v>
      </c>
      <c r="BN171" s="226"/>
      <c r="BO171" s="226"/>
      <c r="BP171" s="226">
        <f t="shared" ca="1" si="170"/>
        <v>0</v>
      </c>
      <c r="BQ171" s="226">
        <f t="shared" ca="1" si="171"/>
        <v>0</v>
      </c>
      <c r="BR171" s="226">
        <f t="shared" ca="1" si="228"/>
        <v>0</v>
      </c>
      <c r="BS171" s="226">
        <f t="shared" ca="1" si="228"/>
        <v>0</v>
      </c>
      <c r="BT171" s="226">
        <f t="shared" ca="1" si="228"/>
        <v>0</v>
      </c>
      <c r="BU171" s="226">
        <f t="shared" ca="1" si="224"/>
        <v>0</v>
      </c>
      <c r="BV171" s="226">
        <f t="shared" ca="1" si="224"/>
        <v>0</v>
      </c>
      <c r="BW171" s="226">
        <f t="shared" ca="1" si="224"/>
        <v>0</v>
      </c>
      <c r="BX171" s="226">
        <f t="shared" ca="1" si="224"/>
        <v>0</v>
      </c>
      <c r="BY171" s="226">
        <f t="shared" ca="1" si="224"/>
        <v>0</v>
      </c>
      <c r="BZ171" s="226">
        <f t="shared" ca="1" si="224"/>
        <v>0</v>
      </c>
      <c r="CA171" s="226"/>
      <c r="CB171" s="226" t="str">
        <f t="shared" ca="1" si="172"/>
        <v/>
      </c>
      <c r="CC171" s="226" t="str">
        <f t="shared" ca="1" si="173"/>
        <v/>
      </c>
      <c r="CD171" s="226" t="str">
        <f t="shared" ca="1" si="174"/>
        <v/>
      </c>
      <c r="CE171" s="226" t="str">
        <f t="shared" ca="1" si="175"/>
        <v/>
      </c>
      <c r="CF171" s="226" t="str">
        <f t="shared" ca="1" si="176"/>
        <v/>
      </c>
      <c r="CG171" s="226" t="str">
        <f t="shared" ca="1" si="177"/>
        <v/>
      </c>
      <c r="CH171" s="226" t="str">
        <f t="shared" ca="1" si="178"/>
        <v/>
      </c>
      <c r="CI171" s="226" t="str">
        <f t="shared" ca="1" si="179"/>
        <v/>
      </c>
      <c r="CJ171" s="226" t="str">
        <f t="shared" ca="1" si="180"/>
        <v/>
      </c>
      <c r="CK171" s="226" t="str">
        <f t="shared" ca="1" si="181"/>
        <v/>
      </c>
      <c r="CL171" s="226" t="str">
        <f t="shared" ca="1" si="182"/>
        <v/>
      </c>
      <c r="CM171" s="226"/>
      <c r="CN171" s="226" t="str">
        <f t="shared" ca="1" si="183"/>
        <v xml:space="preserve">          </v>
      </c>
      <c r="CO171" s="226" t="str">
        <f t="shared" ca="1" si="184"/>
        <v/>
      </c>
      <c r="CP171" s="226" t="str">
        <f t="shared" ca="1" si="185"/>
        <v/>
      </c>
      <c r="CQ171" s="226"/>
      <c r="CR171" s="226">
        <f t="shared" ca="1" si="186"/>
        <v>0</v>
      </c>
      <c r="CS171" s="226">
        <f t="shared" ca="1" si="210"/>
        <v>0</v>
      </c>
      <c r="CT171" s="226">
        <f t="shared" ca="1" si="210"/>
        <v>0</v>
      </c>
      <c r="CU171" s="226">
        <f t="shared" ca="1" si="210"/>
        <v>0</v>
      </c>
      <c r="CV171" s="226">
        <f t="shared" ca="1" si="210"/>
        <v>0</v>
      </c>
      <c r="CW171" s="226">
        <f t="shared" ca="1" si="210"/>
        <v>0</v>
      </c>
      <c r="CX171" s="226">
        <f t="shared" ca="1" si="209"/>
        <v>0</v>
      </c>
      <c r="CY171" s="226">
        <f t="shared" ca="1" si="209"/>
        <v>0</v>
      </c>
      <c r="CZ171" s="226">
        <f t="shared" ca="1" si="209"/>
        <v>0</v>
      </c>
      <c r="DA171" s="226">
        <f t="shared" ca="1" si="209"/>
        <v>0</v>
      </c>
      <c r="DB171" s="226">
        <f t="shared" ca="1" si="209"/>
        <v>0</v>
      </c>
      <c r="DC171" s="226"/>
      <c r="DD171" s="226" t="str">
        <f t="shared" ca="1" si="187"/>
        <v/>
      </c>
      <c r="DE171" s="226" t="str">
        <f t="shared" ca="1" si="188"/>
        <v/>
      </c>
      <c r="DF171" s="226" t="str">
        <f t="shared" ca="1" si="189"/>
        <v/>
      </c>
      <c r="DG171" s="226" t="str">
        <f t="shared" ca="1" si="190"/>
        <v/>
      </c>
      <c r="DH171" s="226" t="str">
        <f t="shared" ca="1" si="191"/>
        <v/>
      </c>
      <c r="DI171" s="226" t="str">
        <f t="shared" ca="1" si="192"/>
        <v/>
      </c>
      <c r="DJ171" s="226" t="str">
        <f t="shared" ca="1" si="193"/>
        <v/>
      </c>
      <c r="DK171" s="226" t="str">
        <f t="shared" ca="1" si="194"/>
        <v/>
      </c>
      <c r="DL171" s="226" t="str">
        <f t="shared" ca="1" si="195"/>
        <v/>
      </c>
      <c r="DM171" s="226" t="str">
        <f t="shared" ca="1" si="196"/>
        <v/>
      </c>
      <c r="DN171" s="226" t="str">
        <f t="shared" ca="1" si="197"/>
        <v/>
      </c>
      <c r="DO171" s="226"/>
      <c r="DP171" s="226" t="str">
        <f t="shared" ca="1" si="198"/>
        <v xml:space="preserve">          </v>
      </c>
      <c r="DQ171" s="226" t="str">
        <f t="shared" ca="1" si="199"/>
        <v/>
      </c>
      <c r="DR171" s="226" t="str">
        <f t="shared" ca="1" si="200"/>
        <v/>
      </c>
      <c r="DS171" s="226"/>
      <c r="DT171" s="226" t="str">
        <f t="shared" ca="1" si="201"/>
        <v/>
      </c>
      <c r="DU171" s="226" t="str">
        <f t="shared" ca="1" si="229"/>
        <v/>
      </c>
      <c r="DV171" s="226" t="str">
        <f t="shared" ca="1" si="229"/>
        <v/>
      </c>
      <c r="DW171" s="226" t="str">
        <f t="shared" ca="1" si="229"/>
        <v/>
      </c>
      <c r="DX171" s="226" t="str">
        <f t="shared" ca="1" si="225"/>
        <v/>
      </c>
      <c r="DY171" s="226" t="str">
        <f t="shared" ca="1" si="225"/>
        <v/>
      </c>
      <c r="DZ171" s="226" t="str">
        <f t="shared" ca="1" si="225"/>
        <v/>
      </c>
      <c r="EA171" s="226" t="str">
        <f t="shared" ca="1" si="225"/>
        <v/>
      </c>
      <c r="EB171" s="226" t="str">
        <f t="shared" ca="1" si="225"/>
        <v/>
      </c>
      <c r="EC171" s="226" t="str">
        <f t="shared" ca="1" si="225"/>
        <v/>
      </c>
      <c r="ED171" s="226"/>
      <c r="EE171" s="226" t="str">
        <f t="shared" ca="1" si="202"/>
        <v xml:space="preserve">         </v>
      </c>
      <c r="EF171" s="226" t="str">
        <f t="shared" ca="1" si="203"/>
        <v/>
      </c>
      <c r="EG171" s="226" t="str">
        <f t="shared" ca="1" si="204"/>
        <v/>
      </c>
      <c r="EH171" s="226"/>
      <c r="EI171" s="226" t="str">
        <f t="shared" ref="EI171:ER181" ca="1" si="243">IF(OFFSET($L171,0,(EI$2-1)*5,1,1)=$ES$1,EI$2,"")</f>
        <v/>
      </c>
      <c r="EJ171" s="226" t="str">
        <f t="shared" ca="1" si="243"/>
        <v/>
      </c>
      <c r="EK171" s="226" t="str">
        <f t="shared" ca="1" si="243"/>
        <v/>
      </c>
      <c r="EL171" s="226" t="str">
        <f t="shared" ca="1" si="243"/>
        <v/>
      </c>
      <c r="EM171" s="226" t="str">
        <f t="shared" ca="1" si="243"/>
        <v/>
      </c>
      <c r="EN171" s="226" t="str">
        <f t="shared" ca="1" si="243"/>
        <v/>
      </c>
      <c r="EO171" s="226" t="str">
        <f t="shared" ca="1" si="243"/>
        <v/>
      </c>
      <c r="EP171" s="226" t="str">
        <f t="shared" ca="1" si="243"/>
        <v/>
      </c>
      <c r="EQ171" s="226" t="str">
        <f t="shared" ca="1" si="243"/>
        <v/>
      </c>
      <c r="ER171" s="226" t="str">
        <f t="shared" ca="1" si="243"/>
        <v/>
      </c>
      <c r="ES171" s="226"/>
      <c r="ET171" s="226" t="str">
        <f t="shared" ca="1" si="231"/>
        <v xml:space="preserve">         </v>
      </c>
      <c r="EU171" s="226" t="str">
        <f t="shared" ca="1" si="232"/>
        <v/>
      </c>
      <c r="EV171" s="226" t="str">
        <f t="shared" ca="1" si="233"/>
        <v/>
      </c>
      <c r="FK171" s="226">
        <f>COUNTA(B162:B170)</f>
        <v>2</v>
      </c>
      <c r="FM171" s="226" t="str">
        <f t="shared" si="234"/>
        <v/>
      </c>
      <c r="FN171" s="226" t="str">
        <f t="shared" si="235"/>
        <v/>
      </c>
      <c r="FO171" s="226" t="str">
        <f t="shared" si="236"/>
        <v/>
      </c>
      <c r="FP171" s="226" t="str">
        <f t="shared" si="237"/>
        <v/>
      </c>
      <c r="FQ171" s="226" t="str">
        <f t="shared" si="206"/>
        <v/>
      </c>
      <c r="FR171" s="226" t="str">
        <f t="shared" si="207"/>
        <v/>
      </c>
      <c r="FT171" s="226">
        <f>SUM(FT162:FT170)</f>
        <v>0</v>
      </c>
      <c r="FU171" s="226">
        <f>SUM(FU162:FU170)</f>
        <v>0</v>
      </c>
      <c r="FV171" s="226">
        <f>SUM(FV162:FV170)</f>
        <v>0</v>
      </c>
      <c r="FX171" s="226">
        <f>SUM(FX162:FX170)</f>
        <v>0</v>
      </c>
      <c r="FY171" s="226">
        <f>SUM(FY162:FY170)</f>
        <v>0</v>
      </c>
      <c r="FZ171" s="226">
        <f>SUM(FZ162:FZ170)</f>
        <v>0</v>
      </c>
    </row>
    <row r="172" spans="1:182" x14ac:dyDescent="0.25">
      <c r="A172" s="375" t="s">
        <v>266</v>
      </c>
      <c r="B172" s="376"/>
      <c r="C172" s="376"/>
      <c r="D172" s="376"/>
      <c r="E172" s="376"/>
      <c r="F172" s="376"/>
      <c r="G172" s="376"/>
      <c r="H172" s="376"/>
      <c r="I172" s="376"/>
      <c r="J172" s="376"/>
      <c r="K172" s="376"/>
      <c r="L172" s="376"/>
      <c r="M172" s="376"/>
      <c r="N172" s="376"/>
      <c r="O172" s="376"/>
      <c r="P172" s="376"/>
      <c r="Q172" s="376"/>
      <c r="R172" s="376"/>
      <c r="S172" s="376"/>
      <c r="T172" s="376"/>
      <c r="U172" s="376"/>
      <c r="V172" s="376"/>
      <c r="W172" s="376"/>
      <c r="X172" s="376"/>
      <c r="Y172" s="376"/>
      <c r="Z172" s="376"/>
      <c r="AA172" s="377"/>
      <c r="AB172" s="39"/>
      <c r="AC172" s="38"/>
      <c r="AD172" s="38"/>
      <c r="AE172" s="38"/>
      <c r="AF172" s="43"/>
      <c r="AG172" s="39"/>
      <c r="AH172" s="38"/>
      <c r="AI172" s="38"/>
      <c r="AJ172" s="38"/>
      <c r="AK172" s="43"/>
      <c r="AL172" s="39"/>
      <c r="AM172" s="38"/>
      <c r="AN172" s="38"/>
      <c r="AO172" s="38"/>
      <c r="AP172" s="43"/>
      <c r="AQ172" s="39"/>
      <c r="AR172" s="38"/>
      <c r="AS172" s="38"/>
      <c r="AT172" s="38"/>
      <c r="AU172" s="43"/>
      <c r="AV172" s="39"/>
      <c r="AW172" s="38"/>
      <c r="AX172" s="38"/>
      <c r="AY172" s="38"/>
      <c r="AZ172" s="43"/>
      <c r="BA172" s="39"/>
      <c r="BB172" s="38"/>
      <c r="BC172" s="38"/>
      <c r="BD172" s="38"/>
      <c r="BE172" s="43"/>
      <c r="BF172" s="38"/>
      <c r="BG172" s="214">
        <v>0</v>
      </c>
      <c r="BH172" s="214">
        <v>0</v>
      </c>
      <c r="BI172" s="214">
        <v>0</v>
      </c>
      <c r="BJ172" s="214">
        <v>0</v>
      </c>
      <c r="BK172" s="305"/>
      <c r="BL172" s="305" t="str">
        <f>IF(ПланОО!H172&gt;0,ПланОО!I172/ПланОО!H172,"-")</f>
        <v>-</v>
      </c>
      <c r="BM172" s="298"/>
      <c r="BN172" s="226"/>
      <c r="BO172" s="226"/>
      <c r="BP172" s="226">
        <f t="shared" ca="1" si="170"/>
        <v>0</v>
      </c>
      <c r="BQ172" s="226">
        <f t="shared" ca="1" si="171"/>
        <v>0</v>
      </c>
      <c r="BR172" s="226">
        <f t="shared" ca="1" si="228"/>
        <v>0</v>
      </c>
      <c r="BS172" s="226">
        <f t="shared" ca="1" si="228"/>
        <v>0</v>
      </c>
      <c r="BT172" s="226">
        <f t="shared" ca="1" si="228"/>
        <v>0</v>
      </c>
      <c r="BU172" s="226">
        <f t="shared" ca="1" si="224"/>
        <v>0</v>
      </c>
      <c r="BV172" s="226">
        <f t="shared" ca="1" si="224"/>
        <v>0</v>
      </c>
      <c r="BW172" s="226">
        <f t="shared" ca="1" si="224"/>
        <v>0</v>
      </c>
      <c r="BX172" s="226">
        <f t="shared" ca="1" si="224"/>
        <v>0</v>
      </c>
      <c r="BY172" s="226">
        <f t="shared" ca="1" si="224"/>
        <v>0</v>
      </c>
      <c r="BZ172" s="226">
        <f t="shared" ca="1" si="224"/>
        <v>0</v>
      </c>
      <c r="CA172" s="226"/>
      <c r="CB172" s="226" t="str">
        <f t="shared" ca="1" si="172"/>
        <v/>
      </c>
      <c r="CC172" s="226" t="str">
        <f t="shared" ca="1" si="173"/>
        <v/>
      </c>
      <c r="CD172" s="226" t="str">
        <f t="shared" ca="1" si="174"/>
        <v/>
      </c>
      <c r="CE172" s="226" t="str">
        <f t="shared" ca="1" si="175"/>
        <v/>
      </c>
      <c r="CF172" s="226" t="str">
        <f t="shared" ca="1" si="176"/>
        <v/>
      </c>
      <c r="CG172" s="226" t="str">
        <f t="shared" ca="1" si="177"/>
        <v/>
      </c>
      <c r="CH172" s="226" t="str">
        <f t="shared" ca="1" si="178"/>
        <v/>
      </c>
      <c r="CI172" s="226" t="str">
        <f t="shared" ca="1" si="179"/>
        <v/>
      </c>
      <c r="CJ172" s="226" t="str">
        <f t="shared" ca="1" si="180"/>
        <v/>
      </c>
      <c r="CK172" s="226" t="str">
        <f t="shared" ca="1" si="181"/>
        <v/>
      </c>
      <c r="CL172" s="226" t="str">
        <f t="shared" ca="1" si="182"/>
        <v/>
      </c>
      <c r="CM172" s="226"/>
      <c r="CN172" s="226" t="str">
        <f t="shared" ca="1" si="183"/>
        <v xml:space="preserve">          </v>
      </c>
      <c r="CO172" s="226" t="str">
        <f t="shared" ca="1" si="184"/>
        <v/>
      </c>
      <c r="CP172" s="226" t="str">
        <f t="shared" ca="1" si="185"/>
        <v/>
      </c>
      <c r="CQ172" s="226"/>
      <c r="CR172" s="226">
        <f t="shared" ca="1" si="186"/>
        <v>0</v>
      </c>
      <c r="CS172" s="226">
        <f t="shared" ca="1" si="210"/>
        <v>0</v>
      </c>
      <c r="CT172" s="226">
        <f t="shared" ca="1" si="210"/>
        <v>0</v>
      </c>
      <c r="CU172" s="226">
        <f t="shared" ca="1" si="210"/>
        <v>0</v>
      </c>
      <c r="CV172" s="226">
        <f t="shared" ca="1" si="210"/>
        <v>0</v>
      </c>
      <c r="CW172" s="226">
        <f t="shared" ca="1" si="210"/>
        <v>0</v>
      </c>
      <c r="CX172" s="226">
        <f t="shared" ca="1" si="209"/>
        <v>0</v>
      </c>
      <c r="CY172" s="226">
        <f t="shared" ca="1" si="209"/>
        <v>0</v>
      </c>
      <c r="CZ172" s="226">
        <f t="shared" ca="1" si="209"/>
        <v>0</v>
      </c>
      <c r="DA172" s="226">
        <f t="shared" ca="1" si="209"/>
        <v>0</v>
      </c>
      <c r="DB172" s="226">
        <f t="shared" ca="1" si="209"/>
        <v>0</v>
      </c>
      <c r="DC172" s="226"/>
      <c r="DD172" s="226" t="str">
        <f t="shared" ca="1" si="187"/>
        <v/>
      </c>
      <c r="DE172" s="226" t="str">
        <f t="shared" ca="1" si="188"/>
        <v/>
      </c>
      <c r="DF172" s="226" t="str">
        <f t="shared" ca="1" si="189"/>
        <v/>
      </c>
      <c r="DG172" s="226" t="str">
        <f t="shared" ca="1" si="190"/>
        <v/>
      </c>
      <c r="DH172" s="226" t="str">
        <f t="shared" ca="1" si="191"/>
        <v/>
      </c>
      <c r="DI172" s="226" t="str">
        <f t="shared" ca="1" si="192"/>
        <v/>
      </c>
      <c r="DJ172" s="226" t="str">
        <f t="shared" ca="1" si="193"/>
        <v/>
      </c>
      <c r="DK172" s="226" t="str">
        <f t="shared" ca="1" si="194"/>
        <v/>
      </c>
      <c r="DL172" s="226" t="str">
        <f t="shared" ca="1" si="195"/>
        <v/>
      </c>
      <c r="DM172" s="226" t="str">
        <f t="shared" ca="1" si="196"/>
        <v/>
      </c>
      <c r="DN172" s="226" t="str">
        <f t="shared" ca="1" si="197"/>
        <v/>
      </c>
      <c r="DO172" s="226"/>
      <c r="DP172" s="226" t="str">
        <f t="shared" ca="1" si="198"/>
        <v xml:space="preserve">          </v>
      </c>
      <c r="DQ172" s="226" t="str">
        <f t="shared" ca="1" si="199"/>
        <v/>
      </c>
      <c r="DR172" s="226" t="str">
        <f t="shared" ca="1" si="200"/>
        <v/>
      </c>
      <c r="DS172" s="226"/>
      <c r="DT172" s="226" t="str">
        <f t="shared" ca="1" si="201"/>
        <v/>
      </c>
      <c r="DU172" s="226" t="str">
        <f t="shared" ca="1" si="229"/>
        <v/>
      </c>
      <c r="DV172" s="226" t="str">
        <f t="shared" ca="1" si="229"/>
        <v/>
      </c>
      <c r="DW172" s="226" t="str">
        <f t="shared" ca="1" si="229"/>
        <v/>
      </c>
      <c r="DX172" s="226" t="str">
        <f t="shared" ca="1" si="225"/>
        <v/>
      </c>
      <c r="DY172" s="226" t="str">
        <f t="shared" ca="1" si="225"/>
        <v/>
      </c>
      <c r="DZ172" s="226" t="str">
        <f t="shared" ca="1" si="225"/>
        <v/>
      </c>
      <c r="EA172" s="226" t="str">
        <f t="shared" ca="1" si="225"/>
        <v/>
      </c>
      <c r="EB172" s="226" t="str">
        <f t="shared" ca="1" si="225"/>
        <v/>
      </c>
      <c r="EC172" s="226" t="str">
        <f t="shared" ca="1" si="225"/>
        <v/>
      </c>
      <c r="ED172" s="226"/>
      <c r="EE172" s="226" t="str">
        <f t="shared" ca="1" si="202"/>
        <v xml:space="preserve">         </v>
      </c>
      <c r="EF172" s="226" t="str">
        <f t="shared" ca="1" si="203"/>
        <v/>
      </c>
      <c r="EG172" s="226" t="str">
        <f t="shared" ca="1" si="204"/>
        <v/>
      </c>
      <c r="EH172" s="226"/>
      <c r="EI172" s="226" t="str">
        <f t="shared" ca="1" si="243"/>
        <v/>
      </c>
      <c r="EJ172" s="226" t="str">
        <f t="shared" ca="1" si="243"/>
        <v/>
      </c>
      <c r="EK172" s="226" t="str">
        <f t="shared" ca="1" si="243"/>
        <v/>
      </c>
      <c r="EL172" s="226" t="str">
        <f t="shared" ca="1" si="243"/>
        <v/>
      </c>
      <c r="EM172" s="226" t="str">
        <f t="shared" ca="1" si="243"/>
        <v/>
      </c>
      <c r="EN172" s="226" t="str">
        <f t="shared" ca="1" si="243"/>
        <v/>
      </c>
      <c r="EO172" s="226" t="str">
        <f t="shared" ca="1" si="243"/>
        <v/>
      </c>
      <c r="EP172" s="226" t="str">
        <f t="shared" ca="1" si="243"/>
        <v/>
      </c>
      <c r="EQ172" s="226" t="str">
        <f t="shared" ca="1" si="243"/>
        <v/>
      </c>
      <c r="ER172" s="226" t="str">
        <f t="shared" ca="1" si="243"/>
        <v/>
      </c>
      <c r="ES172" s="226"/>
      <c r="ET172" s="226" t="str">
        <f t="shared" ca="1" si="231"/>
        <v xml:space="preserve">         </v>
      </c>
      <c r="EU172" s="226" t="str">
        <f t="shared" ca="1" si="232"/>
        <v/>
      </c>
      <c r="EV172" s="226" t="str">
        <f t="shared" ca="1" si="233"/>
        <v/>
      </c>
      <c r="FM172" s="226" t="str">
        <f t="shared" si="234"/>
        <v/>
      </c>
      <c r="FN172" s="226" t="str">
        <f t="shared" si="235"/>
        <v/>
      </c>
      <c r="FO172" s="226" t="str">
        <f t="shared" si="236"/>
        <v/>
      </c>
      <c r="FP172" s="226" t="str">
        <f t="shared" si="237"/>
        <v/>
      </c>
      <c r="FQ172" s="226" t="str">
        <f t="shared" si="206"/>
        <v/>
      </c>
      <c r="FR172" s="226" t="str">
        <f t="shared" si="207"/>
        <v/>
      </c>
    </row>
    <row r="173" spans="1:182" ht="22.5" x14ac:dyDescent="0.25">
      <c r="A173" s="5" t="s">
        <v>16</v>
      </c>
      <c r="B173" s="92" t="s">
        <v>547</v>
      </c>
      <c r="C173" s="88"/>
      <c r="D173" s="91"/>
      <c r="E173" s="91"/>
      <c r="F173" s="91"/>
      <c r="G173" s="94"/>
      <c r="H173" s="88"/>
      <c r="I173" s="91"/>
      <c r="J173" s="91"/>
      <c r="K173" s="91"/>
      <c r="L173" s="94"/>
      <c r="M173" s="95"/>
      <c r="N173" s="91"/>
      <c r="O173" s="91"/>
      <c r="P173" s="91"/>
      <c r="Q173" s="94"/>
      <c r="R173" s="95"/>
      <c r="S173" s="91"/>
      <c r="T173" s="91"/>
      <c r="U173" s="91"/>
      <c r="V173" s="94"/>
      <c r="W173" s="95"/>
      <c r="X173" s="91"/>
      <c r="Y173" s="91"/>
      <c r="Z173" s="91"/>
      <c r="AA173" s="94"/>
      <c r="AB173" s="95"/>
      <c r="AC173" s="91"/>
      <c r="AD173" s="91"/>
      <c r="AE173" s="91"/>
      <c r="AF173" s="94"/>
      <c r="AG173" s="95"/>
      <c r="AH173" s="91"/>
      <c r="AI173" s="91"/>
      <c r="AJ173" s="91"/>
      <c r="AK173" s="94"/>
      <c r="AL173" s="95"/>
      <c r="AM173" s="91"/>
      <c r="AN173" s="91"/>
      <c r="AO173" s="91"/>
      <c r="AP173" s="94"/>
      <c r="AQ173" s="88">
        <v>3</v>
      </c>
      <c r="AR173" s="91"/>
      <c r="AS173" s="91"/>
      <c r="AT173" s="91"/>
      <c r="AU173" s="94"/>
      <c r="AV173" s="95"/>
      <c r="AW173" s="91"/>
      <c r="AX173" s="91"/>
      <c r="AY173" s="91"/>
      <c r="AZ173" s="94"/>
      <c r="BA173" s="95"/>
      <c r="BB173" s="91"/>
      <c r="BC173" s="91"/>
      <c r="BD173" s="91"/>
      <c r="BE173" s="94"/>
      <c r="BF173" s="91"/>
      <c r="BG173" s="214">
        <v>0</v>
      </c>
      <c r="BH173" s="214">
        <v>0</v>
      </c>
      <c r="BI173" s="214">
        <v>0</v>
      </c>
      <c r="BJ173" s="214">
        <v>0</v>
      </c>
      <c r="BK173" s="305"/>
      <c r="BL173" s="305">
        <f>IF(ПланОО!H173&gt;0,ПланОО!I173/ПланОО!H173,"-")</f>
        <v>0</v>
      </c>
      <c r="BM173" s="298"/>
      <c r="BN173" s="226"/>
      <c r="BO173" s="226"/>
      <c r="BP173" s="226">
        <f t="shared" ca="1" si="170"/>
        <v>0</v>
      </c>
      <c r="BQ173" s="226">
        <f t="shared" ca="1" si="171"/>
        <v>0</v>
      </c>
      <c r="BR173" s="226">
        <f t="shared" ca="1" si="228"/>
        <v>0</v>
      </c>
      <c r="BS173" s="226">
        <f t="shared" ca="1" si="228"/>
        <v>0</v>
      </c>
      <c r="BT173" s="226">
        <f t="shared" ca="1" si="228"/>
        <v>0</v>
      </c>
      <c r="BU173" s="226">
        <f t="shared" ca="1" si="224"/>
        <v>0</v>
      </c>
      <c r="BV173" s="226">
        <f t="shared" ca="1" si="224"/>
        <v>0</v>
      </c>
      <c r="BW173" s="226">
        <f t="shared" ca="1" si="224"/>
        <v>0</v>
      </c>
      <c r="BX173" s="226">
        <f t="shared" ca="1" si="224"/>
        <v>0</v>
      </c>
      <c r="BY173" s="226">
        <f t="shared" ca="1" si="224"/>
        <v>0</v>
      </c>
      <c r="BZ173" s="226">
        <f t="shared" ca="1" si="224"/>
        <v>0</v>
      </c>
      <c r="CA173" s="226"/>
      <c r="CB173" s="226" t="str">
        <f t="shared" ca="1" si="172"/>
        <v/>
      </c>
      <c r="CC173" s="226" t="str">
        <f t="shared" ca="1" si="173"/>
        <v/>
      </c>
      <c r="CD173" s="226" t="str">
        <f t="shared" ca="1" si="174"/>
        <v/>
      </c>
      <c r="CE173" s="226" t="str">
        <f t="shared" ca="1" si="175"/>
        <v/>
      </c>
      <c r="CF173" s="226" t="str">
        <f t="shared" ca="1" si="176"/>
        <v/>
      </c>
      <c r="CG173" s="226" t="str">
        <f t="shared" ca="1" si="177"/>
        <v/>
      </c>
      <c r="CH173" s="226" t="str">
        <f t="shared" ca="1" si="178"/>
        <v/>
      </c>
      <c r="CI173" s="226" t="str">
        <f t="shared" ca="1" si="179"/>
        <v/>
      </c>
      <c r="CJ173" s="226" t="str">
        <f t="shared" ca="1" si="180"/>
        <v/>
      </c>
      <c r="CK173" s="226" t="str">
        <f t="shared" ca="1" si="181"/>
        <v/>
      </c>
      <c r="CL173" s="226" t="str">
        <f t="shared" ca="1" si="182"/>
        <v/>
      </c>
      <c r="CM173" s="226"/>
      <c r="CN173" s="226" t="str">
        <f t="shared" ca="1" si="183"/>
        <v xml:space="preserve">          </v>
      </c>
      <c r="CO173" s="226" t="str">
        <f t="shared" ca="1" si="184"/>
        <v/>
      </c>
      <c r="CP173" s="226" t="str">
        <f t="shared" ca="1" si="185"/>
        <v/>
      </c>
      <c r="CQ173" s="226"/>
      <c r="CR173" s="226">
        <f t="shared" ca="1" si="186"/>
        <v>0</v>
      </c>
      <c r="CS173" s="226">
        <f t="shared" ca="1" si="210"/>
        <v>0</v>
      </c>
      <c r="CT173" s="226">
        <f t="shared" ca="1" si="210"/>
        <v>0</v>
      </c>
      <c r="CU173" s="226">
        <f t="shared" ca="1" si="210"/>
        <v>0</v>
      </c>
      <c r="CV173" s="226">
        <f t="shared" ca="1" si="210"/>
        <v>0</v>
      </c>
      <c r="CW173" s="226">
        <f t="shared" ca="1" si="210"/>
        <v>0</v>
      </c>
      <c r="CX173" s="226">
        <f t="shared" ca="1" si="209"/>
        <v>0</v>
      </c>
      <c r="CY173" s="226">
        <f t="shared" ca="1" si="209"/>
        <v>0</v>
      </c>
      <c r="CZ173" s="226">
        <f t="shared" ca="1" si="209"/>
        <v>0</v>
      </c>
      <c r="DA173" s="226">
        <f t="shared" ca="1" si="209"/>
        <v>0</v>
      </c>
      <c r="DB173" s="226">
        <f t="shared" ca="1" si="209"/>
        <v>0</v>
      </c>
      <c r="DC173" s="226"/>
      <c r="DD173" s="226" t="str">
        <f t="shared" ca="1" si="187"/>
        <v/>
      </c>
      <c r="DE173" s="226" t="str">
        <f t="shared" ca="1" si="188"/>
        <v/>
      </c>
      <c r="DF173" s="226" t="str">
        <f t="shared" ca="1" si="189"/>
        <v/>
      </c>
      <c r="DG173" s="226" t="str">
        <f t="shared" ca="1" si="190"/>
        <v/>
      </c>
      <c r="DH173" s="226" t="str">
        <f t="shared" ca="1" si="191"/>
        <v/>
      </c>
      <c r="DI173" s="226" t="str">
        <f t="shared" ca="1" si="192"/>
        <v/>
      </c>
      <c r="DJ173" s="226" t="str">
        <f t="shared" ca="1" si="193"/>
        <v/>
      </c>
      <c r="DK173" s="226" t="str">
        <f t="shared" ca="1" si="194"/>
        <v/>
      </c>
      <c r="DL173" s="226" t="str">
        <f t="shared" ca="1" si="195"/>
        <v/>
      </c>
      <c r="DM173" s="226" t="str">
        <f t="shared" ca="1" si="196"/>
        <v/>
      </c>
      <c r="DN173" s="226" t="str">
        <f t="shared" ca="1" si="197"/>
        <v/>
      </c>
      <c r="DO173" s="226"/>
      <c r="DP173" s="226" t="str">
        <f t="shared" ca="1" si="198"/>
        <v xml:space="preserve">          </v>
      </c>
      <c r="DQ173" s="226" t="str">
        <f t="shared" ca="1" si="199"/>
        <v/>
      </c>
      <c r="DR173" s="226" t="str">
        <f t="shared" ca="1" si="200"/>
        <v/>
      </c>
      <c r="DS173" s="226"/>
      <c r="DT173" s="226" t="str">
        <f t="shared" ca="1" si="201"/>
        <v/>
      </c>
      <c r="DU173" s="226" t="str">
        <f t="shared" ca="1" si="229"/>
        <v/>
      </c>
      <c r="DV173" s="226" t="str">
        <f t="shared" ca="1" si="229"/>
        <v/>
      </c>
      <c r="DW173" s="226" t="str">
        <f t="shared" ca="1" si="229"/>
        <v/>
      </c>
      <c r="DX173" s="226" t="str">
        <f t="shared" ca="1" si="225"/>
        <v/>
      </c>
      <c r="DY173" s="226" t="str">
        <f t="shared" ca="1" si="225"/>
        <v/>
      </c>
      <c r="DZ173" s="226" t="str">
        <f t="shared" ca="1" si="225"/>
        <v/>
      </c>
      <c r="EA173" s="226" t="str">
        <f t="shared" ca="1" si="225"/>
        <v/>
      </c>
      <c r="EB173" s="226" t="str">
        <f t="shared" ca="1" si="225"/>
        <v/>
      </c>
      <c r="EC173" s="226" t="str">
        <f t="shared" ca="1" si="225"/>
        <v/>
      </c>
      <c r="ED173" s="226"/>
      <c r="EE173" s="226" t="str">
        <f t="shared" ca="1" si="202"/>
        <v xml:space="preserve">         </v>
      </c>
      <c r="EF173" s="226" t="str">
        <f t="shared" ca="1" si="203"/>
        <v/>
      </c>
      <c r="EG173" s="226" t="str">
        <f t="shared" ca="1" si="204"/>
        <v/>
      </c>
      <c r="EH173" s="226"/>
      <c r="EI173" s="226" t="str">
        <f t="shared" ca="1" si="243"/>
        <v/>
      </c>
      <c r="EJ173" s="226" t="str">
        <f t="shared" ca="1" si="243"/>
        <v/>
      </c>
      <c r="EK173" s="226" t="str">
        <f t="shared" ca="1" si="243"/>
        <v/>
      </c>
      <c r="EL173" s="226" t="str">
        <f t="shared" ca="1" si="243"/>
        <v/>
      </c>
      <c r="EM173" s="226" t="str">
        <f t="shared" ca="1" si="243"/>
        <v/>
      </c>
      <c r="EN173" s="226" t="str">
        <f t="shared" ca="1" si="243"/>
        <v/>
      </c>
      <c r="EO173" s="226" t="str">
        <f t="shared" ca="1" si="243"/>
        <v/>
      </c>
      <c r="EP173" s="226" t="str">
        <f t="shared" ca="1" si="243"/>
        <v/>
      </c>
      <c r="EQ173" s="226" t="str">
        <f t="shared" ca="1" si="243"/>
        <v/>
      </c>
      <c r="ER173" s="226" t="str">
        <f t="shared" ca="1" si="243"/>
        <v/>
      </c>
      <c r="ES173" s="226"/>
      <c r="ET173" s="226" t="str">
        <f t="shared" ca="1" si="231"/>
        <v xml:space="preserve">         </v>
      </c>
      <c r="EU173" s="226" t="str">
        <f t="shared" ca="1" si="232"/>
        <v/>
      </c>
      <c r="EV173" s="226" t="str">
        <f t="shared" ca="1" si="233"/>
        <v/>
      </c>
      <c r="FM173" s="226" t="str">
        <f t="shared" si="234"/>
        <v/>
      </c>
      <c r="FN173" s="226" t="str">
        <f t="shared" si="235"/>
        <v/>
      </c>
      <c r="FO173" s="226" t="str">
        <f t="shared" si="236"/>
        <v/>
      </c>
      <c r="FP173" s="226" t="str">
        <f t="shared" si="237"/>
        <v/>
      </c>
      <c r="FQ173" s="226" t="str">
        <f t="shared" si="206"/>
        <v/>
      </c>
      <c r="FR173" s="226" t="str">
        <f t="shared" si="207"/>
        <v/>
      </c>
      <c r="FT173" s="226">
        <f>LEN(ПланОЗО!C173)-LEN(SUBSTITUTE(ПланОЗО!C173,",",""))+COUNTA(ПланОЗО!C173)</f>
        <v>0</v>
      </c>
      <c r="FU173" s="226">
        <f>LEN(ПланОЗО!D173)-LEN(SUBSTITUTE(ПланОЗО!D173,",",""))+COUNTA(ПланОЗО!D173)</f>
        <v>0</v>
      </c>
      <c r="FV173" s="226">
        <f>LEN(ПланОЗО!E173)-LEN(SUBSTITUTE(ПланОЗО!E173,",",""))+COUNTA(ПланОЗО!E173)</f>
        <v>0</v>
      </c>
      <c r="FX173" s="226">
        <f>LEN(ПланЗО!C173)-LEN(SUBSTITUTE(ПланЗО!C173,",",""))+COUNTA(ПланЗО!C173)</f>
        <v>0</v>
      </c>
      <c r="FY173" s="226">
        <f>LEN(ПланЗО!D173)-LEN(SUBSTITUTE(ПланЗО!D173,",",""))+COUNTA(ПланЗО!D173)</f>
        <v>0</v>
      </c>
      <c r="FZ173" s="226">
        <f>LEN(ПланЗО!E173)-LEN(SUBSTITUTE(ПланЗО!E173,",",""))+COUNTA(ПланЗО!E173)</f>
        <v>0</v>
      </c>
    </row>
    <row r="174" spans="1:182" x14ac:dyDescent="0.25">
      <c r="A174" s="5" t="s">
        <v>106</v>
      </c>
      <c r="B174" s="92" t="s">
        <v>548</v>
      </c>
      <c r="C174" s="88"/>
      <c r="D174" s="91"/>
      <c r="E174" s="91"/>
      <c r="F174" s="91"/>
      <c r="G174" s="94"/>
      <c r="H174" s="88"/>
      <c r="I174" s="91"/>
      <c r="J174" s="91"/>
      <c r="K174" s="91"/>
      <c r="L174" s="94"/>
      <c r="M174" s="95"/>
      <c r="N174" s="91"/>
      <c r="O174" s="91"/>
      <c r="P174" s="91"/>
      <c r="Q174" s="94"/>
      <c r="R174" s="95"/>
      <c r="S174" s="91"/>
      <c r="T174" s="91"/>
      <c r="U174" s="91"/>
      <c r="V174" s="94"/>
      <c r="W174" s="95"/>
      <c r="X174" s="91"/>
      <c r="Y174" s="91"/>
      <c r="Z174" s="91"/>
      <c r="AA174" s="94"/>
      <c r="AB174" s="95"/>
      <c r="AC174" s="91"/>
      <c r="AD174" s="91"/>
      <c r="AE174" s="91"/>
      <c r="AF174" s="94"/>
      <c r="AG174" s="95"/>
      <c r="AH174" s="91"/>
      <c r="AI174" s="91"/>
      <c r="AJ174" s="91"/>
      <c r="AK174" s="94"/>
      <c r="AL174" s="95"/>
      <c r="AM174" s="91"/>
      <c r="AN174" s="91"/>
      <c r="AO174" s="91"/>
      <c r="AP174" s="94"/>
      <c r="AQ174" s="88">
        <v>6</v>
      </c>
      <c r="AR174" s="91"/>
      <c r="AS174" s="91"/>
      <c r="AT174" s="91"/>
      <c r="AU174" s="94"/>
      <c r="AV174" s="95"/>
      <c r="AW174" s="91"/>
      <c r="AX174" s="91"/>
      <c r="AY174" s="91"/>
      <c r="AZ174" s="94"/>
      <c r="BA174" s="95"/>
      <c r="BB174" s="91"/>
      <c r="BC174" s="91"/>
      <c r="BD174" s="91"/>
      <c r="BE174" s="94"/>
      <c r="BF174" s="91"/>
      <c r="BG174" s="214">
        <v>0</v>
      </c>
      <c r="BH174" s="214">
        <v>0</v>
      </c>
      <c r="BI174" s="214">
        <v>0</v>
      </c>
      <c r="BJ174" s="214">
        <v>0</v>
      </c>
      <c r="BK174" s="305"/>
      <c r="BL174" s="305">
        <f>IF(ПланОО!H174&gt;0,ПланОО!I174/ПланОО!H174,"-")</f>
        <v>0</v>
      </c>
      <c r="BM174" s="298"/>
      <c r="BN174" s="226"/>
      <c r="BO174" s="226"/>
      <c r="BP174" s="226">
        <f t="shared" ca="1" si="170"/>
        <v>0</v>
      </c>
      <c r="BQ174" s="226">
        <f t="shared" ca="1" si="171"/>
        <v>0</v>
      </c>
      <c r="BR174" s="226">
        <f t="shared" ca="1" si="228"/>
        <v>0</v>
      </c>
      <c r="BS174" s="226">
        <f t="shared" ca="1" si="228"/>
        <v>0</v>
      </c>
      <c r="BT174" s="226">
        <f t="shared" ca="1" si="228"/>
        <v>0</v>
      </c>
      <c r="BU174" s="226">
        <f t="shared" ca="1" si="224"/>
        <v>0</v>
      </c>
      <c r="BV174" s="226">
        <f t="shared" ca="1" si="224"/>
        <v>0</v>
      </c>
      <c r="BW174" s="226">
        <f t="shared" ca="1" si="224"/>
        <v>0</v>
      </c>
      <c r="BX174" s="226">
        <f t="shared" ca="1" si="224"/>
        <v>0</v>
      </c>
      <c r="BY174" s="226">
        <f t="shared" ca="1" si="224"/>
        <v>0</v>
      </c>
      <c r="BZ174" s="226">
        <f t="shared" ca="1" si="224"/>
        <v>0</v>
      </c>
      <c r="CA174" s="226"/>
      <c r="CB174" s="226" t="str">
        <f t="shared" ca="1" si="172"/>
        <v/>
      </c>
      <c r="CC174" s="226" t="str">
        <f t="shared" ca="1" si="173"/>
        <v/>
      </c>
      <c r="CD174" s="226" t="str">
        <f t="shared" ca="1" si="174"/>
        <v/>
      </c>
      <c r="CE174" s="226" t="str">
        <f t="shared" ca="1" si="175"/>
        <v/>
      </c>
      <c r="CF174" s="226" t="str">
        <f t="shared" ca="1" si="176"/>
        <v/>
      </c>
      <c r="CG174" s="226" t="str">
        <f t="shared" ca="1" si="177"/>
        <v/>
      </c>
      <c r="CH174" s="226" t="str">
        <f t="shared" ca="1" si="178"/>
        <v/>
      </c>
      <c r="CI174" s="226" t="str">
        <f t="shared" ca="1" si="179"/>
        <v/>
      </c>
      <c r="CJ174" s="226" t="str">
        <f t="shared" ca="1" si="180"/>
        <v/>
      </c>
      <c r="CK174" s="226" t="str">
        <f t="shared" ca="1" si="181"/>
        <v/>
      </c>
      <c r="CL174" s="226" t="str">
        <f t="shared" ca="1" si="182"/>
        <v/>
      </c>
      <c r="CM174" s="226"/>
      <c r="CN174" s="226" t="str">
        <f t="shared" ca="1" si="183"/>
        <v xml:space="preserve">          </v>
      </c>
      <c r="CO174" s="226" t="str">
        <f t="shared" ca="1" si="184"/>
        <v/>
      </c>
      <c r="CP174" s="226" t="str">
        <f t="shared" ca="1" si="185"/>
        <v/>
      </c>
      <c r="CQ174" s="226"/>
      <c r="CR174" s="226">
        <f t="shared" ca="1" si="186"/>
        <v>0</v>
      </c>
      <c r="CS174" s="226">
        <f t="shared" ca="1" si="210"/>
        <v>0</v>
      </c>
      <c r="CT174" s="226">
        <f t="shared" ca="1" si="210"/>
        <v>0</v>
      </c>
      <c r="CU174" s="226">
        <f t="shared" ca="1" si="210"/>
        <v>0</v>
      </c>
      <c r="CV174" s="226">
        <f t="shared" ca="1" si="210"/>
        <v>0</v>
      </c>
      <c r="CW174" s="226">
        <f t="shared" ca="1" si="210"/>
        <v>0</v>
      </c>
      <c r="CX174" s="226">
        <f t="shared" ca="1" si="209"/>
        <v>0</v>
      </c>
      <c r="CY174" s="226">
        <f t="shared" ca="1" si="209"/>
        <v>0</v>
      </c>
      <c r="CZ174" s="226">
        <f t="shared" ca="1" si="209"/>
        <v>0</v>
      </c>
      <c r="DA174" s="226">
        <f t="shared" ca="1" si="209"/>
        <v>0</v>
      </c>
      <c r="DB174" s="226">
        <f t="shared" ca="1" si="209"/>
        <v>0</v>
      </c>
      <c r="DC174" s="226"/>
      <c r="DD174" s="226" t="str">
        <f t="shared" ca="1" si="187"/>
        <v/>
      </c>
      <c r="DE174" s="226" t="str">
        <f t="shared" ca="1" si="188"/>
        <v/>
      </c>
      <c r="DF174" s="226" t="str">
        <f t="shared" ca="1" si="189"/>
        <v/>
      </c>
      <c r="DG174" s="226" t="str">
        <f t="shared" ca="1" si="190"/>
        <v/>
      </c>
      <c r="DH174" s="226" t="str">
        <f t="shared" ca="1" si="191"/>
        <v/>
      </c>
      <c r="DI174" s="226" t="str">
        <f t="shared" ca="1" si="192"/>
        <v/>
      </c>
      <c r="DJ174" s="226" t="str">
        <f t="shared" ca="1" si="193"/>
        <v/>
      </c>
      <c r="DK174" s="226" t="str">
        <f t="shared" ca="1" si="194"/>
        <v/>
      </c>
      <c r="DL174" s="226" t="str">
        <f t="shared" ca="1" si="195"/>
        <v/>
      </c>
      <c r="DM174" s="226" t="str">
        <f t="shared" ca="1" si="196"/>
        <v/>
      </c>
      <c r="DN174" s="226" t="str">
        <f t="shared" ca="1" si="197"/>
        <v/>
      </c>
      <c r="DO174" s="226"/>
      <c r="DP174" s="226" t="str">
        <f t="shared" ca="1" si="198"/>
        <v xml:space="preserve">          </v>
      </c>
      <c r="DQ174" s="226" t="str">
        <f t="shared" ca="1" si="199"/>
        <v/>
      </c>
      <c r="DR174" s="226" t="str">
        <f t="shared" ca="1" si="200"/>
        <v/>
      </c>
      <c r="DS174" s="226"/>
      <c r="DT174" s="226" t="str">
        <f t="shared" ca="1" si="201"/>
        <v/>
      </c>
      <c r="DU174" s="226" t="str">
        <f t="shared" ca="1" si="229"/>
        <v/>
      </c>
      <c r="DV174" s="226" t="str">
        <f t="shared" ca="1" si="229"/>
        <v/>
      </c>
      <c r="DW174" s="226" t="str">
        <f t="shared" ca="1" si="229"/>
        <v/>
      </c>
      <c r="DX174" s="226" t="str">
        <f t="shared" ca="1" si="225"/>
        <v/>
      </c>
      <c r="DY174" s="226" t="str">
        <f t="shared" ca="1" si="225"/>
        <v/>
      </c>
      <c r="DZ174" s="226" t="str">
        <f t="shared" ca="1" si="225"/>
        <v/>
      </c>
      <c r="EA174" s="226" t="str">
        <f t="shared" ca="1" si="225"/>
        <v/>
      </c>
      <c r="EB174" s="226" t="str">
        <f t="shared" ca="1" si="225"/>
        <v/>
      </c>
      <c r="EC174" s="226" t="str">
        <f t="shared" ca="1" si="225"/>
        <v/>
      </c>
      <c r="ED174" s="226"/>
      <c r="EE174" s="226" t="str">
        <f t="shared" ca="1" si="202"/>
        <v xml:space="preserve">         </v>
      </c>
      <c r="EF174" s="226" t="str">
        <f t="shared" ca="1" si="203"/>
        <v/>
      </c>
      <c r="EG174" s="226" t="str">
        <f t="shared" ca="1" si="204"/>
        <v/>
      </c>
      <c r="EH174" s="226"/>
      <c r="EI174" s="226" t="str">
        <f t="shared" ca="1" si="243"/>
        <v/>
      </c>
      <c r="EJ174" s="226" t="str">
        <f t="shared" ca="1" si="243"/>
        <v/>
      </c>
      <c r="EK174" s="226" t="str">
        <f t="shared" ca="1" si="243"/>
        <v/>
      </c>
      <c r="EL174" s="226" t="str">
        <f t="shared" ca="1" si="243"/>
        <v/>
      </c>
      <c r="EM174" s="226" t="str">
        <f t="shared" ca="1" si="243"/>
        <v/>
      </c>
      <c r="EN174" s="226" t="str">
        <f t="shared" ca="1" si="243"/>
        <v/>
      </c>
      <c r="EO174" s="226" t="str">
        <f t="shared" ca="1" si="243"/>
        <v/>
      </c>
      <c r="EP174" s="226" t="str">
        <f t="shared" ca="1" si="243"/>
        <v/>
      </c>
      <c r="EQ174" s="226" t="str">
        <f t="shared" ca="1" si="243"/>
        <v/>
      </c>
      <c r="ER174" s="226" t="str">
        <f t="shared" ca="1" si="243"/>
        <v/>
      </c>
      <c r="ES174" s="226"/>
      <c r="ET174" s="226" t="str">
        <f t="shared" ca="1" si="231"/>
        <v xml:space="preserve">         </v>
      </c>
      <c r="EU174" s="226" t="str">
        <f t="shared" ca="1" si="232"/>
        <v/>
      </c>
      <c r="EV174" s="226" t="str">
        <f t="shared" ca="1" si="233"/>
        <v/>
      </c>
      <c r="FM174" s="226" t="str">
        <f t="shared" si="234"/>
        <v/>
      </c>
      <c r="FN174" s="226" t="str">
        <f t="shared" si="235"/>
        <v/>
      </c>
      <c r="FO174" s="226" t="str">
        <f t="shared" si="236"/>
        <v/>
      </c>
      <c r="FP174" s="226" t="str">
        <f t="shared" si="237"/>
        <v/>
      </c>
      <c r="FQ174" s="226" t="str">
        <f t="shared" si="206"/>
        <v/>
      </c>
      <c r="FR174" s="226" t="str">
        <f t="shared" si="207"/>
        <v/>
      </c>
      <c r="FT174" s="226">
        <f>LEN(ПланОЗО!C174)-LEN(SUBSTITUTE(ПланОЗО!C174,",",""))+COUNTA(ПланОЗО!C174)</f>
        <v>0</v>
      </c>
      <c r="FU174" s="226">
        <f>LEN(ПланОЗО!D174)-LEN(SUBSTITUTE(ПланОЗО!D174,",",""))+COUNTA(ПланОЗО!D174)</f>
        <v>0</v>
      </c>
      <c r="FV174" s="226">
        <f>LEN(ПланОЗО!E174)-LEN(SUBSTITUTE(ПланОЗО!E174,",",""))+COUNTA(ПланОЗО!E174)</f>
        <v>0</v>
      </c>
      <c r="FX174" s="226">
        <f>LEN(ПланЗО!C174)-LEN(SUBSTITUTE(ПланЗО!C174,",",""))+COUNTA(ПланЗО!C174)</f>
        <v>0</v>
      </c>
      <c r="FY174" s="226">
        <f>LEN(ПланЗО!D174)-LEN(SUBSTITUTE(ПланЗО!D174,",",""))+COUNTA(ПланЗО!D174)</f>
        <v>0</v>
      </c>
      <c r="FZ174" s="226">
        <f>LEN(ПланЗО!E174)-LEN(SUBSTITUTE(ПланЗО!E174,",",""))+COUNTA(ПланЗО!E174)</f>
        <v>0</v>
      </c>
    </row>
    <row r="175" spans="1:182" x14ac:dyDescent="0.25">
      <c r="A175" s="5" t="s">
        <v>321</v>
      </c>
      <c r="B175" s="92"/>
      <c r="C175" s="88"/>
      <c r="D175" s="91"/>
      <c r="E175" s="91"/>
      <c r="F175" s="91"/>
      <c r="G175" s="94"/>
      <c r="H175" s="88"/>
      <c r="I175" s="91"/>
      <c r="J175" s="91"/>
      <c r="K175" s="91"/>
      <c r="L175" s="94"/>
      <c r="M175" s="95"/>
      <c r="N175" s="91"/>
      <c r="O175" s="91"/>
      <c r="P175" s="91"/>
      <c r="Q175" s="94"/>
      <c r="R175" s="95"/>
      <c r="S175" s="91"/>
      <c r="T175" s="91"/>
      <c r="U175" s="91"/>
      <c r="V175" s="94"/>
      <c r="W175" s="95"/>
      <c r="X175" s="91"/>
      <c r="Y175" s="91"/>
      <c r="Z175" s="91"/>
      <c r="AA175" s="94"/>
      <c r="AB175" s="95"/>
      <c r="AC175" s="91"/>
      <c r="AD175" s="91"/>
      <c r="AE175" s="91"/>
      <c r="AF175" s="94"/>
      <c r="AG175" s="95"/>
      <c r="AH175" s="91"/>
      <c r="AI175" s="91"/>
      <c r="AJ175" s="91"/>
      <c r="AK175" s="94"/>
      <c r="AL175" s="95"/>
      <c r="AM175" s="91"/>
      <c r="AN175" s="91"/>
      <c r="AO175" s="91"/>
      <c r="AP175" s="94"/>
      <c r="AQ175" s="95"/>
      <c r="AR175" s="91"/>
      <c r="AS175" s="91"/>
      <c r="AT175" s="91"/>
      <c r="AU175" s="94"/>
      <c r="AV175" s="95"/>
      <c r="AW175" s="91"/>
      <c r="AX175" s="91"/>
      <c r="AY175" s="91"/>
      <c r="AZ175" s="94"/>
      <c r="BA175" s="95"/>
      <c r="BB175" s="91"/>
      <c r="BC175" s="91"/>
      <c r="BD175" s="91"/>
      <c r="BE175" s="94"/>
      <c r="BF175" s="91"/>
      <c r="BG175" s="214">
        <v>0</v>
      </c>
      <c r="BH175" s="214">
        <v>0</v>
      </c>
      <c r="BI175" s="214">
        <v>0</v>
      </c>
      <c r="BJ175" s="214">
        <v>0</v>
      </c>
      <c r="BK175" s="305"/>
      <c r="BL175" s="305" t="str">
        <f>IF(ПланОО!H175&gt;0,ПланОО!I175/ПланОО!H175,"-")</f>
        <v>-</v>
      </c>
      <c r="BM175" s="298"/>
      <c r="BN175" s="226"/>
      <c r="BO175" s="226"/>
      <c r="BP175" s="226">
        <f t="shared" ca="1" si="170"/>
        <v>0</v>
      </c>
      <c r="BQ175" s="226">
        <f t="shared" ca="1" si="171"/>
        <v>0</v>
      </c>
      <c r="BR175" s="226">
        <f t="shared" ca="1" si="228"/>
        <v>0</v>
      </c>
      <c r="BS175" s="226">
        <f t="shared" ca="1" si="228"/>
        <v>0</v>
      </c>
      <c r="BT175" s="226">
        <f t="shared" ca="1" si="228"/>
        <v>0</v>
      </c>
      <c r="BU175" s="226">
        <f t="shared" ca="1" si="224"/>
        <v>0</v>
      </c>
      <c r="BV175" s="226">
        <f t="shared" ca="1" si="224"/>
        <v>0</v>
      </c>
      <c r="BW175" s="226">
        <f t="shared" ca="1" si="224"/>
        <v>0</v>
      </c>
      <c r="BX175" s="226">
        <f t="shared" ca="1" si="224"/>
        <v>0</v>
      </c>
      <c r="BY175" s="226">
        <f t="shared" ca="1" si="224"/>
        <v>0</v>
      </c>
      <c r="BZ175" s="226">
        <f t="shared" ca="1" si="224"/>
        <v>0</v>
      </c>
      <c r="CA175" s="226"/>
      <c r="CB175" s="226" t="str">
        <f t="shared" ca="1" si="172"/>
        <v/>
      </c>
      <c r="CC175" s="226" t="str">
        <f t="shared" ca="1" si="173"/>
        <v/>
      </c>
      <c r="CD175" s="226" t="str">
        <f t="shared" ca="1" si="174"/>
        <v/>
      </c>
      <c r="CE175" s="226" t="str">
        <f t="shared" ca="1" si="175"/>
        <v/>
      </c>
      <c r="CF175" s="226" t="str">
        <f t="shared" ca="1" si="176"/>
        <v/>
      </c>
      <c r="CG175" s="226" t="str">
        <f t="shared" ca="1" si="177"/>
        <v/>
      </c>
      <c r="CH175" s="226" t="str">
        <f t="shared" ca="1" si="178"/>
        <v/>
      </c>
      <c r="CI175" s="226" t="str">
        <f t="shared" ca="1" si="179"/>
        <v/>
      </c>
      <c r="CJ175" s="226" t="str">
        <f t="shared" ca="1" si="180"/>
        <v/>
      </c>
      <c r="CK175" s="226" t="str">
        <f t="shared" ca="1" si="181"/>
        <v/>
      </c>
      <c r="CL175" s="226" t="str">
        <f t="shared" ca="1" si="182"/>
        <v/>
      </c>
      <c r="CM175" s="226"/>
      <c r="CN175" s="226" t="str">
        <f t="shared" ca="1" si="183"/>
        <v xml:space="preserve">          </v>
      </c>
      <c r="CO175" s="226" t="str">
        <f t="shared" ca="1" si="184"/>
        <v/>
      </c>
      <c r="CP175" s="226" t="str">
        <f t="shared" ca="1" si="185"/>
        <v/>
      </c>
      <c r="CQ175" s="226"/>
      <c r="CR175" s="226">
        <f t="shared" ca="1" si="186"/>
        <v>0</v>
      </c>
      <c r="CS175" s="226">
        <f t="shared" ca="1" si="210"/>
        <v>0</v>
      </c>
      <c r="CT175" s="226">
        <f t="shared" ca="1" si="210"/>
        <v>0</v>
      </c>
      <c r="CU175" s="226">
        <f t="shared" ca="1" si="210"/>
        <v>0</v>
      </c>
      <c r="CV175" s="226">
        <f t="shared" ca="1" si="210"/>
        <v>0</v>
      </c>
      <c r="CW175" s="226">
        <f t="shared" ca="1" si="210"/>
        <v>0</v>
      </c>
      <c r="CX175" s="226">
        <f t="shared" ca="1" si="209"/>
        <v>0</v>
      </c>
      <c r="CY175" s="226">
        <f t="shared" ca="1" si="209"/>
        <v>0</v>
      </c>
      <c r="CZ175" s="226">
        <f t="shared" ca="1" si="209"/>
        <v>0</v>
      </c>
      <c r="DA175" s="226">
        <f t="shared" ca="1" si="209"/>
        <v>0</v>
      </c>
      <c r="DB175" s="226">
        <f t="shared" ca="1" si="209"/>
        <v>0</v>
      </c>
      <c r="DC175" s="226"/>
      <c r="DD175" s="226" t="str">
        <f t="shared" ca="1" si="187"/>
        <v/>
      </c>
      <c r="DE175" s="226" t="str">
        <f t="shared" ca="1" si="188"/>
        <v/>
      </c>
      <c r="DF175" s="226" t="str">
        <f t="shared" ca="1" si="189"/>
        <v/>
      </c>
      <c r="DG175" s="226" t="str">
        <f t="shared" ca="1" si="190"/>
        <v/>
      </c>
      <c r="DH175" s="226" t="str">
        <f t="shared" ca="1" si="191"/>
        <v/>
      </c>
      <c r="DI175" s="226" t="str">
        <f t="shared" ca="1" si="192"/>
        <v/>
      </c>
      <c r="DJ175" s="226" t="str">
        <f t="shared" ca="1" si="193"/>
        <v/>
      </c>
      <c r="DK175" s="226" t="str">
        <f t="shared" ca="1" si="194"/>
        <v/>
      </c>
      <c r="DL175" s="226" t="str">
        <f t="shared" ca="1" si="195"/>
        <v/>
      </c>
      <c r="DM175" s="226" t="str">
        <f t="shared" ca="1" si="196"/>
        <v/>
      </c>
      <c r="DN175" s="226" t="str">
        <f t="shared" ca="1" si="197"/>
        <v/>
      </c>
      <c r="DO175" s="226"/>
      <c r="DP175" s="226" t="str">
        <f t="shared" ca="1" si="198"/>
        <v xml:space="preserve">          </v>
      </c>
      <c r="DQ175" s="226" t="str">
        <f t="shared" ca="1" si="199"/>
        <v/>
      </c>
      <c r="DR175" s="226" t="str">
        <f t="shared" ca="1" si="200"/>
        <v/>
      </c>
      <c r="DS175" s="226"/>
      <c r="DT175" s="226" t="str">
        <f t="shared" ca="1" si="201"/>
        <v/>
      </c>
      <c r="DU175" s="226" t="str">
        <f t="shared" ca="1" si="229"/>
        <v/>
      </c>
      <c r="DV175" s="226" t="str">
        <f t="shared" ca="1" si="229"/>
        <v/>
      </c>
      <c r="DW175" s="226" t="str">
        <f t="shared" ca="1" si="229"/>
        <v/>
      </c>
      <c r="DX175" s="226" t="str">
        <f t="shared" ca="1" si="225"/>
        <v/>
      </c>
      <c r="DY175" s="226" t="str">
        <f t="shared" ca="1" si="225"/>
        <v/>
      </c>
      <c r="DZ175" s="226" t="str">
        <f t="shared" ca="1" si="225"/>
        <v/>
      </c>
      <c r="EA175" s="226" t="str">
        <f t="shared" ca="1" si="225"/>
        <v/>
      </c>
      <c r="EB175" s="226" t="str">
        <f t="shared" ca="1" si="225"/>
        <v/>
      </c>
      <c r="EC175" s="226" t="str">
        <f t="shared" ca="1" si="225"/>
        <v/>
      </c>
      <c r="ED175" s="226"/>
      <c r="EE175" s="226" t="str">
        <f t="shared" ca="1" si="202"/>
        <v xml:space="preserve">         </v>
      </c>
      <c r="EF175" s="226" t="str">
        <f t="shared" ca="1" si="203"/>
        <v/>
      </c>
      <c r="EG175" s="226" t="str">
        <f t="shared" ca="1" si="204"/>
        <v/>
      </c>
      <c r="EH175" s="226"/>
      <c r="EI175" s="226" t="str">
        <f t="shared" ca="1" si="243"/>
        <v/>
      </c>
      <c r="EJ175" s="226" t="str">
        <f t="shared" ca="1" si="243"/>
        <v/>
      </c>
      <c r="EK175" s="226" t="str">
        <f t="shared" ca="1" si="243"/>
        <v/>
      </c>
      <c r="EL175" s="226" t="str">
        <f t="shared" ca="1" si="243"/>
        <v/>
      </c>
      <c r="EM175" s="226" t="str">
        <f t="shared" ca="1" si="243"/>
        <v/>
      </c>
      <c r="EN175" s="226" t="str">
        <f t="shared" ca="1" si="243"/>
        <v/>
      </c>
      <c r="EO175" s="226" t="str">
        <f t="shared" ca="1" si="243"/>
        <v/>
      </c>
      <c r="EP175" s="226" t="str">
        <f t="shared" ca="1" si="243"/>
        <v/>
      </c>
      <c r="EQ175" s="226" t="str">
        <f t="shared" ca="1" si="243"/>
        <v/>
      </c>
      <c r="ER175" s="226" t="str">
        <f t="shared" ca="1" si="243"/>
        <v/>
      </c>
      <c r="ES175" s="226"/>
      <c r="ET175" s="226" t="str">
        <f t="shared" ca="1" si="231"/>
        <v xml:space="preserve">         </v>
      </c>
      <c r="EU175" s="226" t="str">
        <f t="shared" ca="1" si="232"/>
        <v/>
      </c>
      <c r="EV175" s="226" t="str">
        <f t="shared" ca="1" si="233"/>
        <v/>
      </c>
      <c r="FM175" s="226" t="str">
        <f t="shared" si="234"/>
        <v/>
      </c>
      <c r="FN175" s="226" t="str">
        <f t="shared" si="235"/>
        <v/>
      </c>
      <c r="FO175" s="226" t="str">
        <f t="shared" si="236"/>
        <v/>
      </c>
      <c r="FP175" s="226" t="str">
        <f t="shared" si="237"/>
        <v/>
      </c>
      <c r="FQ175" s="226" t="str">
        <f t="shared" si="206"/>
        <v/>
      </c>
      <c r="FR175" s="226" t="str">
        <f t="shared" si="207"/>
        <v/>
      </c>
      <c r="FT175" s="226">
        <f>LEN(ПланОЗО!C175)-LEN(SUBSTITUTE(ПланОЗО!C175,",",""))+COUNTA(ПланОЗО!C175)</f>
        <v>0</v>
      </c>
      <c r="FU175" s="226">
        <f>LEN(ПланОЗО!D175)-LEN(SUBSTITUTE(ПланОЗО!D175,",",""))+COUNTA(ПланОЗО!D175)</f>
        <v>0</v>
      </c>
      <c r="FV175" s="226">
        <f>LEN(ПланОЗО!E175)-LEN(SUBSTITUTE(ПланОЗО!E175,",",""))+COUNTA(ПланОЗО!E175)</f>
        <v>0</v>
      </c>
      <c r="FX175" s="226">
        <f>LEN(ПланЗО!C175)-LEN(SUBSTITUTE(ПланЗО!C175,",",""))+COUNTA(ПланЗО!C175)</f>
        <v>0</v>
      </c>
      <c r="FY175" s="226">
        <f>LEN(ПланЗО!D175)-LEN(SUBSTITUTE(ПланЗО!D175,",",""))+COUNTA(ПланЗО!D175)</f>
        <v>0</v>
      </c>
      <c r="FZ175" s="226">
        <f>LEN(ПланЗО!E175)-LEN(SUBSTITUTE(ПланЗО!E175,",",""))+COUNTA(ПланЗО!E175)</f>
        <v>0</v>
      </c>
    </row>
    <row r="176" spans="1:182" x14ac:dyDescent="0.25">
      <c r="A176" s="5" t="s">
        <v>322</v>
      </c>
      <c r="B176" s="92"/>
      <c r="C176" s="88"/>
      <c r="D176" s="89"/>
      <c r="E176" s="89"/>
      <c r="F176" s="89"/>
      <c r="G176" s="90"/>
      <c r="H176" s="88"/>
      <c r="I176" s="89"/>
      <c r="J176" s="89"/>
      <c r="K176" s="89"/>
      <c r="L176" s="90"/>
      <c r="M176" s="88"/>
      <c r="N176" s="91"/>
      <c r="O176" s="91"/>
      <c r="P176" s="89"/>
      <c r="Q176" s="90"/>
      <c r="R176" s="88"/>
      <c r="S176" s="89"/>
      <c r="T176" s="89"/>
      <c r="U176" s="89"/>
      <c r="V176" s="90"/>
      <c r="W176" s="88"/>
      <c r="X176" s="89"/>
      <c r="Y176" s="89"/>
      <c r="Z176" s="89"/>
      <c r="AA176" s="90"/>
      <c r="AB176" s="88"/>
      <c r="AC176" s="89"/>
      <c r="AD176" s="89"/>
      <c r="AE176" s="89"/>
      <c r="AF176" s="90"/>
      <c r="AG176" s="88"/>
      <c r="AH176" s="89"/>
      <c r="AI176" s="89"/>
      <c r="AJ176" s="89"/>
      <c r="AK176" s="90"/>
      <c r="AL176" s="88"/>
      <c r="AM176" s="89"/>
      <c r="AN176" s="89"/>
      <c r="AO176" s="89"/>
      <c r="AP176" s="90"/>
      <c r="AQ176" s="88"/>
      <c r="AR176" s="89"/>
      <c r="AS176" s="89"/>
      <c r="AT176" s="89"/>
      <c r="AU176" s="90"/>
      <c r="AV176" s="88"/>
      <c r="AW176" s="89"/>
      <c r="AX176" s="89"/>
      <c r="AY176" s="89"/>
      <c r="AZ176" s="90"/>
      <c r="BA176" s="88"/>
      <c r="BB176" s="89"/>
      <c r="BC176" s="89"/>
      <c r="BD176" s="89"/>
      <c r="BE176" s="90"/>
      <c r="BF176" s="89"/>
      <c r="BG176" s="214">
        <v>0</v>
      </c>
      <c r="BH176" s="214">
        <v>0</v>
      </c>
      <c r="BI176" s="214">
        <v>0</v>
      </c>
      <c r="BJ176" s="214">
        <v>0</v>
      </c>
      <c r="BK176" s="305"/>
      <c r="BL176" s="305" t="str">
        <f>IF(ПланОО!H176&gt;0,ПланОО!I176/ПланОО!H176,"-")</f>
        <v>-</v>
      </c>
      <c r="BM176" s="298"/>
      <c r="BN176" s="226"/>
      <c r="BO176" s="226"/>
      <c r="BP176" s="226">
        <f t="shared" ca="1" si="170"/>
        <v>0</v>
      </c>
      <c r="BQ176" s="226">
        <f t="shared" ca="1" si="171"/>
        <v>0</v>
      </c>
      <c r="BR176" s="226">
        <f t="shared" ca="1" si="228"/>
        <v>0</v>
      </c>
      <c r="BS176" s="226">
        <f t="shared" ca="1" si="228"/>
        <v>0</v>
      </c>
      <c r="BT176" s="226">
        <f t="shared" ca="1" si="228"/>
        <v>0</v>
      </c>
      <c r="BU176" s="226">
        <f t="shared" ca="1" si="224"/>
        <v>0</v>
      </c>
      <c r="BV176" s="226">
        <f t="shared" ca="1" si="224"/>
        <v>0</v>
      </c>
      <c r="BW176" s="226">
        <f t="shared" ca="1" si="224"/>
        <v>0</v>
      </c>
      <c r="BX176" s="226">
        <f t="shared" ca="1" si="224"/>
        <v>0</v>
      </c>
      <c r="BY176" s="226">
        <f t="shared" ca="1" si="224"/>
        <v>0</v>
      </c>
      <c r="BZ176" s="226">
        <f t="shared" ca="1" si="224"/>
        <v>0</v>
      </c>
      <c r="CA176" s="226"/>
      <c r="CB176" s="226" t="str">
        <f t="shared" ca="1" si="172"/>
        <v/>
      </c>
      <c r="CC176" s="226" t="str">
        <f t="shared" ca="1" si="173"/>
        <v/>
      </c>
      <c r="CD176" s="226" t="str">
        <f t="shared" ca="1" si="174"/>
        <v/>
      </c>
      <c r="CE176" s="226" t="str">
        <f t="shared" ca="1" si="175"/>
        <v/>
      </c>
      <c r="CF176" s="226" t="str">
        <f t="shared" ca="1" si="176"/>
        <v/>
      </c>
      <c r="CG176" s="226" t="str">
        <f t="shared" ca="1" si="177"/>
        <v/>
      </c>
      <c r="CH176" s="226" t="str">
        <f t="shared" ca="1" si="178"/>
        <v/>
      </c>
      <c r="CI176" s="226" t="str">
        <f t="shared" ca="1" si="179"/>
        <v/>
      </c>
      <c r="CJ176" s="226" t="str">
        <f t="shared" ca="1" si="180"/>
        <v/>
      </c>
      <c r="CK176" s="226" t="str">
        <f t="shared" ca="1" si="181"/>
        <v/>
      </c>
      <c r="CL176" s="226" t="str">
        <f t="shared" ca="1" si="182"/>
        <v/>
      </c>
      <c r="CM176" s="226"/>
      <c r="CN176" s="226" t="str">
        <f t="shared" ca="1" si="183"/>
        <v xml:space="preserve">          </v>
      </c>
      <c r="CO176" s="226" t="str">
        <f t="shared" ca="1" si="184"/>
        <v/>
      </c>
      <c r="CP176" s="226" t="str">
        <f t="shared" ca="1" si="185"/>
        <v/>
      </c>
      <c r="CQ176" s="226"/>
      <c r="CR176" s="226">
        <f t="shared" ca="1" si="186"/>
        <v>0</v>
      </c>
      <c r="CS176" s="226">
        <f t="shared" ca="1" si="210"/>
        <v>0</v>
      </c>
      <c r="CT176" s="226">
        <f t="shared" ca="1" si="210"/>
        <v>0</v>
      </c>
      <c r="CU176" s="226">
        <f t="shared" ca="1" si="210"/>
        <v>0</v>
      </c>
      <c r="CV176" s="226">
        <f t="shared" ca="1" si="210"/>
        <v>0</v>
      </c>
      <c r="CW176" s="226">
        <f t="shared" ca="1" si="210"/>
        <v>0</v>
      </c>
      <c r="CX176" s="226">
        <f t="shared" ca="1" si="209"/>
        <v>0</v>
      </c>
      <c r="CY176" s="226">
        <f t="shared" ca="1" si="209"/>
        <v>0</v>
      </c>
      <c r="CZ176" s="226">
        <f t="shared" ca="1" si="209"/>
        <v>0</v>
      </c>
      <c r="DA176" s="226">
        <f t="shared" ca="1" si="209"/>
        <v>0</v>
      </c>
      <c r="DB176" s="226">
        <f t="shared" ca="1" si="209"/>
        <v>0</v>
      </c>
      <c r="DC176" s="226"/>
      <c r="DD176" s="226" t="str">
        <f t="shared" ca="1" si="187"/>
        <v/>
      </c>
      <c r="DE176" s="226" t="str">
        <f t="shared" ca="1" si="188"/>
        <v/>
      </c>
      <c r="DF176" s="226" t="str">
        <f t="shared" ca="1" si="189"/>
        <v/>
      </c>
      <c r="DG176" s="226" t="str">
        <f t="shared" ca="1" si="190"/>
        <v/>
      </c>
      <c r="DH176" s="226" t="str">
        <f t="shared" ca="1" si="191"/>
        <v/>
      </c>
      <c r="DI176" s="226" t="str">
        <f t="shared" ca="1" si="192"/>
        <v/>
      </c>
      <c r="DJ176" s="226" t="str">
        <f t="shared" ca="1" si="193"/>
        <v/>
      </c>
      <c r="DK176" s="226" t="str">
        <f t="shared" ca="1" si="194"/>
        <v/>
      </c>
      <c r="DL176" s="226" t="str">
        <f t="shared" ca="1" si="195"/>
        <v/>
      </c>
      <c r="DM176" s="226" t="str">
        <f t="shared" ca="1" si="196"/>
        <v/>
      </c>
      <c r="DN176" s="226" t="str">
        <f t="shared" ca="1" si="197"/>
        <v/>
      </c>
      <c r="DO176" s="226"/>
      <c r="DP176" s="226" t="str">
        <f t="shared" ca="1" si="198"/>
        <v xml:space="preserve">          </v>
      </c>
      <c r="DQ176" s="226" t="str">
        <f t="shared" ca="1" si="199"/>
        <v/>
      </c>
      <c r="DR176" s="226" t="str">
        <f t="shared" ca="1" si="200"/>
        <v/>
      </c>
      <c r="DS176" s="226"/>
      <c r="DT176" s="226" t="str">
        <f t="shared" ca="1" si="201"/>
        <v/>
      </c>
      <c r="DU176" s="226" t="str">
        <f t="shared" ca="1" si="229"/>
        <v/>
      </c>
      <c r="DV176" s="226" t="str">
        <f t="shared" ca="1" si="229"/>
        <v/>
      </c>
      <c r="DW176" s="226" t="str">
        <f t="shared" ca="1" si="229"/>
        <v/>
      </c>
      <c r="DX176" s="226" t="str">
        <f t="shared" ca="1" si="225"/>
        <v/>
      </c>
      <c r="DY176" s="226" t="str">
        <f t="shared" ca="1" si="225"/>
        <v/>
      </c>
      <c r="DZ176" s="226" t="str">
        <f t="shared" ca="1" si="225"/>
        <v/>
      </c>
      <c r="EA176" s="226" t="str">
        <f t="shared" ca="1" si="225"/>
        <v/>
      </c>
      <c r="EB176" s="226" t="str">
        <f t="shared" ca="1" si="225"/>
        <v/>
      </c>
      <c r="EC176" s="226" t="str">
        <f t="shared" ca="1" si="225"/>
        <v/>
      </c>
      <c r="ED176" s="226"/>
      <c r="EE176" s="226" t="str">
        <f t="shared" ca="1" si="202"/>
        <v xml:space="preserve">         </v>
      </c>
      <c r="EF176" s="226" t="str">
        <f t="shared" ca="1" si="203"/>
        <v/>
      </c>
      <c r="EG176" s="226" t="str">
        <f t="shared" ca="1" si="204"/>
        <v/>
      </c>
      <c r="EH176" s="226"/>
      <c r="EI176" s="226" t="str">
        <f t="shared" ca="1" si="243"/>
        <v/>
      </c>
      <c r="EJ176" s="226" t="str">
        <f t="shared" ca="1" si="243"/>
        <v/>
      </c>
      <c r="EK176" s="226" t="str">
        <f t="shared" ca="1" si="243"/>
        <v/>
      </c>
      <c r="EL176" s="226" t="str">
        <f t="shared" ca="1" si="243"/>
        <v/>
      </c>
      <c r="EM176" s="226" t="str">
        <f t="shared" ca="1" si="243"/>
        <v/>
      </c>
      <c r="EN176" s="226" t="str">
        <f t="shared" ca="1" si="243"/>
        <v/>
      </c>
      <c r="EO176" s="226" t="str">
        <f t="shared" ca="1" si="243"/>
        <v/>
      </c>
      <c r="EP176" s="226" t="str">
        <f t="shared" ca="1" si="243"/>
        <v/>
      </c>
      <c r="EQ176" s="226" t="str">
        <f t="shared" ca="1" si="243"/>
        <v/>
      </c>
      <c r="ER176" s="226" t="str">
        <f t="shared" ca="1" si="243"/>
        <v/>
      </c>
      <c r="ES176" s="226"/>
      <c r="ET176" s="226" t="str">
        <f t="shared" ca="1" si="231"/>
        <v xml:space="preserve">         </v>
      </c>
      <c r="EU176" s="226" t="str">
        <f t="shared" ca="1" si="232"/>
        <v/>
      </c>
      <c r="EV176" s="226" t="str">
        <f t="shared" ca="1" si="233"/>
        <v/>
      </c>
      <c r="FM176" s="226" t="str">
        <f t="shared" si="234"/>
        <v/>
      </c>
      <c r="FN176" s="226" t="str">
        <f t="shared" si="235"/>
        <v/>
      </c>
      <c r="FO176" s="226" t="str">
        <f t="shared" si="236"/>
        <v/>
      </c>
      <c r="FP176" s="226" t="str">
        <f t="shared" si="237"/>
        <v/>
      </c>
      <c r="FQ176" s="226" t="str">
        <f t="shared" si="206"/>
        <v/>
      </c>
      <c r="FR176" s="226" t="str">
        <f t="shared" si="207"/>
        <v/>
      </c>
      <c r="FT176" s="226">
        <f>LEN(ПланОЗО!C176)-LEN(SUBSTITUTE(ПланОЗО!C176,",",""))+COUNTA(ПланОЗО!C176)</f>
        <v>0</v>
      </c>
      <c r="FU176" s="226">
        <f>LEN(ПланОЗО!D176)-LEN(SUBSTITUTE(ПланОЗО!D176,",",""))+COUNTA(ПланОЗО!D176)</f>
        <v>0</v>
      </c>
      <c r="FV176" s="226">
        <f>LEN(ПланОЗО!E176)-LEN(SUBSTITUTE(ПланОЗО!E176,",",""))+COUNTA(ПланОЗО!E176)</f>
        <v>0</v>
      </c>
      <c r="FX176" s="226">
        <f>LEN(ПланЗО!C176)-LEN(SUBSTITUTE(ПланЗО!C176,",",""))+COUNTA(ПланЗО!C176)</f>
        <v>0</v>
      </c>
      <c r="FY176" s="226">
        <f>LEN(ПланЗО!D176)-LEN(SUBSTITUTE(ПланЗО!D176,",",""))+COUNTA(ПланЗО!D176)</f>
        <v>0</v>
      </c>
      <c r="FZ176" s="226">
        <f>LEN(ПланЗО!E176)-LEN(SUBSTITUTE(ПланЗО!E176,",",""))+COUNTA(ПланЗО!E176)</f>
        <v>0</v>
      </c>
    </row>
    <row r="177" spans="1:182" x14ac:dyDescent="0.25">
      <c r="A177" s="382" t="s">
        <v>267</v>
      </c>
      <c r="B177" s="382"/>
      <c r="C177" s="287">
        <f>SUM(C173:C176)</f>
        <v>0</v>
      </c>
      <c r="D177" s="287">
        <f>SUM(D173:D176)</f>
        <v>0</v>
      </c>
      <c r="E177" s="287">
        <f>SUM(E173:E176)</f>
        <v>0</v>
      </c>
      <c r="F177" s="287">
        <f>SUM(F173:F176)</f>
        <v>0</v>
      </c>
      <c r="G177" s="287">
        <f>COUNTA(G173:G176)</f>
        <v>0</v>
      </c>
      <c r="H177" s="287">
        <f>SUM(H173:H176)</f>
        <v>0</v>
      </c>
      <c r="I177" s="287">
        <f t="shared" ref="I177:BD177" si="244">SUM(I173:I176)</f>
        <v>0</v>
      </c>
      <c r="J177" s="287">
        <f t="shared" si="244"/>
        <v>0</v>
      </c>
      <c r="K177" s="287">
        <f t="shared" si="244"/>
        <v>0</v>
      </c>
      <c r="L177" s="287">
        <f>COUNTA(L173:L176)</f>
        <v>0</v>
      </c>
      <c r="M177" s="287">
        <f t="shared" si="244"/>
        <v>0</v>
      </c>
      <c r="N177" s="287">
        <f t="shared" si="244"/>
        <v>0</v>
      </c>
      <c r="O177" s="287">
        <f t="shared" si="244"/>
        <v>0</v>
      </c>
      <c r="P177" s="287">
        <f t="shared" si="244"/>
        <v>0</v>
      </c>
      <c r="Q177" s="287">
        <f>COUNTA(Q173:Q176)</f>
        <v>0</v>
      </c>
      <c r="R177" s="287">
        <f t="shared" si="244"/>
        <v>0</v>
      </c>
      <c r="S177" s="287">
        <f t="shared" si="244"/>
        <v>0</v>
      </c>
      <c r="T177" s="287">
        <f t="shared" si="244"/>
        <v>0</v>
      </c>
      <c r="U177" s="287">
        <f t="shared" si="244"/>
        <v>0</v>
      </c>
      <c r="V177" s="287">
        <f>COUNTA(V173:V176)</f>
        <v>0</v>
      </c>
      <c r="W177" s="287">
        <f t="shared" si="244"/>
        <v>0</v>
      </c>
      <c r="X177" s="287">
        <f t="shared" si="244"/>
        <v>0</v>
      </c>
      <c r="Y177" s="287">
        <f t="shared" si="244"/>
        <v>0</v>
      </c>
      <c r="Z177" s="287">
        <f t="shared" si="244"/>
        <v>0</v>
      </c>
      <c r="AA177" s="287">
        <f>COUNTA(AA173:AA176)</f>
        <v>0</v>
      </c>
      <c r="AB177" s="287">
        <f t="shared" si="244"/>
        <v>0</v>
      </c>
      <c r="AC177" s="287">
        <f t="shared" si="244"/>
        <v>0</v>
      </c>
      <c r="AD177" s="287">
        <f t="shared" si="244"/>
        <v>0</v>
      </c>
      <c r="AE177" s="287">
        <f t="shared" si="244"/>
        <v>0</v>
      </c>
      <c r="AF177" s="287">
        <f>COUNTA(AF173:AF176)</f>
        <v>0</v>
      </c>
      <c r="AG177" s="287">
        <f t="shared" si="244"/>
        <v>0</v>
      </c>
      <c r="AH177" s="287">
        <f t="shared" si="244"/>
        <v>0</v>
      </c>
      <c r="AI177" s="287">
        <f t="shared" si="244"/>
        <v>0</v>
      </c>
      <c r="AJ177" s="287">
        <f t="shared" si="244"/>
        <v>0</v>
      </c>
      <c r="AK177" s="287">
        <f>COUNTA(AK173:AK176)</f>
        <v>0</v>
      </c>
      <c r="AL177" s="287">
        <f t="shared" si="244"/>
        <v>0</v>
      </c>
      <c r="AM177" s="287">
        <f t="shared" si="244"/>
        <v>0</v>
      </c>
      <c r="AN177" s="287">
        <f t="shared" si="244"/>
        <v>0</v>
      </c>
      <c r="AO177" s="287">
        <f t="shared" si="244"/>
        <v>0</v>
      </c>
      <c r="AP177" s="287">
        <f>COUNTA(AP173:AP176)</f>
        <v>0</v>
      </c>
      <c r="AQ177" s="287">
        <f t="shared" si="244"/>
        <v>9</v>
      </c>
      <c r="AR177" s="287">
        <f t="shared" si="244"/>
        <v>0</v>
      </c>
      <c r="AS177" s="287">
        <f t="shared" si="244"/>
        <v>0</v>
      </c>
      <c r="AT177" s="287">
        <f t="shared" si="244"/>
        <v>0</v>
      </c>
      <c r="AU177" s="287">
        <f>COUNTA(AU173:AU176)</f>
        <v>0</v>
      </c>
      <c r="AV177" s="287">
        <f t="shared" si="244"/>
        <v>0</v>
      </c>
      <c r="AW177" s="287">
        <f t="shared" si="244"/>
        <v>0</v>
      </c>
      <c r="AX177" s="287">
        <f t="shared" si="244"/>
        <v>0</v>
      </c>
      <c r="AY177" s="287">
        <f t="shared" si="244"/>
        <v>0</v>
      </c>
      <c r="AZ177" s="287">
        <f>COUNTA(AZ173:AZ176)</f>
        <v>0</v>
      </c>
      <c r="BA177" s="287">
        <f t="shared" si="244"/>
        <v>0</v>
      </c>
      <c r="BB177" s="287">
        <f t="shared" si="244"/>
        <v>0</v>
      </c>
      <c r="BC177" s="287">
        <f t="shared" si="244"/>
        <v>0</v>
      </c>
      <c r="BD177" s="287">
        <f t="shared" si="244"/>
        <v>0</v>
      </c>
      <c r="BE177" s="287">
        <f>COUNTA(BE173:BE176)</f>
        <v>0</v>
      </c>
      <c r="BF177" s="290"/>
      <c r="BG177" s="214">
        <v>0</v>
      </c>
      <c r="BH177" s="214">
        <v>0</v>
      </c>
      <c r="BI177" s="214">
        <v>0</v>
      </c>
      <c r="BJ177" s="214">
        <v>0</v>
      </c>
      <c r="BK177" s="305"/>
      <c r="BL177" s="305">
        <f>IF(ПланОО!H177&gt;0,ПланОО!I177/ПланОО!H177,"-")</f>
        <v>0</v>
      </c>
      <c r="BM177" s="307">
        <v>6</v>
      </c>
      <c r="BN177" s="226"/>
      <c r="BO177" s="226"/>
      <c r="BP177" s="226">
        <f t="shared" ca="1" si="170"/>
        <v>0</v>
      </c>
      <c r="BQ177" s="226">
        <f t="shared" ca="1" si="171"/>
        <v>0</v>
      </c>
      <c r="BR177" s="226">
        <f t="shared" ca="1" si="228"/>
        <v>0</v>
      </c>
      <c r="BS177" s="226">
        <f t="shared" ca="1" si="228"/>
        <v>0</v>
      </c>
      <c r="BT177" s="226">
        <f t="shared" ca="1" si="228"/>
        <v>0</v>
      </c>
      <c r="BU177" s="226">
        <f t="shared" ca="1" si="224"/>
        <v>0</v>
      </c>
      <c r="BV177" s="226">
        <f t="shared" ca="1" si="224"/>
        <v>0</v>
      </c>
      <c r="BW177" s="226">
        <f t="shared" ca="1" si="224"/>
        <v>0</v>
      </c>
      <c r="BX177" s="226">
        <f t="shared" ca="1" si="224"/>
        <v>0</v>
      </c>
      <c r="BY177" s="226">
        <f t="shared" ca="1" si="224"/>
        <v>0</v>
      </c>
      <c r="BZ177" s="226">
        <f t="shared" ca="1" si="224"/>
        <v>0</v>
      </c>
      <c r="CA177" s="226"/>
      <c r="CB177" s="226" t="str">
        <f t="shared" ca="1" si="172"/>
        <v/>
      </c>
      <c r="CC177" s="226" t="str">
        <f t="shared" ca="1" si="173"/>
        <v/>
      </c>
      <c r="CD177" s="226" t="str">
        <f t="shared" ca="1" si="174"/>
        <v/>
      </c>
      <c r="CE177" s="226" t="str">
        <f t="shared" ca="1" si="175"/>
        <v/>
      </c>
      <c r="CF177" s="226" t="str">
        <f t="shared" ca="1" si="176"/>
        <v/>
      </c>
      <c r="CG177" s="226" t="str">
        <f t="shared" ca="1" si="177"/>
        <v/>
      </c>
      <c r="CH177" s="226" t="str">
        <f t="shared" ca="1" si="178"/>
        <v/>
      </c>
      <c r="CI177" s="226" t="str">
        <f t="shared" ca="1" si="179"/>
        <v/>
      </c>
      <c r="CJ177" s="226" t="str">
        <f t="shared" ca="1" si="180"/>
        <v/>
      </c>
      <c r="CK177" s="226" t="str">
        <f t="shared" ca="1" si="181"/>
        <v/>
      </c>
      <c r="CL177" s="226" t="str">
        <f t="shared" ca="1" si="182"/>
        <v/>
      </c>
      <c r="CM177" s="226"/>
      <c r="CN177" s="226" t="str">
        <f t="shared" ca="1" si="183"/>
        <v xml:space="preserve">          </v>
      </c>
      <c r="CO177" s="226" t="str">
        <f t="shared" ca="1" si="184"/>
        <v/>
      </c>
      <c r="CP177" s="226" t="str">
        <f t="shared" ca="1" si="185"/>
        <v/>
      </c>
      <c r="CQ177" s="226"/>
      <c r="CR177" s="226">
        <f t="shared" ca="1" si="186"/>
        <v>0</v>
      </c>
      <c r="CS177" s="226">
        <f t="shared" ca="1" si="210"/>
        <v>0</v>
      </c>
      <c r="CT177" s="226">
        <f t="shared" ca="1" si="210"/>
        <v>0</v>
      </c>
      <c r="CU177" s="226">
        <f t="shared" ca="1" si="210"/>
        <v>0</v>
      </c>
      <c r="CV177" s="226">
        <f t="shared" ca="1" si="210"/>
        <v>0</v>
      </c>
      <c r="CW177" s="226">
        <f t="shared" ca="1" si="210"/>
        <v>0</v>
      </c>
      <c r="CX177" s="226">
        <f t="shared" ca="1" si="209"/>
        <v>0</v>
      </c>
      <c r="CY177" s="226">
        <f t="shared" ca="1" si="209"/>
        <v>0</v>
      </c>
      <c r="CZ177" s="226">
        <f t="shared" ca="1" si="209"/>
        <v>0</v>
      </c>
      <c r="DA177" s="226">
        <f t="shared" ca="1" si="209"/>
        <v>0</v>
      </c>
      <c r="DB177" s="226">
        <f t="shared" ca="1" si="209"/>
        <v>0</v>
      </c>
      <c r="DC177" s="226"/>
      <c r="DD177" s="226" t="str">
        <f t="shared" ca="1" si="187"/>
        <v/>
      </c>
      <c r="DE177" s="226" t="str">
        <f t="shared" ca="1" si="188"/>
        <v/>
      </c>
      <c r="DF177" s="226" t="str">
        <f t="shared" ca="1" si="189"/>
        <v/>
      </c>
      <c r="DG177" s="226" t="str">
        <f t="shared" ca="1" si="190"/>
        <v/>
      </c>
      <c r="DH177" s="226" t="str">
        <f t="shared" ca="1" si="191"/>
        <v/>
      </c>
      <c r="DI177" s="226" t="str">
        <f t="shared" ca="1" si="192"/>
        <v/>
      </c>
      <c r="DJ177" s="226" t="str">
        <f t="shared" ca="1" si="193"/>
        <v/>
      </c>
      <c r="DK177" s="226" t="str">
        <f t="shared" ca="1" si="194"/>
        <v/>
      </c>
      <c r="DL177" s="226" t="str">
        <f t="shared" ca="1" si="195"/>
        <v/>
      </c>
      <c r="DM177" s="226" t="str">
        <f t="shared" ca="1" si="196"/>
        <v/>
      </c>
      <c r="DN177" s="226" t="str">
        <f t="shared" ca="1" si="197"/>
        <v/>
      </c>
      <c r="DO177" s="226"/>
      <c r="DP177" s="226" t="str">
        <f t="shared" ca="1" si="198"/>
        <v xml:space="preserve">          </v>
      </c>
      <c r="DQ177" s="226" t="str">
        <f t="shared" ca="1" si="199"/>
        <v/>
      </c>
      <c r="DR177" s="226" t="str">
        <f t="shared" ca="1" si="200"/>
        <v/>
      </c>
      <c r="DS177" s="226"/>
      <c r="DT177" s="226" t="str">
        <f t="shared" ca="1" si="201"/>
        <v/>
      </c>
      <c r="DU177" s="226" t="str">
        <f t="shared" ca="1" si="229"/>
        <v/>
      </c>
      <c r="DV177" s="226" t="str">
        <f t="shared" ca="1" si="229"/>
        <v/>
      </c>
      <c r="DW177" s="226" t="str">
        <f t="shared" ca="1" si="229"/>
        <v/>
      </c>
      <c r="DX177" s="226" t="str">
        <f t="shared" ca="1" si="225"/>
        <v/>
      </c>
      <c r="DY177" s="226" t="str">
        <f t="shared" ca="1" si="225"/>
        <v/>
      </c>
      <c r="DZ177" s="226" t="str">
        <f t="shared" ca="1" si="225"/>
        <v/>
      </c>
      <c r="EA177" s="226" t="str">
        <f t="shared" ca="1" si="225"/>
        <v/>
      </c>
      <c r="EB177" s="226" t="str">
        <f t="shared" ca="1" si="225"/>
        <v/>
      </c>
      <c r="EC177" s="226" t="str">
        <f t="shared" ca="1" si="225"/>
        <v/>
      </c>
      <c r="ED177" s="226"/>
      <c r="EE177" s="226" t="str">
        <f t="shared" ca="1" si="202"/>
        <v xml:space="preserve">         </v>
      </c>
      <c r="EF177" s="226" t="str">
        <f t="shared" ca="1" si="203"/>
        <v/>
      </c>
      <c r="EG177" s="226" t="str">
        <f t="shared" ca="1" si="204"/>
        <v/>
      </c>
      <c r="EH177" s="226"/>
      <c r="EI177" s="226" t="str">
        <f t="shared" ca="1" si="243"/>
        <v/>
      </c>
      <c r="EJ177" s="226" t="str">
        <f t="shared" ca="1" si="243"/>
        <v/>
      </c>
      <c r="EK177" s="226" t="str">
        <f t="shared" ca="1" si="243"/>
        <v/>
      </c>
      <c r="EL177" s="226" t="str">
        <f t="shared" ca="1" si="243"/>
        <v/>
      </c>
      <c r="EM177" s="226" t="str">
        <f t="shared" ca="1" si="243"/>
        <v/>
      </c>
      <c r="EN177" s="226" t="str">
        <f t="shared" ca="1" si="243"/>
        <v/>
      </c>
      <c r="EO177" s="226" t="str">
        <f t="shared" ca="1" si="243"/>
        <v/>
      </c>
      <c r="EP177" s="226" t="str">
        <f t="shared" ca="1" si="243"/>
        <v/>
      </c>
      <c r="EQ177" s="226" t="str">
        <f t="shared" ca="1" si="243"/>
        <v/>
      </c>
      <c r="ER177" s="226" t="str">
        <f t="shared" ca="1" si="243"/>
        <v/>
      </c>
      <c r="ES177" s="226"/>
      <c r="ET177" s="226" t="str">
        <f t="shared" ca="1" si="231"/>
        <v xml:space="preserve">         </v>
      </c>
      <c r="EU177" s="226" t="str">
        <f t="shared" ca="1" si="232"/>
        <v/>
      </c>
      <c r="EV177" s="226" t="str">
        <f t="shared" ca="1" si="233"/>
        <v/>
      </c>
      <c r="FM177" s="226" t="str">
        <f t="shared" si="234"/>
        <v/>
      </c>
      <c r="FN177" s="226" t="str">
        <f t="shared" si="235"/>
        <v/>
      </c>
      <c r="FO177" s="226" t="str">
        <f t="shared" si="236"/>
        <v/>
      </c>
      <c r="FP177" s="226" t="str">
        <f t="shared" si="237"/>
        <v/>
      </c>
      <c r="FQ177" s="226" t="str">
        <f t="shared" si="206"/>
        <v/>
      </c>
      <c r="FR177" s="226" t="str">
        <f t="shared" si="207"/>
        <v/>
      </c>
      <c r="FT177" s="226">
        <f>SUM(FT173:FT176)</f>
        <v>0</v>
      </c>
      <c r="FU177" s="226">
        <f>SUM(FU173:FU176)</f>
        <v>0</v>
      </c>
      <c r="FV177" s="226">
        <f>SUM(FV173:FV176)</f>
        <v>0</v>
      </c>
      <c r="FX177" s="226">
        <f>SUM(FX173:FX176)</f>
        <v>0</v>
      </c>
      <c r="FY177" s="226">
        <f>SUM(FY173:FY176)</f>
        <v>0</v>
      </c>
      <c r="FZ177" s="226">
        <f>SUM(FZ173:FZ176)</f>
        <v>0</v>
      </c>
    </row>
    <row r="178" spans="1:182" x14ac:dyDescent="0.25">
      <c r="A178" s="371" t="s">
        <v>273</v>
      </c>
      <c r="B178" s="372"/>
      <c r="C178" s="39"/>
      <c r="D178" s="38"/>
      <c r="E178" s="38"/>
      <c r="F178" s="38"/>
      <c r="G178" s="43"/>
      <c r="H178" s="39"/>
      <c r="I178" s="38"/>
      <c r="J178" s="38"/>
      <c r="K178" s="38"/>
      <c r="L178" s="43"/>
      <c r="M178" s="39"/>
      <c r="N178" s="38"/>
      <c r="O178" s="38"/>
      <c r="P178" s="38"/>
      <c r="Q178" s="43"/>
      <c r="R178" s="39"/>
      <c r="S178" s="38"/>
      <c r="T178" s="38"/>
      <c r="U178" s="38"/>
      <c r="V178" s="43"/>
      <c r="W178" s="39"/>
      <c r="X178" s="38"/>
      <c r="Y178" s="38"/>
      <c r="Z178" s="38"/>
      <c r="AA178" s="43"/>
      <c r="AB178" s="39"/>
      <c r="AC178" s="38"/>
      <c r="AD178" s="38"/>
      <c r="AE178" s="38"/>
      <c r="AF178" s="43"/>
      <c r="AG178" s="39"/>
      <c r="AH178" s="38"/>
      <c r="AI178" s="38"/>
      <c r="AJ178" s="38"/>
      <c r="AK178" s="43"/>
      <c r="AL178" s="39"/>
      <c r="AM178" s="38"/>
      <c r="AN178" s="38"/>
      <c r="AO178" s="38"/>
      <c r="AP178" s="43"/>
      <c r="AQ178" s="39"/>
      <c r="AR178" s="38"/>
      <c r="AS178" s="38"/>
      <c r="AT178" s="38"/>
      <c r="AU178" s="43"/>
      <c r="AV178" s="39"/>
      <c r="AW178" s="38"/>
      <c r="AX178" s="38"/>
      <c r="AY178" s="38"/>
      <c r="AZ178" s="43"/>
      <c r="BA178" s="39"/>
      <c r="BB178" s="38"/>
      <c r="BC178" s="38"/>
      <c r="BD178" s="38"/>
      <c r="BE178" s="43"/>
      <c r="BF178" s="38"/>
      <c r="BG178" s="214">
        <v>0</v>
      </c>
      <c r="BH178" s="214">
        <v>0</v>
      </c>
      <c r="BI178" s="214">
        <v>0</v>
      </c>
      <c r="BJ178" s="214">
        <v>0</v>
      </c>
      <c r="BK178" s="305"/>
      <c r="BL178" s="305" t="str">
        <f>IF(ПланОО!H178&gt;0,ПланОО!I178/ПланОО!H178,"-")</f>
        <v>-</v>
      </c>
      <c r="BM178" s="298"/>
      <c r="BN178" s="226"/>
      <c r="BO178" s="226"/>
      <c r="BP178" s="226">
        <f t="shared" ca="1" si="170"/>
        <v>0</v>
      </c>
      <c r="BQ178" s="226">
        <f t="shared" ca="1" si="171"/>
        <v>0</v>
      </c>
      <c r="BR178" s="226">
        <f t="shared" ca="1" si="228"/>
        <v>0</v>
      </c>
      <c r="BS178" s="226">
        <f t="shared" ca="1" si="228"/>
        <v>0</v>
      </c>
      <c r="BT178" s="226">
        <f t="shared" ca="1" si="228"/>
        <v>0</v>
      </c>
      <c r="BU178" s="226">
        <f t="shared" ca="1" si="224"/>
        <v>0</v>
      </c>
      <c r="BV178" s="226">
        <f t="shared" ca="1" si="224"/>
        <v>0</v>
      </c>
      <c r="BW178" s="226">
        <f t="shared" ca="1" si="224"/>
        <v>0</v>
      </c>
      <c r="BX178" s="226">
        <f t="shared" ca="1" si="224"/>
        <v>0</v>
      </c>
      <c r="BY178" s="226">
        <f t="shared" ca="1" si="224"/>
        <v>0</v>
      </c>
      <c r="BZ178" s="226">
        <f t="shared" ca="1" si="224"/>
        <v>0</v>
      </c>
      <c r="CA178" s="226"/>
      <c r="CB178" s="226" t="str">
        <f t="shared" ca="1" si="172"/>
        <v/>
      </c>
      <c r="CC178" s="226" t="str">
        <f t="shared" ca="1" si="173"/>
        <v/>
      </c>
      <c r="CD178" s="226" t="str">
        <f t="shared" ca="1" si="174"/>
        <v/>
      </c>
      <c r="CE178" s="226" t="str">
        <f t="shared" ca="1" si="175"/>
        <v/>
      </c>
      <c r="CF178" s="226" t="str">
        <f t="shared" ca="1" si="176"/>
        <v/>
      </c>
      <c r="CG178" s="226" t="str">
        <f t="shared" ca="1" si="177"/>
        <v/>
      </c>
      <c r="CH178" s="226" t="str">
        <f t="shared" ca="1" si="178"/>
        <v/>
      </c>
      <c r="CI178" s="226" t="str">
        <f t="shared" ca="1" si="179"/>
        <v/>
      </c>
      <c r="CJ178" s="226" t="str">
        <f t="shared" ca="1" si="180"/>
        <v/>
      </c>
      <c r="CK178" s="226" t="str">
        <f t="shared" ca="1" si="181"/>
        <v/>
      </c>
      <c r="CL178" s="226" t="str">
        <f t="shared" ca="1" si="182"/>
        <v/>
      </c>
      <c r="CM178" s="226"/>
      <c r="CN178" s="226" t="str">
        <f t="shared" ca="1" si="183"/>
        <v xml:space="preserve">          </v>
      </c>
      <c r="CO178" s="226" t="str">
        <f t="shared" ca="1" si="184"/>
        <v/>
      </c>
      <c r="CP178" s="226" t="str">
        <f t="shared" ca="1" si="185"/>
        <v/>
      </c>
      <c r="CQ178" s="226"/>
      <c r="CR178" s="226">
        <f t="shared" ca="1" si="186"/>
        <v>0</v>
      </c>
      <c r="CS178" s="226">
        <f t="shared" ca="1" si="210"/>
        <v>0</v>
      </c>
      <c r="CT178" s="226">
        <f t="shared" ca="1" si="210"/>
        <v>0</v>
      </c>
      <c r="CU178" s="226">
        <f t="shared" ca="1" si="210"/>
        <v>0</v>
      </c>
      <c r="CV178" s="226">
        <f t="shared" ca="1" si="210"/>
        <v>0</v>
      </c>
      <c r="CW178" s="226">
        <f t="shared" ca="1" si="210"/>
        <v>0</v>
      </c>
      <c r="CX178" s="226">
        <f t="shared" ca="1" si="209"/>
        <v>0</v>
      </c>
      <c r="CY178" s="226">
        <f t="shared" ca="1" si="209"/>
        <v>0</v>
      </c>
      <c r="CZ178" s="226">
        <f t="shared" ca="1" si="209"/>
        <v>0</v>
      </c>
      <c r="DA178" s="226">
        <f t="shared" ca="1" si="209"/>
        <v>0</v>
      </c>
      <c r="DB178" s="226">
        <f t="shared" ca="1" si="209"/>
        <v>0</v>
      </c>
      <c r="DC178" s="226"/>
      <c r="DD178" s="226" t="str">
        <f t="shared" ca="1" si="187"/>
        <v/>
      </c>
      <c r="DE178" s="226" t="str">
        <f t="shared" ca="1" si="188"/>
        <v/>
      </c>
      <c r="DF178" s="226" t="str">
        <f t="shared" ca="1" si="189"/>
        <v/>
      </c>
      <c r="DG178" s="226" t="str">
        <f t="shared" ca="1" si="190"/>
        <v/>
      </c>
      <c r="DH178" s="226" t="str">
        <f t="shared" ca="1" si="191"/>
        <v/>
      </c>
      <c r="DI178" s="226" t="str">
        <f t="shared" ca="1" si="192"/>
        <v/>
      </c>
      <c r="DJ178" s="226" t="str">
        <f t="shared" ca="1" si="193"/>
        <v/>
      </c>
      <c r="DK178" s="226" t="str">
        <f t="shared" ca="1" si="194"/>
        <v/>
      </c>
      <c r="DL178" s="226" t="str">
        <f t="shared" ca="1" si="195"/>
        <v/>
      </c>
      <c r="DM178" s="226" t="str">
        <f t="shared" ca="1" si="196"/>
        <v/>
      </c>
      <c r="DN178" s="226" t="str">
        <f t="shared" ca="1" si="197"/>
        <v/>
      </c>
      <c r="DO178" s="226"/>
      <c r="DP178" s="226" t="str">
        <f t="shared" ca="1" si="198"/>
        <v xml:space="preserve">          </v>
      </c>
      <c r="DQ178" s="226" t="str">
        <f t="shared" ca="1" si="199"/>
        <v/>
      </c>
      <c r="DR178" s="226" t="str">
        <f t="shared" ca="1" si="200"/>
        <v/>
      </c>
      <c r="DS178" s="226"/>
      <c r="DT178" s="226" t="str">
        <f t="shared" ca="1" si="201"/>
        <v/>
      </c>
      <c r="DU178" s="226" t="str">
        <f t="shared" ca="1" si="229"/>
        <v/>
      </c>
      <c r="DV178" s="226" t="str">
        <f t="shared" ca="1" si="229"/>
        <v/>
      </c>
      <c r="DW178" s="226" t="str">
        <f t="shared" ca="1" si="229"/>
        <v/>
      </c>
      <c r="DX178" s="226" t="str">
        <f t="shared" ca="1" si="225"/>
        <v/>
      </c>
      <c r="DY178" s="226" t="str">
        <f t="shared" ca="1" si="225"/>
        <v/>
      </c>
      <c r="DZ178" s="226" t="str">
        <f t="shared" ca="1" si="225"/>
        <v/>
      </c>
      <c r="EA178" s="226" t="str">
        <f t="shared" ca="1" si="225"/>
        <v/>
      </c>
      <c r="EB178" s="226" t="str">
        <f t="shared" ca="1" si="225"/>
        <v/>
      </c>
      <c r="EC178" s="226" t="str">
        <f t="shared" ca="1" si="225"/>
        <v/>
      </c>
      <c r="ED178" s="226"/>
      <c r="EE178" s="226" t="str">
        <f t="shared" ca="1" si="202"/>
        <v xml:space="preserve">         </v>
      </c>
      <c r="EF178" s="226" t="str">
        <f t="shared" ca="1" si="203"/>
        <v/>
      </c>
      <c r="EG178" s="226" t="str">
        <f t="shared" ca="1" si="204"/>
        <v/>
      </c>
      <c r="EH178" s="226"/>
      <c r="EI178" s="226" t="str">
        <f t="shared" ca="1" si="243"/>
        <v/>
      </c>
      <c r="EJ178" s="226" t="str">
        <f t="shared" ca="1" si="243"/>
        <v/>
      </c>
      <c r="EK178" s="226" t="str">
        <f t="shared" ca="1" si="243"/>
        <v/>
      </c>
      <c r="EL178" s="226" t="str">
        <f t="shared" ca="1" si="243"/>
        <v/>
      </c>
      <c r="EM178" s="226" t="str">
        <f t="shared" ca="1" si="243"/>
        <v/>
      </c>
      <c r="EN178" s="226" t="str">
        <f t="shared" ca="1" si="243"/>
        <v/>
      </c>
      <c r="EO178" s="226" t="str">
        <f t="shared" ca="1" si="243"/>
        <v/>
      </c>
      <c r="EP178" s="226" t="str">
        <f t="shared" ca="1" si="243"/>
        <v/>
      </c>
      <c r="EQ178" s="226" t="str">
        <f t="shared" ca="1" si="243"/>
        <v/>
      </c>
      <c r="ER178" s="226" t="str">
        <f t="shared" ca="1" si="243"/>
        <v/>
      </c>
      <c r="ES178" s="226"/>
      <c r="ET178" s="226" t="str">
        <f t="shared" ca="1" si="231"/>
        <v xml:space="preserve">         </v>
      </c>
      <c r="EU178" s="226" t="str">
        <f t="shared" ca="1" si="232"/>
        <v/>
      </c>
      <c r="EV178" s="226" t="str">
        <f t="shared" ca="1" si="233"/>
        <v/>
      </c>
      <c r="FM178" s="226" t="str">
        <f t="shared" si="234"/>
        <v/>
      </c>
      <c r="FN178" s="226" t="str">
        <f t="shared" si="235"/>
        <v/>
      </c>
      <c r="FO178" s="226" t="str">
        <f t="shared" si="236"/>
        <v/>
      </c>
      <c r="FP178" s="226" t="str">
        <f t="shared" si="237"/>
        <v/>
      </c>
      <c r="FQ178" s="226" t="str">
        <f t="shared" si="206"/>
        <v/>
      </c>
      <c r="FR178" s="226" t="str">
        <f t="shared" si="207"/>
        <v/>
      </c>
    </row>
    <row r="179" spans="1:182" x14ac:dyDescent="0.25">
      <c r="A179" s="5" t="s">
        <v>15</v>
      </c>
      <c r="B179" s="93" t="s">
        <v>549</v>
      </c>
      <c r="C179" s="88"/>
      <c r="D179" s="89"/>
      <c r="E179" s="89"/>
      <c r="F179" s="89"/>
      <c r="G179" s="90"/>
      <c r="H179" s="88"/>
      <c r="I179" s="89"/>
      <c r="J179" s="89"/>
      <c r="K179" s="89"/>
      <c r="L179" s="90"/>
      <c r="M179" s="88"/>
      <c r="N179" s="89"/>
      <c r="O179" s="89"/>
      <c r="P179" s="89"/>
      <c r="Q179" s="90"/>
      <c r="R179" s="88"/>
      <c r="S179" s="89"/>
      <c r="T179" s="89"/>
      <c r="U179" s="89"/>
      <c r="V179" s="90"/>
      <c r="W179" s="88"/>
      <c r="X179" s="89"/>
      <c r="Y179" s="89"/>
      <c r="Z179" s="89"/>
      <c r="AA179" s="90"/>
      <c r="AB179" s="88"/>
      <c r="AC179" s="89"/>
      <c r="AD179" s="89"/>
      <c r="AE179" s="89"/>
      <c r="AF179" s="90"/>
      <c r="AG179" s="88"/>
      <c r="AH179" s="89"/>
      <c r="AI179" s="89"/>
      <c r="AJ179" s="89"/>
      <c r="AK179" s="90"/>
      <c r="AL179" s="88"/>
      <c r="AM179" s="89"/>
      <c r="AN179" s="89"/>
      <c r="AO179" s="89"/>
      <c r="AP179" s="90"/>
      <c r="AQ179" s="88"/>
      <c r="AR179" s="89"/>
      <c r="AS179" s="89"/>
      <c r="AT179" s="89"/>
      <c r="AU179" s="90"/>
      <c r="AV179" s="88"/>
      <c r="AW179" s="89"/>
      <c r="AX179" s="89"/>
      <c r="AY179" s="89"/>
      <c r="AZ179" s="90"/>
      <c r="BA179" s="88"/>
      <c r="BB179" s="89"/>
      <c r="BC179" s="89"/>
      <c r="BD179" s="89"/>
      <c r="BE179" s="90"/>
      <c r="BF179" s="89"/>
      <c r="BG179" s="214">
        <v>0</v>
      </c>
      <c r="BH179" s="214">
        <v>0</v>
      </c>
      <c r="BI179" s="214">
        <v>0</v>
      </c>
      <c r="BJ179" s="214">
        <v>0</v>
      </c>
      <c r="BK179" s="305"/>
      <c r="BL179" s="305" t="str">
        <f>IF(ПланОО!H179&gt;0,ПланОО!I179/ПланОО!H179,"-")</f>
        <v>-</v>
      </c>
      <c r="BM179" s="298">
        <v>328</v>
      </c>
      <c r="BN179" s="226"/>
      <c r="BO179" s="226"/>
      <c r="BP179" s="226">
        <f t="shared" ca="1" si="170"/>
        <v>0</v>
      </c>
      <c r="BQ179" s="226">
        <f t="shared" ca="1" si="171"/>
        <v>0</v>
      </c>
      <c r="BR179" s="226">
        <f t="shared" ca="1" si="228"/>
        <v>0</v>
      </c>
      <c r="BS179" s="226">
        <f t="shared" ca="1" si="228"/>
        <v>0</v>
      </c>
      <c r="BT179" s="226">
        <f t="shared" ca="1" si="228"/>
        <v>0</v>
      </c>
      <c r="BU179" s="226">
        <f t="shared" ca="1" si="224"/>
        <v>0</v>
      </c>
      <c r="BV179" s="226">
        <f t="shared" ca="1" si="224"/>
        <v>0</v>
      </c>
      <c r="BW179" s="226">
        <f t="shared" ca="1" si="224"/>
        <v>0</v>
      </c>
      <c r="BX179" s="226">
        <f t="shared" ca="1" si="224"/>
        <v>0</v>
      </c>
      <c r="BY179" s="226">
        <f t="shared" ca="1" si="224"/>
        <v>0</v>
      </c>
      <c r="BZ179" s="226">
        <f t="shared" ca="1" si="224"/>
        <v>0</v>
      </c>
      <c r="CA179" s="226"/>
      <c r="CB179" s="226" t="str">
        <f t="shared" ca="1" si="172"/>
        <v/>
      </c>
      <c r="CC179" s="226" t="str">
        <f t="shared" ca="1" si="173"/>
        <v/>
      </c>
      <c r="CD179" s="226" t="str">
        <f t="shared" ca="1" si="174"/>
        <v/>
      </c>
      <c r="CE179" s="226" t="str">
        <f t="shared" ca="1" si="175"/>
        <v/>
      </c>
      <c r="CF179" s="226" t="str">
        <f t="shared" ca="1" si="176"/>
        <v/>
      </c>
      <c r="CG179" s="226" t="str">
        <f t="shared" ca="1" si="177"/>
        <v/>
      </c>
      <c r="CH179" s="226" t="str">
        <f t="shared" ca="1" si="178"/>
        <v/>
      </c>
      <c r="CI179" s="226" t="str">
        <f t="shared" ca="1" si="179"/>
        <v/>
      </c>
      <c r="CJ179" s="226" t="str">
        <f t="shared" ca="1" si="180"/>
        <v/>
      </c>
      <c r="CK179" s="226" t="str">
        <f t="shared" ca="1" si="181"/>
        <v/>
      </c>
      <c r="CL179" s="226" t="str">
        <f t="shared" ca="1" si="182"/>
        <v/>
      </c>
      <c r="CM179" s="226"/>
      <c r="CN179" s="226" t="str">
        <f t="shared" ca="1" si="183"/>
        <v xml:space="preserve">          </v>
      </c>
      <c r="CO179" s="226" t="str">
        <f t="shared" ca="1" si="184"/>
        <v/>
      </c>
      <c r="CP179" s="226" t="str">
        <f t="shared" ca="1" si="185"/>
        <v/>
      </c>
      <c r="CQ179" s="226"/>
      <c r="CR179" s="226">
        <f t="shared" ca="1" si="186"/>
        <v>0</v>
      </c>
      <c r="CS179" s="226">
        <f t="shared" ca="1" si="210"/>
        <v>0</v>
      </c>
      <c r="CT179" s="226">
        <f t="shared" ca="1" si="210"/>
        <v>0</v>
      </c>
      <c r="CU179" s="226">
        <f t="shared" ca="1" si="210"/>
        <v>0</v>
      </c>
      <c r="CV179" s="226">
        <f t="shared" ca="1" si="210"/>
        <v>0</v>
      </c>
      <c r="CW179" s="226">
        <f t="shared" ca="1" si="210"/>
        <v>0</v>
      </c>
      <c r="CX179" s="226">
        <f t="shared" ca="1" si="209"/>
        <v>0</v>
      </c>
      <c r="CY179" s="226">
        <f t="shared" ca="1" si="209"/>
        <v>0</v>
      </c>
      <c r="CZ179" s="226">
        <f t="shared" ca="1" si="209"/>
        <v>0</v>
      </c>
      <c r="DA179" s="226">
        <f t="shared" ca="1" si="209"/>
        <v>0</v>
      </c>
      <c r="DB179" s="226">
        <f t="shared" ca="1" si="209"/>
        <v>0</v>
      </c>
      <c r="DC179" s="226"/>
      <c r="DD179" s="226" t="str">
        <f t="shared" ca="1" si="187"/>
        <v/>
      </c>
      <c r="DE179" s="226" t="str">
        <f t="shared" ca="1" si="188"/>
        <v/>
      </c>
      <c r="DF179" s="226" t="str">
        <f t="shared" ca="1" si="189"/>
        <v/>
      </c>
      <c r="DG179" s="226" t="str">
        <f t="shared" ca="1" si="190"/>
        <v/>
      </c>
      <c r="DH179" s="226" t="str">
        <f t="shared" ca="1" si="191"/>
        <v/>
      </c>
      <c r="DI179" s="226" t="str">
        <f t="shared" ca="1" si="192"/>
        <v/>
      </c>
      <c r="DJ179" s="226" t="str">
        <f t="shared" ca="1" si="193"/>
        <v/>
      </c>
      <c r="DK179" s="226" t="str">
        <f t="shared" ca="1" si="194"/>
        <v/>
      </c>
      <c r="DL179" s="226" t="str">
        <f t="shared" ca="1" si="195"/>
        <v/>
      </c>
      <c r="DM179" s="226" t="str">
        <f t="shared" ca="1" si="196"/>
        <v/>
      </c>
      <c r="DN179" s="226" t="str">
        <f t="shared" ca="1" si="197"/>
        <v/>
      </c>
      <c r="DO179" s="226"/>
      <c r="DP179" s="226" t="str">
        <f t="shared" ca="1" si="198"/>
        <v xml:space="preserve">          </v>
      </c>
      <c r="DQ179" s="226" t="str">
        <f t="shared" ca="1" si="199"/>
        <v/>
      </c>
      <c r="DR179" s="226" t="str">
        <f t="shared" ca="1" si="200"/>
        <v/>
      </c>
      <c r="DS179" s="226"/>
      <c r="DT179" s="226"/>
      <c r="DU179" s="226"/>
      <c r="DV179" s="226"/>
      <c r="DW179" s="226"/>
      <c r="DX179" s="226"/>
      <c r="DY179" s="226"/>
      <c r="DZ179" s="226"/>
      <c r="EA179" s="226"/>
      <c r="EB179" s="226"/>
      <c r="EC179" s="226"/>
      <c r="ED179" s="226"/>
      <c r="EE179" s="226"/>
      <c r="EF179" s="226"/>
      <c r="EG179" s="226"/>
      <c r="EH179" s="226"/>
      <c r="EI179" s="226" t="str">
        <f t="shared" ca="1" si="243"/>
        <v/>
      </c>
      <c r="EJ179" s="226" t="str">
        <f t="shared" ca="1" si="243"/>
        <v/>
      </c>
      <c r="EK179" s="226" t="str">
        <f t="shared" ca="1" si="243"/>
        <v/>
      </c>
      <c r="EL179" s="226" t="str">
        <f t="shared" ca="1" si="243"/>
        <v/>
      </c>
      <c r="EM179" s="226" t="str">
        <f t="shared" ca="1" si="243"/>
        <v/>
      </c>
      <c r="EN179" s="226" t="str">
        <f t="shared" ca="1" si="243"/>
        <v/>
      </c>
      <c r="EO179" s="226" t="str">
        <f t="shared" ca="1" si="243"/>
        <v/>
      </c>
      <c r="EP179" s="226" t="str">
        <f t="shared" ca="1" si="243"/>
        <v/>
      </c>
      <c r="EQ179" s="226" t="str">
        <f t="shared" ca="1" si="243"/>
        <v/>
      </c>
      <c r="ER179" s="226" t="str">
        <f t="shared" ca="1" si="243"/>
        <v/>
      </c>
      <c r="ES179" s="226"/>
      <c r="ET179" s="226" t="str">
        <f t="shared" ca="1" si="231"/>
        <v xml:space="preserve">         </v>
      </c>
      <c r="EU179" s="226" t="str">
        <f t="shared" ca="1" si="232"/>
        <v/>
      </c>
      <c r="EV179" s="226" t="str">
        <f t="shared" ca="1" si="233"/>
        <v/>
      </c>
      <c r="FM179" s="226" t="str">
        <f t="shared" si="234"/>
        <v/>
      </c>
      <c r="FN179" s="226" t="str">
        <f t="shared" si="235"/>
        <v/>
      </c>
      <c r="FO179" s="226" t="str">
        <f t="shared" si="236"/>
        <v/>
      </c>
      <c r="FP179" s="226" t="str">
        <f t="shared" si="237"/>
        <v/>
      </c>
      <c r="FQ179" s="226" t="str">
        <f t="shared" si="206"/>
        <v/>
      </c>
      <c r="FR179" s="226" t="str">
        <f t="shared" si="207"/>
        <v/>
      </c>
      <c r="FT179" s="226">
        <f>LEN(ПланОЗО!C179)-LEN(SUBSTITUTE(ПланОЗО!C179,",",""))+COUNTA(ПланОЗО!C179)</f>
        <v>0</v>
      </c>
      <c r="FU179" s="226">
        <f>LEN(ПланОЗО!D179)-LEN(SUBSTITUTE(ПланОЗО!D179,",",""))+COUNTA(ПланОЗО!D179)</f>
        <v>0</v>
      </c>
      <c r="FV179" s="226">
        <f>LEN(ПланОЗО!E179)-LEN(SUBSTITUTE(ПланОЗО!E179,",",""))+COUNTA(ПланОЗО!E179)</f>
        <v>0</v>
      </c>
    </row>
    <row r="180" spans="1:182" x14ac:dyDescent="0.25">
      <c r="A180" s="5" t="s">
        <v>107</v>
      </c>
      <c r="B180" s="92"/>
      <c r="C180" s="88"/>
      <c r="D180" s="89"/>
      <c r="E180" s="89"/>
      <c r="F180" s="89"/>
      <c r="G180" s="90"/>
      <c r="H180" s="88"/>
      <c r="I180" s="89"/>
      <c r="J180" s="89"/>
      <c r="K180" s="89"/>
      <c r="L180" s="90"/>
      <c r="M180" s="88"/>
      <c r="N180" s="91"/>
      <c r="O180" s="91"/>
      <c r="P180" s="89"/>
      <c r="Q180" s="90"/>
      <c r="R180" s="88"/>
      <c r="S180" s="89"/>
      <c r="T180" s="89"/>
      <c r="U180" s="89"/>
      <c r="V180" s="90"/>
      <c r="W180" s="88"/>
      <c r="X180" s="89"/>
      <c r="Y180" s="89"/>
      <c r="Z180" s="89"/>
      <c r="AA180" s="90"/>
      <c r="AB180" s="88"/>
      <c r="AC180" s="89"/>
      <c r="AD180" s="89"/>
      <c r="AE180" s="89"/>
      <c r="AF180" s="90"/>
      <c r="AG180" s="88"/>
      <c r="AH180" s="89"/>
      <c r="AI180" s="89"/>
      <c r="AJ180" s="89"/>
      <c r="AK180" s="90"/>
      <c r="AL180" s="88"/>
      <c r="AM180" s="89"/>
      <c r="AN180" s="89"/>
      <c r="AO180" s="89"/>
      <c r="AP180" s="90"/>
      <c r="AQ180" s="88"/>
      <c r="AR180" s="89"/>
      <c r="AS180" s="89"/>
      <c r="AT180" s="89"/>
      <c r="AU180" s="90"/>
      <c r="AV180" s="88"/>
      <c r="AW180" s="89"/>
      <c r="AX180" s="89"/>
      <c r="AY180" s="89"/>
      <c r="AZ180" s="90"/>
      <c r="BA180" s="88"/>
      <c r="BB180" s="89"/>
      <c r="BC180" s="89"/>
      <c r="BD180" s="89"/>
      <c r="BE180" s="90"/>
      <c r="BF180" s="89"/>
      <c r="BG180" s="214">
        <v>0</v>
      </c>
      <c r="BH180" s="214">
        <v>0</v>
      </c>
      <c r="BI180" s="214">
        <v>0</v>
      </c>
      <c r="BJ180" s="214">
        <v>0</v>
      </c>
      <c r="BK180" s="305"/>
      <c r="BL180" s="305" t="str">
        <f>IF(ПланОО!H180&gt;0,ПланОО!I180/ПланОО!H180,"-")</f>
        <v>-</v>
      </c>
      <c r="BM180" s="298"/>
      <c r="BN180" s="226"/>
      <c r="BO180" s="226"/>
      <c r="BP180" s="226">
        <f t="shared" ca="1" si="170"/>
        <v>0</v>
      </c>
      <c r="BQ180" s="226">
        <f t="shared" ca="1" si="171"/>
        <v>0</v>
      </c>
      <c r="BR180" s="226">
        <f t="shared" ca="1" si="228"/>
        <v>0</v>
      </c>
      <c r="BS180" s="226">
        <f t="shared" ca="1" si="228"/>
        <v>0</v>
      </c>
      <c r="BT180" s="226">
        <f t="shared" ca="1" si="228"/>
        <v>0</v>
      </c>
      <c r="BU180" s="226">
        <f t="shared" ca="1" si="224"/>
        <v>0</v>
      </c>
      <c r="BV180" s="226">
        <f t="shared" ca="1" si="224"/>
        <v>0</v>
      </c>
      <c r="BW180" s="226">
        <f t="shared" ca="1" si="224"/>
        <v>0</v>
      </c>
      <c r="BX180" s="226">
        <f t="shared" ca="1" si="224"/>
        <v>0</v>
      </c>
      <c r="BY180" s="226">
        <f t="shared" ca="1" si="224"/>
        <v>0</v>
      </c>
      <c r="BZ180" s="226">
        <f t="shared" ca="1" si="224"/>
        <v>0</v>
      </c>
      <c r="CA180" s="226"/>
      <c r="CB180" s="226" t="str">
        <f t="shared" ca="1" si="172"/>
        <v/>
      </c>
      <c r="CC180" s="226" t="str">
        <f t="shared" ca="1" si="173"/>
        <v/>
      </c>
      <c r="CD180" s="226" t="str">
        <f t="shared" ca="1" si="174"/>
        <v/>
      </c>
      <c r="CE180" s="226" t="str">
        <f t="shared" ca="1" si="175"/>
        <v/>
      </c>
      <c r="CF180" s="226" t="str">
        <f t="shared" ca="1" si="176"/>
        <v/>
      </c>
      <c r="CG180" s="226" t="str">
        <f t="shared" ca="1" si="177"/>
        <v/>
      </c>
      <c r="CH180" s="226" t="str">
        <f t="shared" ca="1" si="178"/>
        <v/>
      </c>
      <c r="CI180" s="226" t="str">
        <f t="shared" ca="1" si="179"/>
        <v/>
      </c>
      <c r="CJ180" s="226" t="str">
        <f t="shared" ca="1" si="180"/>
        <v/>
      </c>
      <c r="CK180" s="226" t="str">
        <f t="shared" ca="1" si="181"/>
        <v/>
      </c>
      <c r="CL180" s="226" t="str">
        <f t="shared" ca="1" si="182"/>
        <v/>
      </c>
      <c r="CM180" s="226"/>
      <c r="CN180" s="226" t="str">
        <f t="shared" ca="1" si="183"/>
        <v xml:space="preserve">          </v>
      </c>
      <c r="CO180" s="226" t="str">
        <f t="shared" ca="1" si="184"/>
        <v/>
      </c>
      <c r="CP180" s="226" t="str">
        <f t="shared" ca="1" si="185"/>
        <v/>
      </c>
      <c r="CQ180" s="226"/>
      <c r="CR180" s="226">
        <f t="shared" ca="1" si="186"/>
        <v>0</v>
      </c>
      <c r="CS180" s="226">
        <f t="shared" ca="1" si="210"/>
        <v>0</v>
      </c>
      <c r="CT180" s="226">
        <f t="shared" ca="1" si="210"/>
        <v>0</v>
      </c>
      <c r="CU180" s="226">
        <f t="shared" ca="1" si="210"/>
        <v>0</v>
      </c>
      <c r="CV180" s="226">
        <f t="shared" ca="1" si="210"/>
        <v>0</v>
      </c>
      <c r="CW180" s="226">
        <f t="shared" ca="1" si="210"/>
        <v>0</v>
      </c>
      <c r="CX180" s="226">
        <f t="shared" ca="1" si="209"/>
        <v>0</v>
      </c>
      <c r="CY180" s="226">
        <f t="shared" ca="1" si="209"/>
        <v>0</v>
      </c>
      <c r="CZ180" s="226">
        <f t="shared" ca="1" si="209"/>
        <v>0</v>
      </c>
      <c r="DA180" s="226">
        <f t="shared" ca="1" si="209"/>
        <v>0</v>
      </c>
      <c r="DB180" s="226">
        <f t="shared" ca="1" si="209"/>
        <v>0</v>
      </c>
      <c r="DC180" s="226"/>
      <c r="DD180" s="226" t="str">
        <f t="shared" ca="1" si="187"/>
        <v/>
      </c>
      <c r="DE180" s="226" t="str">
        <f t="shared" ca="1" si="188"/>
        <v/>
      </c>
      <c r="DF180" s="226" t="str">
        <f t="shared" ca="1" si="189"/>
        <v/>
      </c>
      <c r="DG180" s="226" t="str">
        <f t="shared" ca="1" si="190"/>
        <v/>
      </c>
      <c r="DH180" s="226" t="str">
        <f t="shared" ca="1" si="191"/>
        <v/>
      </c>
      <c r="DI180" s="226" t="str">
        <f t="shared" ca="1" si="192"/>
        <v/>
      </c>
      <c r="DJ180" s="226" t="str">
        <f t="shared" ca="1" si="193"/>
        <v/>
      </c>
      <c r="DK180" s="226" t="str">
        <f t="shared" ca="1" si="194"/>
        <v/>
      </c>
      <c r="DL180" s="226" t="str">
        <f t="shared" ca="1" si="195"/>
        <v/>
      </c>
      <c r="DM180" s="226" t="str">
        <f t="shared" ca="1" si="196"/>
        <v/>
      </c>
      <c r="DN180" s="226" t="str">
        <f t="shared" ca="1" si="197"/>
        <v/>
      </c>
      <c r="DO180" s="226"/>
      <c r="DP180" s="226" t="str">
        <f t="shared" ca="1" si="198"/>
        <v xml:space="preserve">          </v>
      </c>
      <c r="DQ180" s="226" t="str">
        <f t="shared" ca="1" si="199"/>
        <v/>
      </c>
      <c r="DR180" s="226" t="str">
        <f t="shared" ca="1" si="200"/>
        <v/>
      </c>
      <c r="DS180" s="226"/>
      <c r="DT180" s="226"/>
      <c r="DU180" s="226"/>
      <c r="DV180" s="226"/>
      <c r="DW180" s="226"/>
      <c r="DX180" s="226"/>
      <c r="DY180" s="226"/>
      <c r="DZ180" s="226"/>
      <c r="EA180" s="226"/>
      <c r="EB180" s="226"/>
      <c r="EC180" s="226"/>
      <c r="ED180" s="226"/>
      <c r="EE180" s="226"/>
      <c r="EF180" s="226"/>
      <c r="EG180" s="226"/>
      <c r="EH180" s="226"/>
      <c r="EI180" s="226" t="str">
        <f t="shared" ca="1" si="243"/>
        <v/>
      </c>
      <c r="EJ180" s="226" t="str">
        <f t="shared" ca="1" si="243"/>
        <v/>
      </c>
      <c r="EK180" s="226" t="str">
        <f t="shared" ca="1" si="243"/>
        <v/>
      </c>
      <c r="EL180" s="226" t="str">
        <f t="shared" ca="1" si="243"/>
        <v/>
      </c>
      <c r="EM180" s="226" t="str">
        <f t="shared" ca="1" si="243"/>
        <v/>
      </c>
      <c r="EN180" s="226" t="str">
        <f t="shared" ca="1" si="243"/>
        <v/>
      </c>
      <c r="EO180" s="226" t="str">
        <f t="shared" ca="1" si="243"/>
        <v/>
      </c>
      <c r="EP180" s="226" t="str">
        <f t="shared" ca="1" si="243"/>
        <v/>
      </c>
      <c r="EQ180" s="226" t="str">
        <f t="shared" ca="1" si="243"/>
        <v/>
      </c>
      <c r="ER180" s="226" t="str">
        <f t="shared" ca="1" si="243"/>
        <v/>
      </c>
      <c r="ES180" s="226"/>
      <c r="ET180" s="226" t="str">
        <f t="shared" ca="1" si="231"/>
        <v xml:space="preserve">         </v>
      </c>
      <c r="EU180" s="226" t="str">
        <f t="shared" ca="1" si="232"/>
        <v/>
      </c>
      <c r="EV180" s="226" t="str">
        <f t="shared" ca="1" si="233"/>
        <v/>
      </c>
      <c r="FM180" s="226" t="str">
        <f t="shared" si="234"/>
        <v/>
      </c>
      <c r="FN180" s="226" t="str">
        <f t="shared" si="235"/>
        <v/>
      </c>
      <c r="FO180" s="226" t="str">
        <f t="shared" si="236"/>
        <v/>
      </c>
      <c r="FP180" s="226" t="str">
        <f t="shared" si="237"/>
        <v/>
      </c>
      <c r="FQ180" s="226" t="str">
        <f t="shared" si="206"/>
        <v/>
      </c>
      <c r="FR180" s="226" t="str">
        <f t="shared" si="207"/>
        <v/>
      </c>
      <c r="FT180" s="226">
        <f>LEN(ПланОЗО!C180)-LEN(SUBSTITUTE(ПланОЗО!C180,",",""))+COUNTA(ПланОЗО!C180)</f>
        <v>0</v>
      </c>
      <c r="FU180" s="226">
        <f>LEN(ПланОЗО!D180)-LEN(SUBSTITUTE(ПланОЗО!D180,",",""))+COUNTA(ПланОЗО!D180)</f>
        <v>0</v>
      </c>
      <c r="FV180" s="226">
        <f>LEN(ПланОЗО!E180)-LEN(SUBSTITUTE(ПланОЗО!E180,",",""))+COUNTA(ПланОЗО!E180)</f>
        <v>0</v>
      </c>
    </row>
    <row r="181" spans="1:182" x14ac:dyDescent="0.25">
      <c r="A181" s="5" t="s">
        <v>108</v>
      </c>
      <c r="B181" s="92"/>
      <c r="C181" s="88"/>
      <c r="D181" s="89"/>
      <c r="E181" s="89"/>
      <c r="F181" s="89"/>
      <c r="G181" s="90"/>
      <c r="H181" s="88"/>
      <c r="I181" s="89"/>
      <c r="J181" s="89"/>
      <c r="K181" s="89"/>
      <c r="L181" s="90"/>
      <c r="M181" s="88"/>
      <c r="N181" s="91"/>
      <c r="O181" s="91"/>
      <c r="P181" s="89"/>
      <c r="Q181" s="90"/>
      <c r="R181" s="88"/>
      <c r="S181" s="89"/>
      <c r="T181" s="89"/>
      <c r="U181" s="89"/>
      <c r="V181" s="90"/>
      <c r="W181" s="88"/>
      <c r="X181" s="89"/>
      <c r="Y181" s="89"/>
      <c r="Z181" s="89"/>
      <c r="AA181" s="90"/>
      <c r="AB181" s="88"/>
      <c r="AC181" s="89"/>
      <c r="AD181" s="89"/>
      <c r="AE181" s="89"/>
      <c r="AF181" s="90"/>
      <c r="AG181" s="88"/>
      <c r="AH181" s="89"/>
      <c r="AI181" s="89"/>
      <c r="AJ181" s="89"/>
      <c r="AK181" s="90"/>
      <c r="AL181" s="88"/>
      <c r="AM181" s="89"/>
      <c r="AN181" s="89"/>
      <c r="AO181" s="89"/>
      <c r="AP181" s="90"/>
      <c r="AQ181" s="88"/>
      <c r="AR181" s="89"/>
      <c r="AS181" s="89"/>
      <c r="AT181" s="89"/>
      <c r="AU181" s="90"/>
      <c r="AV181" s="88"/>
      <c r="AW181" s="89"/>
      <c r="AX181" s="89"/>
      <c r="AY181" s="89"/>
      <c r="AZ181" s="90"/>
      <c r="BA181" s="88"/>
      <c r="BB181" s="89"/>
      <c r="BC181" s="89"/>
      <c r="BD181" s="89"/>
      <c r="BE181" s="90"/>
      <c r="BF181" s="89"/>
      <c r="BG181" s="214">
        <v>0</v>
      </c>
      <c r="BH181" s="214">
        <v>0</v>
      </c>
      <c r="BI181" s="214">
        <v>0</v>
      </c>
      <c r="BJ181" s="214">
        <v>0</v>
      </c>
      <c r="BK181" s="305"/>
      <c r="BL181" s="305" t="str">
        <f>IF(ПланОО!H181&gt;0,ПланОО!I181/ПланОО!H181,"-")</f>
        <v>-</v>
      </c>
      <c r="BM181" s="298"/>
      <c r="BN181" s="226"/>
      <c r="BO181" s="226"/>
      <c r="BP181" s="226">
        <f t="shared" ca="1" si="170"/>
        <v>0</v>
      </c>
      <c r="BQ181" s="226">
        <f t="shared" ca="1" si="171"/>
        <v>0</v>
      </c>
      <c r="BR181" s="226">
        <f t="shared" ca="1" si="228"/>
        <v>0</v>
      </c>
      <c r="BS181" s="226">
        <f t="shared" ca="1" si="228"/>
        <v>0</v>
      </c>
      <c r="BT181" s="226">
        <f t="shared" ca="1" si="228"/>
        <v>0</v>
      </c>
      <c r="BU181" s="226">
        <f t="shared" ca="1" si="224"/>
        <v>0</v>
      </c>
      <c r="BV181" s="226">
        <f t="shared" ca="1" si="224"/>
        <v>0</v>
      </c>
      <c r="BW181" s="226">
        <f t="shared" ca="1" si="224"/>
        <v>0</v>
      </c>
      <c r="BX181" s="226">
        <f t="shared" ca="1" si="224"/>
        <v>0</v>
      </c>
      <c r="BY181" s="226">
        <f t="shared" ca="1" si="224"/>
        <v>0</v>
      </c>
      <c r="BZ181" s="226">
        <f t="shared" ca="1" si="224"/>
        <v>0</v>
      </c>
      <c r="CA181" s="226"/>
      <c r="CB181" s="226" t="str">
        <f t="shared" ca="1" si="172"/>
        <v/>
      </c>
      <c r="CC181" s="226" t="str">
        <f t="shared" ca="1" si="173"/>
        <v/>
      </c>
      <c r="CD181" s="226" t="str">
        <f t="shared" ca="1" si="174"/>
        <v/>
      </c>
      <c r="CE181" s="226" t="str">
        <f t="shared" ca="1" si="175"/>
        <v/>
      </c>
      <c r="CF181" s="226" t="str">
        <f t="shared" ca="1" si="176"/>
        <v/>
      </c>
      <c r="CG181" s="226" t="str">
        <f t="shared" ca="1" si="177"/>
        <v/>
      </c>
      <c r="CH181" s="226" t="str">
        <f t="shared" ca="1" si="178"/>
        <v/>
      </c>
      <c r="CI181" s="226" t="str">
        <f t="shared" ca="1" si="179"/>
        <v/>
      </c>
      <c r="CJ181" s="226" t="str">
        <f t="shared" ca="1" si="180"/>
        <v/>
      </c>
      <c r="CK181" s="226" t="str">
        <f t="shared" ca="1" si="181"/>
        <v/>
      </c>
      <c r="CL181" s="226" t="str">
        <f t="shared" ca="1" si="182"/>
        <v/>
      </c>
      <c r="CM181" s="226"/>
      <c r="CN181" s="226" t="str">
        <f t="shared" ca="1" si="183"/>
        <v xml:space="preserve">          </v>
      </c>
      <c r="CO181" s="226" t="str">
        <f t="shared" ca="1" si="184"/>
        <v/>
      </c>
      <c r="CP181" s="226" t="str">
        <f t="shared" ca="1" si="185"/>
        <v/>
      </c>
      <c r="CQ181" s="226"/>
      <c r="CR181" s="226">
        <f t="shared" ca="1" si="186"/>
        <v>0</v>
      </c>
      <c r="CS181" s="226">
        <f t="shared" ca="1" si="210"/>
        <v>0</v>
      </c>
      <c r="CT181" s="226">
        <f t="shared" ca="1" si="210"/>
        <v>0</v>
      </c>
      <c r="CU181" s="226">
        <f t="shared" ca="1" si="210"/>
        <v>0</v>
      </c>
      <c r="CV181" s="226">
        <f t="shared" ca="1" si="210"/>
        <v>0</v>
      </c>
      <c r="CW181" s="226">
        <f t="shared" ca="1" si="210"/>
        <v>0</v>
      </c>
      <c r="CX181" s="226">
        <f t="shared" ca="1" si="209"/>
        <v>0</v>
      </c>
      <c r="CY181" s="226">
        <f t="shared" ca="1" si="209"/>
        <v>0</v>
      </c>
      <c r="CZ181" s="226">
        <f t="shared" ca="1" si="209"/>
        <v>0</v>
      </c>
      <c r="DA181" s="226">
        <f t="shared" ca="1" si="209"/>
        <v>0</v>
      </c>
      <c r="DB181" s="226">
        <f t="shared" ca="1" si="209"/>
        <v>0</v>
      </c>
      <c r="DC181" s="226"/>
      <c r="DD181" s="226" t="str">
        <f t="shared" ca="1" si="187"/>
        <v/>
      </c>
      <c r="DE181" s="226" t="str">
        <f t="shared" ca="1" si="188"/>
        <v/>
      </c>
      <c r="DF181" s="226" t="str">
        <f t="shared" ca="1" si="189"/>
        <v/>
      </c>
      <c r="DG181" s="226" t="str">
        <f t="shared" ca="1" si="190"/>
        <v/>
      </c>
      <c r="DH181" s="226" t="str">
        <f t="shared" ca="1" si="191"/>
        <v/>
      </c>
      <c r="DI181" s="226" t="str">
        <f t="shared" ca="1" si="192"/>
        <v/>
      </c>
      <c r="DJ181" s="226" t="str">
        <f t="shared" ca="1" si="193"/>
        <v/>
      </c>
      <c r="DK181" s="226" t="str">
        <f t="shared" ca="1" si="194"/>
        <v/>
      </c>
      <c r="DL181" s="226" t="str">
        <f t="shared" ca="1" si="195"/>
        <v/>
      </c>
      <c r="DM181" s="226" t="str">
        <f t="shared" ca="1" si="196"/>
        <v/>
      </c>
      <c r="DN181" s="226" t="str">
        <f t="shared" ca="1" si="197"/>
        <v/>
      </c>
      <c r="DO181" s="226"/>
      <c r="DP181" s="226" t="str">
        <f t="shared" ca="1" si="198"/>
        <v xml:space="preserve">          </v>
      </c>
      <c r="DQ181" s="226" t="str">
        <f t="shared" ca="1" si="199"/>
        <v/>
      </c>
      <c r="DR181" s="226" t="str">
        <f t="shared" ca="1" si="200"/>
        <v/>
      </c>
      <c r="DS181" s="226"/>
      <c r="DT181" s="226"/>
      <c r="DU181" s="226"/>
      <c r="DV181" s="226"/>
      <c r="DW181" s="226"/>
      <c r="DX181" s="226"/>
      <c r="DY181" s="226"/>
      <c r="DZ181" s="226"/>
      <c r="EA181" s="226"/>
      <c r="EB181" s="226"/>
      <c r="EC181" s="226"/>
      <c r="ED181" s="226"/>
      <c r="EE181" s="226"/>
      <c r="EF181" s="226"/>
      <c r="EG181" s="226"/>
      <c r="EH181" s="226"/>
      <c r="EI181" s="226" t="str">
        <f t="shared" ca="1" si="243"/>
        <v/>
      </c>
      <c r="EJ181" s="226" t="str">
        <f t="shared" ca="1" si="243"/>
        <v/>
      </c>
      <c r="EK181" s="226" t="str">
        <f t="shared" ca="1" si="243"/>
        <v/>
      </c>
      <c r="EL181" s="226" t="str">
        <f t="shared" ca="1" si="243"/>
        <v/>
      </c>
      <c r="EM181" s="226" t="str">
        <f t="shared" ca="1" si="243"/>
        <v/>
      </c>
      <c r="EN181" s="226" t="str">
        <f t="shared" ca="1" si="243"/>
        <v/>
      </c>
      <c r="EO181" s="226" t="str">
        <f t="shared" ca="1" si="243"/>
        <v/>
      </c>
      <c r="EP181" s="226" t="str">
        <f t="shared" ca="1" si="243"/>
        <v/>
      </c>
      <c r="EQ181" s="226" t="str">
        <f t="shared" ca="1" si="243"/>
        <v/>
      </c>
      <c r="ER181" s="226" t="str">
        <f t="shared" ca="1" si="243"/>
        <v/>
      </c>
      <c r="ES181" s="226"/>
      <c r="ET181" s="226" t="str">
        <f t="shared" ca="1" si="231"/>
        <v xml:space="preserve">         </v>
      </c>
      <c r="EU181" s="226" t="str">
        <f t="shared" ca="1" si="232"/>
        <v/>
      </c>
      <c r="EV181" s="226" t="str">
        <f t="shared" ca="1" si="233"/>
        <v/>
      </c>
      <c r="FM181" s="226" t="str">
        <f t="shared" si="234"/>
        <v/>
      </c>
      <c r="FN181" s="226" t="str">
        <f t="shared" si="235"/>
        <v/>
      </c>
      <c r="FO181" s="226" t="str">
        <f t="shared" si="236"/>
        <v/>
      </c>
      <c r="FP181" s="226" t="str">
        <f t="shared" si="237"/>
        <v/>
      </c>
      <c r="FQ181" s="226" t="str">
        <f t="shared" si="206"/>
        <v/>
      </c>
      <c r="FR181" s="226" t="str">
        <f t="shared" si="207"/>
        <v/>
      </c>
      <c r="FT181" s="226">
        <f>LEN(ПланОЗО!C181)-LEN(SUBSTITUTE(ПланОЗО!C181,",",""))+COUNTA(ПланОЗО!C181)</f>
        <v>0</v>
      </c>
      <c r="FU181" s="226">
        <f>LEN(ПланОЗО!D181)-LEN(SUBSTITUTE(ПланОЗО!D181,",",""))+COUNTA(ПланОЗО!D181)</f>
        <v>0</v>
      </c>
      <c r="FV181" s="226">
        <f>LEN(ПланОЗО!E181)-LEN(SUBSTITUTE(ПланОЗО!E181,",",""))+COUNTA(ПланОЗО!E181)</f>
        <v>0</v>
      </c>
    </row>
    <row r="182" spans="1:182" x14ac:dyDescent="0.25">
      <c r="A182" s="382" t="s">
        <v>271</v>
      </c>
      <c r="B182" s="382"/>
      <c r="C182" s="287">
        <f>SUM(C179:C181)</f>
        <v>0</v>
      </c>
      <c r="D182" s="287">
        <f>SUM(D179:D181)</f>
        <v>0</v>
      </c>
      <c r="E182" s="287">
        <f>SUM(E179:E181)</f>
        <v>0</v>
      </c>
      <c r="F182" s="287">
        <f>SUM(F179:F181)</f>
        <v>0</v>
      </c>
      <c r="G182" s="287">
        <f>COUNTA(G179:G181)</f>
        <v>0</v>
      </c>
      <c r="H182" s="287">
        <f>SUM(H179:H181)</f>
        <v>0</v>
      </c>
      <c r="I182" s="287">
        <f t="shared" ref="I182:BD182" si="245">SUM(I179:I181)</f>
        <v>0</v>
      </c>
      <c r="J182" s="287">
        <f t="shared" si="245"/>
        <v>0</v>
      </c>
      <c r="K182" s="287">
        <f t="shared" si="245"/>
        <v>0</v>
      </c>
      <c r="L182" s="287">
        <f>COUNTA(L179:L181)</f>
        <v>0</v>
      </c>
      <c r="M182" s="287">
        <f t="shared" si="245"/>
        <v>0</v>
      </c>
      <c r="N182" s="287">
        <f t="shared" si="245"/>
        <v>0</v>
      </c>
      <c r="O182" s="287">
        <f t="shared" si="245"/>
        <v>0</v>
      </c>
      <c r="P182" s="287">
        <f t="shared" si="245"/>
        <v>0</v>
      </c>
      <c r="Q182" s="287">
        <f>COUNTA(Q179:Q181)</f>
        <v>0</v>
      </c>
      <c r="R182" s="287">
        <f t="shared" si="245"/>
        <v>0</v>
      </c>
      <c r="S182" s="287">
        <f t="shared" si="245"/>
        <v>0</v>
      </c>
      <c r="T182" s="287">
        <f t="shared" si="245"/>
        <v>0</v>
      </c>
      <c r="U182" s="287">
        <f t="shared" si="245"/>
        <v>0</v>
      </c>
      <c r="V182" s="287">
        <f>COUNTA(V179:V181)</f>
        <v>0</v>
      </c>
      <c r="W182" s="287">
        <f t="shared" si="245"/>
        <v>0</v>
      </c>
      <c r="X182" s="287">
        <f t="shared" si="245"/>
        <v>0</v>
      </c>
      <c r="Y182" s="287">
        <f t="shared" si="245"/>
        <v>0</v>
      </c>
      <c r="Z182" s="287">
        <f t="shared" si="245"/>
        <v>0</v>
      </c>
      <c r="AA182" s="287">
        <f>COUNTA(AA179:AA181)</f>
        <v>0</v>
      </c>
      <c r="AB182" s="287">
        <f t="shared" si="245"/>
        <v>0</v>
      </c>
      <c r="AC182" s="287">
        <f t="shared" si="245"/>
        <v>0</v>
      </c>
      <c r="AD182" s="287">
        <f t="shared" si="245"/>
        <v>0</v>
      </c>
      <c r="AE182" s="287">
        <f t="shared" si="245"/>
        <v>0</v>
      </c>
      <c r="AF182" s="287">
        <f>COUNTA(AF179:AF181)</f>
        <v>0</v>
      </c>
      <c r="AG182" s="287">
        <f t="shared" si="245"/>
        <v>0</v>
      </c>
      <c r="AH182" s="287">
        <f t="shared" si="245"/>
        <v>0</v>
      </c>
      <c r="AI182" s="287">
        <f t="shared" si="245"/>
        <v>0</v>
      </c>
      <c r="AJ182" s="287">
        <f t="shared" si="245"/>
        <v>0</v>
      </c>
      <c r="AK182" s="287">
        <f>COUNTA(AK179:AK181)</f>
        <v>0</v>
      </c>
      <c r="AL182" s="287">
        <f t="shared" si="245"/>
        <v>0</v>
      </c>
      <c r="AM182" s="287">
        <f t="shared" si="245"/>
        <v>0</v>
      </c>
      <c r="AN182" s="287">
        <f t="shared" si="245"/>
        <v>0</v>
      </c>
      <c r="AO182" s="287">
        <f t="shared" si="245"/>
        <v>0</v>
      </c>
      <c r="AP182" s="287">
        <f>COUNTA(AP179:AP181)</f>
        <v>0</v>
      </c>
      <c r="AQ182" s="287">
        <f t="shared" si="245"/>
        <v>0</v>
      </c>
      <c r="AR182" s="287">
        <f t="shared" si="245"/>
        <v>0</v>
      </c>
      <c r="AS182" s="287">
        <f t="shared" si="245"/>
        <v>0</v>
      </c>
      <c r="AT182" s="287">
        <f t="shared" si="245"/>
        <v>0</v>
      </c>
      <c r="AU182" s="287">
        <f>COUNTA(AU179:AU181)</f>
        <v>0</v>
      </c>
      <c r="AV182" s="287">
        <f t="shared" si="245"/>
        <v>0</v>
      </c>
      <c r="AW182" s="287">
        <f t="shared" si="245"/>
        <v>0</v>
      </c>
      <c r="AX182" s="287">
        <f t="shared" si="245"/>
        <v>0</v>
      </c>
      <c r="AY182" s="287">
        <f t="shared" si="245"/>
        <v>0</v>
      </c>
      <c r="AZ182" s="287">
        <f>COUNTA(AZ179:AZ181)</f>
        <v>0</v>
      </c>
      <c r="BA182" s="287">
        <f t="shared" si="245"/>
        <v>0</v>
      </c>
      <c r="BB182" s="287">
        <f t="shared" si="245"/>
        <v>0</v>
      </c>
      <c r="BC182" s="287">
        <f t="shared" si="245"/>
        <v>0</v>
      </c>
      <c r="BD182" s="287">
        <f t="shared" si="245"/>
        <v>0</v>
      </c>
      <c r="BE182" s="287">
        <f>COUNTA(BE179:BE181)</f>
        <v>0</v>
      </c>
      <c r="BF182" s="290"/>
      <c r="BG182" s="214">
        <v>0</v>
      </c>
      <c r="BH182" s="214">
        <v>0</v>
      </c>
      <c r="BI182" s="214">
        <v>0</v>
      </c>
      <c r="BJ182" s="214">
        <v>0</v>
      </c>
      <c r="BK182" s="305"/>
      <c r="BL182" s="305" t="str">
        <f>IF(ПланОО!H182&gt;0,ПланОО!I182/ПланОО!H182,"-")</f>
        <v>-</v>
      </c>
      <c r="BM182" s="298"/>
      <c r="BN182" s="226"/>
      <c r="BO182" s="226"/>
      <c r="BP182" s="226"/>
      <c r="BQ182" s="226"/>
      <c r="BR182" s="226"/>
      <c r="BS182" s="226"/>
      <c r="BT182" s="226"/>
      <c r="BU182" s="226"/>
      <c r="BV182" s="226"/>
      <c r="BW182" s="226"/>
      <c r="BX182" s="226"/>
      <c r="BY182" s="226"/>
      <c r="BZ182" s="226"/>
      <c r="CA182" s="226"/>
      <c r="CB182" s="226"/>
      <c r="CC182" s="226"/>
      <c r="CD182" s="226"/>
      <c r="CE182" s="226"/>
      <c r="CF182" s="226"/>
      <c r="CG182" s="226"/>
      <c r="CH182" s="226"/>
      <c r="CI182" s="226"/>
      <c r="CJ182" s="226"/>
      <c r="CK182" s="226"/>
      <c r="CL182" s="226"/>
      <c r="CM182" s="226"/>
      <c r="CN182" s="226"/>
      <c r="CO182" s="226"/>
      <c r="CP182" s="226"/>
      <c r="CQ182" s="226"/>
      <c r="CR182" s="226"/>
      <c r="CS182" s="226"/>
      <c r="CT182" s="226"/>
      <c r="CU182" s="226"/>
      <c r="CV182" s="226"/>
      <c r="CW182" s="226"/>
      <c r="CX182" s="226"/>
      <c r="CY182" s="226"/>
      <c r="CZ182" s="226"/>
      <c r="DA182" s="226"/>
      <c r="DB182" s="226"/>
      <c r="DC182" s="226"/>
      <c r="DD182" s="226"/>
      <c r="DE182" s="226"/>
      <c r="DF182" s="226"/>
      <c r="DG182" s="226"/>
      <c r="DH182" s="226"/>
      <c r="DI182" s="226"/>
      <c r="DJ182" s="226"/>
      <c r="DK182" s="226"/>
      <c r="DL182" s="226"/>
      <c r="DM182" s="226"/>
      <c r="DN182" s="226"/>
      <c r="DO182" s="226"/>
      <c r="DP182" s="226"/>
      <c r="DQ182" s="226"/>
      <c r="DR182" s="226"/>
      <c r="DS182" s="226"/>
      <c r="DT182" s="226"/>
      <c r="DU182" s="226"/>
      <c r="DV182" s="226"/>
      <c r="DW182" s="226"/>
      <c r="DX182" s="226"/>
      <c r="DY182" s="226"/>
      <c r="DZ182" s="226"/>
      <c r="EA182" s="226"/>
      <c r="EB182" s="226"/>
      <c r="EC182" s="226"/>
      <c r="ED182" s="226"/>
      <c r="EE182" s="226"/>
      <c r="EF182" s="226"/>
      <c r="EG182" s="226"/>
      <c r="EH182" s="226"/>
      <c r="EI182" s="226"/>
      <c r="EJ182" s="226"/>
      <c r="EK182" s="226"/>
      <c r="EL182" s="226"/>
      <c r="EM182" s="226"/>
      <c r="EN182" s="226"/>
      <c r="EO182" s="226"/>
      <c r="EP182" s="226"/>
      <c r="EQ182" s="226"/>
      <c r="ER182" s="226"/>
      <c r="ES182" s="226"/>
      <c r="ET182" s="226"/>
      <c r="EU182" s="226"/>
      <c r="EV182" s="226"/>
      <c r="FT182" s="226">
        <f>SUM(FT179:FT181)</f>
        <v>0</v>
      </c>
      <c r="FU182" s="226">
        <f>SUM(FU179:FU181)</f>
        <v>0</v>
      </c>
      <c r="FV182" s="226">
        <f>SUM(FV179:FV181)</f>
        <v>0</v>
      </c>
    </row>
    <row r="183" spans="1:182" ht="20.25" customHeight="1" x14ac:dyDescent="0.25">
      <c r="A183" s="392" t="s">
        <v>14</v>
      </c>
      <c r="B183" s="392"/>
      <c r="C183" s="287">
        <f t="shared" ref="C183:I183" si="246">C46+C155+C171+C177</f>
        <v>0</v>
      </c>
      <c r="D183" s="287">
        <f t="shared" si="246"/>
        <v>0</v>
      </c>
      <c r="E183" s="287">
        <f t="shared" si="246"/>
        <v>0</v>
      </c>
      <c r="F183" s="287">
        <f t="shared" si="246"/>
        <v>0</v>
      </c>
      <c r="G183" s="287">
        <f t="shared" si="246"/>
        <v>0</v>
      </c>
      <c r="H183" s="287">
        <f t="shared" si="246"/>
        <v>3</v>
      </c>
      <c r="I183" s="287">
        <f t="shared" si="246"/>
        <v>2</v>
      </c>
      <c r="J183" s="287">
        <f t="shared" ref="J183:BE183" si="247">J46+J155+J171+J177</f>
        <v>1</v>
      </c>
      <c r="K183" s="287">
        <f t="shared" si="247"/>
        <v>0</v>
      </c>
      <c r="L183" s="287">
        <f t="shared" si="247"/>
        <v>1</v>
      </c>
      <c r="M183" s="287">
        <f t="shared" si="247"/>
        <v>3</v>
      </c>
      <c r="N183" s="287">
        <f t="shared" si="247"/>
        <v>0</v>
      </c>
      <c r="O183" s="287">
        <f t="shared" si="247"/>
        <v>0</v>
      </c>
      <c r="P183" s="287">
        <f t="shared" si="247"/>
        <v>0</v>
      </c>
      <c r="Q183" s="287">
        <f t="shared" si="247"/>
        <v>1</v>
      </c>
      <c r="R183" s="287">
        <f t="shared" si="247"/>
        <v>0</v>
      </c>
      <c r="S183" s="287">
        <f t="shared" si="247"/>
        <v>0</v>
      </c>
      <c r="T183" s="287">
        <f t="shared" si="247"/>
        <v>0</v>
      </c>
      <c r="U183" s="287">
        <f t="shared" si="247"/>
        <v>0</v>
      </c>
      <c r="V183" s="287">
        <f t="shared" si="247"/>
        <v>0</v>
      </c>
      <c r="W183" s="287">
        <f t="shared" si="247"/>
        <v>0</v>
      </c>
      <c r="X183" s="287">
        <f t="shared" si="247"/>
        <v>0</v>
      </c>
      <c r="Y183" s="287">
        <f t="shared" si="247"/>
        <v>0</v>
      </c>
      <c r="Z183" s="287">
        <f t="shared" si="247"/>
        <v>0</v>
      </c>
      <c r="AA183" s="287">
        <f t="shared" si="247"/>
        <v>0</v>
      </c>
      <c r="AB183" s="287">
        <f t="shared" si="247"/>
        <v>0</v>
      </c>
      <c r="AC183" s="287">
        <f t="shared" si="247"/>
        <v>0</v>
      </c>
      <c r="AD183" s="287">
        <f t="shared" si="247"/>
        <v>0</v>
      </c>
      <c r="AE183" s="287">
        <f t="shared" si="247"/>
        <v>0</v>
      </c>
      <c r="AF183" s="287">
        <f t="shared" si="247"/>
        <v>0</v>
      </c>
      <c r="AG183" s="287">
        <f t="shared" si="247"/>
        <v>0</v>
      </c>
      <c r="AH183" s="287">
        <f t="shared" si="247"/>
        <v>0</v>
      </c>
      <c r="AI183" s="287">
        <f t="shared" si="247"/>
        <v>0</v>
      </c>
      <c r="AJ183" s="287">
        <f t="shared" si="247"/>
        <v>0</v>
      </c>
      <c r="AK183" s="287">
        <f t="shared" si="247"/>
        <v>0</v>
      </c>
      <c r="AL183" s="287">
        <f t="shared" si="247"/>
        <v>0</v>
      </c>
      <c r="AM183" s="287">
        <f t="shared" si="247"/>
        <v>0</v>
      </c>
      <c r="AN183" s="287">
        <f t="shared" si="247"/>
        <v>0</v>
      </c>
      <c r="AO183" s="287">
        <f t="shared" si="247"/>
        <v>0</v>
      </c>
      <c r="AP183" s="287">
        <f t="shared" si="247"/>
        <v>0</v>
      </c>
      <c r="AQ183" s="287">
        <f t="shared" si="247"/>
        <v>9</v>
      </c>
      <c r="AR183" s="287">
        <f t="shared" si="247"/>
        <v>0</v>
      </c>
      <c r="AS183" s="287">
        <f t="shared" si="247"/>
        <v>0</v>
      </c>
      <c r="AT183" s="287">
        <f t="shared" si="247"/>
        <v>0</v>
      </c>
      <c r="AU183" s="287">
        <f t="shared" si="247"/>
        <v>0</v>
      </c>
      <c r="AV183" s="287">
        <f t="shared" si="247"/>
        <v>0</v>
      </c>
      <c r="AW183" s="287">
        <f t="shared" si="247"/>
        <v>0</v>
      </c>
      <c r="AX183" s="287">
        <f t="shared" si="247"/>
        <v>0</v>
      </c>
      <c r="AY183" s="287">
        <f t="shared" si="247"/>
        <v>0</v>
      </c>
      <c r="AZ183" s="287">
        <f t="shared" si="247"/>
        <v>0</v>
      </c>
      <c r="BA183" s="287">
        <f t="shared" si="247"/>
        <v>0</v>
      </c>
      <c r="BB183" s="287">
        <f t="shared" si="247"/>
        <v>0</v>
      </c>
      <c r="BC183" s="287">
        <f t="shared" si="247"/>
        <v>0</v>
      </c>
      <c r="BD183" s="287">
        <f t="shared" si="247"/>
        <v>0</v>
      </c>
      <c r="BE183" s="287">
        <f t="shared" si="247"/>
        <v>0</v>
      </c>
      <c r="BF183" s="290"/>
      <c r="BG183" s="214">
        <v>0</v>
      </c>
      <c r="BH183" s="214">
        <v>0</v>
      </c>
      <c r="BI183" s="214">
        <v>0</v>
      </c>
      <c r="BJ183" s="214">
        <v>0</v>
      </c>
      <c r="BK183" s="305"/>
      <c r="BL183" s="305">
        <f>IF(ПланОО!H183&gt;0,ПланОО!I183/ПланОО!H183,"-")</f>
        <v>0.1</v>
      </c>
      <c r="BM183" s="298"/>
      <c r="BN183" s="226"/>
      <c r="BO183" s="226"/>
      <c r="BP183" s="226"/>
      <c r="BQ183" s="226"/>
      <c r="BR183" s="226"/>
      <c r="BS183" s="226"/>
      <c r="BT183" s="226"/>
      <c r="BU183" s="226"/>
      <c r="BV183" s="226"/>
      <c r="BW183" s="226"/>
      <c r="BX183" s="226"/>
      <c r="BY183" s="226"/>
      <c r="BZ183" s="226"/>
      <c r="CA183" s="226"/>
      <c r="CB183" s="226"/>
      <c r="CC183" s="226"/>
      <c r="CD183" s="226"/>
      <c r="CE183" s="226"/>
      <c r="CF183" s="226"/>
      <c r="CG183" s="226"/>
      <c r="CH183" s="226"/>
      <c r="CI183" s="226"/>
      <c r="CJ183" s="226"/>
      <c r="CK183" s="226"/>
      <c r="CL183" s="226"/>
      <c r="CM183" s="226"/>
      <c r="CN183" s="226"/>
      <c r="CO183" s="226"/>
      <c r="CP183" s="226"/>
      <c r="CQ183" s="226"/>
      <c r="CR183" s="226"/>
      <c r="CS183" s="226"/>
      <c r="CT183" s="226"/>
      <c r="CU183" s="226"/>
      <c r="CV183" s="226"/>
      <c r="CW183" s="226"/>
      <c r="CX183" s="226"/>
      <c r="CY183" s="226"/>
      <c r="CZ183" s="226"/>
      <c r="DA183" s="226"/>
      <c r="DB183" s="226"/>
      <c r="DC183" s="226"/>
      <c r="DD183" s="226"/>
      <c r="DE183" s="226"/>
      <c r="DF183" s="226"/>
      <c r="DG183" s="226"/>
      <c r="DH183" s="226"/>
      <c r="DI183" s="226"/>
      <c r="DJ183" s="226"/>
      <c r="DK183" s="226"/>
      <c r="DL183" s="226"/>
      <c r="DM183" s="226"/>
      <c r="DN183" s="226"/>
      <c r="DO183" s="226"/>
      <c r="DP183" s="226"/>
      <c r="DQ183" s="226"/>
      <c r="DR183" s="226"/>
      <c r="DS183" s="226"/>
      <c r="DT183" s="226"/>
      <c r="DU183" s="226"/>
      <c r="DV183" s="226"/>
      <c r="DW183" s="226"/>
      <c r="DX183" s="226"/>
      <c r="DY183" s="226"/>
      <c r="DZ183" s="226"/>
      <c r="EA183" s="226"/>
      <c r="EB183" s="226"/>
      <c r="EC183" s="226"/>
      <c r="ED183" s="226"/>
      <c r="EE183" s="226"/>
      <c r="EF183" s="226"/>
      <c r="EG183" s="226"/>
      <c r="EH183" s="226"/>
      <c r="EI183" s="226"/>
      <c r="EJ183" s="226"/>
      <c r="EK183" s="226"/>
      <c r="EL183" s="226"/>
      <c r="EM183" s="226"/>
      <c r="EN183" s="226"/>
      <c r="EO183" s="226"/>
      <c r="EP183" s="226"/>
      <c r="EQ183" s="226"/>
      <c r="ER183" s="226"/>
      <c r="ES183" s="226"/>
      <c r="ET183" s="226"/>
      <c r="EU183" s="226"/>
      <c r="EV183" s="226"/>
    </row>
    <row r="184" spans="1:182" x14ac:dyDescent="0.25">
      <c r="A184" s="226"/>
      <c r="B184" s="226"/>
      <c r="C184" s="226"/>
      <c r="D184" s="226"/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226"/>
      <c r="U184" s="226"/>
      <c r="V184" s="226"/>
      <c r="W184" s="226"/>
      <c r="X184" s="226"/>
      <c r="Y184" s="226"/>
      <c r="Z184" s="226"/>
      <c r="AA184" s="226"/>
      <c r="AB184" s="226"/>
      <c r="AC184" s="226"/>
      <c r="AD184" s="226"/>
      <c r="AE184" s="226"/>
      <c r="AF184" s="226"/>
      <c r="AG184" s="226"/>
      <c r="AH184" s="226"/>
      <c r="AI184" s="226"/>
      <c r="AJ184" s="226"/>
      <c r="AK184" s="226"/>
      <c r="AL184" s="226"/>
      <c r="AM184" s="226"/>
      <c r="AN184" s="226"/>
      <c r="AO184" s="226"/>
      <c r="AP184" s="226"/>
      <c r="AQ184" s="226"/>
      <c r="AR184" s="226"/>
      <c r="AS184" s="226"/>
      <c r="AT184" s="226"/>
      <c r="AU184" s="226"/>
      <c r="AV184" s="226"/>
      <c r="AW184" s="226"/>
      <c r="AX184" s="226"/>
      <c r="AY184" s="226"/>
      <c r="AZ184" s="226"/>
      <c r="BA184" s="226"/>
      <c r="BB184" s="226"/>
      <c r="BC184" s="226"/>
      <c r="BD184" s="226"/>
      <c r="BE184" s="226"/>
      <c r="BF184" s="226"/>
      <c r="BG184" s="292">
        <v>0</v>
      </c>
      <c r="BH184" s="292">
        <v>0</v>
      </c>
      <c r="BI184" s="292">
        <v>0</v>
      </c>
      <c r="BJ184" s="292">
        <v>0</v>
      </c>
      <c r="BK184" s="226"/>
      <c r="BL184" s="226"/>
      <c r="BM184" s="226"/>
      <c r="BN184" s="226"/>
      <c r="BO184" s="226"/>
      <c r="BP184" s="226"/>
      <c r="BQ184" s="226"/>
      <c r="BR184" s="226"/>
      <c r="BS184" s="226"/>
      <c r="BT184" s="226"/>
      <c r="BU184" s="226"/>
      <c r="BV184" s="226"/>
      <c r="BW184" s="226"/>
      <c r="BX184" s="226"/>
      <c r="BY184" s="226"/>
      <c r="BZ184" s="226"/>
      <c r="CA184" s="226"/>
      <c r="CB184" s="226"/>
      <c r="CC184" s="226"/>
      <c r="CD184" s="226"/>
      <c r="CE184" s="226"/>
      <c r="CF184" s="226"/>
      <c r="CG184" s="226"/>
      <c r="CH184" s="226"/>
      <c r="CI184" s="226"/>
      <c r="CJ184" s="226"/>
      <c r="CK184" s="226"/>
      <c r="CL184" s="226"/>
      <c r="CM184" s="226"/>
      <c r="CN184" s="226"/>
      <c r="CO184" s="226"/>
      <c r="CP184" s="226"/>
      <c r="CQ184" s="226"/>
      <c r="CR184" s="226"/>
      <c r="CS184" s="226"/>
      <c r="CT184" s="226"/>
      <c r="CU184" s="226"/>
      <c r="CV184" s="226"/>
      <c r="CW184" s="226"/>
      <c r="CX184" s="226"/>
      <c r="CY184" s="226"/>
      <c r="CZ184" s="226"/>
      <c r="DA184" s="226"/>
      <c r="DB184" s="226"/>
      <c r="DC184" s="226"/>
      <c r="DD184" s="226"/>
      <c r="DE184" s="226"/>
      <c r="DF184" s="226"/>
      <c r="DG184" s="226"/>
      <c r="DH184" s="226"/>
      <c r="DI184" s="226"/>
      <c r="DJ184" s="226"/>
      <c r="DK184" s="226"/>
      <c r="DL184" s="226"/>
      <c r="DM184" s="226"/>
      <c r="DN184" s="226"/>
      <c r="DO184" s="226"/>
      <c r="DP184" s="226"/>
      <c r="DQ184" s="226"/>
      <c r="DR184" s="226"/>
      <c r="DS184" s="226"/>
      <c r="DT184" s="226"/>
      <c r="DU184" s="226"/>
      <c r="DV184" s="226"/>
      <c r="DW184" s="226"/>
      <c r="DX184" s="226"/>
      <c r="DY184" s="226"/>
      <c r="DZ184" s="226"/>
      <c r="EA184" s="226"/>
      <c r="EB184" s="226"/>
      <c r="EC184" s="226"/>
      <c r="ED184" s="226"/>
      <c r="EE184" s="226"/>
      <c r="EF184" s="226"/>
      <c r="EG184" s="226"/>
      <c r="EH184" s="226"/>
      <c r="EI184" s="226"/>
      <c r="EJ184" s="226"/>
      <c r="EK184" s="226"/>
      <c r="EL184" s="226"/>
      <c r="EM184" s="226"/>
      <c r="EN184" s="226"/>
      <c r="EO184" s="226"/>
      <c r="EP184" s="226"/>
      <c r="EQ184" s="226"/>
      <c r="ER184" s="226"/>
      <c r="ES184" s="226"/>
      <c r="ET184" s="226"/>
      <c r="EU184" s="226"/>
      <c r="EV184" s="226"/>
    </row>
    <row r="185" spans="1:182" x14ac:dyDescent="0.25">
      <c r="A185" s="226"/>
      <c r="B185" s="226"/>
      <c r="C185" s="226"/>
      <c r="D185" s="226"/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226"/>
      <c r="U185" s="226"/>
      <c r="V185" s="226"/>
      <c r="W185" s="226"/>
      <c r="X185" s="226"/>
      <c r="Y185" s="226"/>
      <c r="Z185" s="226"/>
      <c r="AA185" s="226"/>
      <c r="AB185" s="226"/>
      <c r="AC185" s="226"/>
      <c r="AD185" s="226"/>
      <c r="AE185" s="226"/>
      <c r="AF185" s="226"/>
      <c r="AG185" s="226"/>
      <c r="AH185" s="226"/>
      <c r="AI185" s="226"/>
      <c r="AJ185" s="226"/>
      <c r="AK185" s="226"/>
      <c r="AL185" s="226"/>
      <c r="AM185" s="226"/>
      <c r="AN185" s="226"/>
      <c r="AO185" s="226"/>
      <c r="AP185" s="226"/>
      <c r="AQ185" s="226"/>
      <c r="AR185" s="226"/>
      <c r="AS185" s="226"/>
      <c r="AT185" s="226"/>
      <c r="AU185" s="226"/>
      <c r="AV185" s="226"/>
      <c r="AW185" s="226"/>
      <c r="AX185" s="226"/>
      <c r="AY185" s="226"/>
      <c r="AZ185" s="226"/>
      <c r="BA185" s="226"/>
      <c r="BB185" s="226"/>
      <c r="BC185" s="226"/>
      <c r="BD185" s="226"/>
      <c r="BE185" s="226"/>
      <c r="BF185" s="226"/>
      <c r="BG185" s="308" t="s">
        <v>404</v>
      </c>
      <c r="BH185" s="308" t="s">
        <v>404</v>
      </c>
      <c r="BI185" s="308" t="s">
        <v>404</v>
      </c>
      <c r="BJ185" s="308" t="s">
        <v>404</v>
      </c>
      <c r="BK185" s="226"/>
      <c r="BL185" s="226"/>
      <c r="BM185" s="226"/>
      <c r="BN185" s="226"/>
      <c r="BO185" s="226"/>
      <c r="BP185" s="226"/>
      <c r="BQ185" s="226"/>
      <c r="BR185" s="226"/>
      <c r="BS185" s="226"/>
      <c r="BT185" s="226"/>
      <c r="BU185" s="226"/>
      <c r="BV185" s="226"/>
      <c r="BW185" s="226"/>
      <c r="BX185" s="226"/>
      <c r="BY185" s="226"/>
      <c r="BZ185" s="226"/>
      <c r="CA185" s="226"/>
      <c r="CB185" s="226"/>
      <c r="CC185" s="226"/>
      <c r="CD185" s="226"/>
      <c r="CE185" s="226"/>
      <c r="CF185" s="226"/>
      <c r="CG185" s="226"/>
      <c r="CH185" s="226"/>
      <c r="CI185" s="226"/>
      <c r="CJ185" s="226"/>
      <c r="CK185" s="226"/>
      <c r="CL185" s="226"/>
      <c r="CM185" s="226"/>
      <c r="CN185" s="226"/>
      <c r="CO185" s="226"/>
      <c r="CP185" s="226"/>
      <c r="CQ185" s="226"/>
      <c r="CR185" s="226"/>
      <c r="CS185" s="226"/>
      <c r="CT185" s="226"/>
      <c r="CU185" s="226"/>
      <c r="CV185" s="226"/>
      <c r="CW185" s="226"/>
      <c r="CX185" s="226"/>
      <c r="CY185" s="226"/>
      <c r="CZ185" s="226"/>
      <c r="DA185" s="226"/>
      <c r="DB185" s="226"/>
      <c r="DC185" s="226"/>
      <c r="DD185" s="226"/>
      <c r="DE185" s="226"/>
      <c r="DF185" s="226"/>
      <c r="DG185" s="226"/>
      <c r="DH185" s="226"/>
      <c r="DI185" s="226"/>
      <c r="DJ185" s="226"/>
      <c r="DK185" s="226"/>
      <c r="DL185" s="226"/>
      <c r="DM185" s="226"/>
      <c r="DN185" s="226"/>
      <c r="DO185" s="226"/>
      <c r="DP185" s="226"/>
      <c r="DQ185" s="226"/>
      <c r="DR185" s="226"/>
      <c r="DS185" s="226"/>
      <c r="DT185" s="226"/>
      <c r="DU185" s="226"/>
      <c r="DV185" s="226"/>
      <c r="DW185" s="226"/>
      <c r="DX185" s="226"/>
      <c r="DY185" s="226"/>
      <c r="DZ185" s="226"/>
      <c r="EA185" s="226"/>
      <c r="EB185" s="226"/>
      <c r="EC185" s="226"/>
      <c r="ED185" s="226"/>
      <c r="EE185" s="226"/>
      <c r="EF185" s="226"/>
      <c r="EG185" s="226"/>
      <c r="EH185" s="226"/>
      <c r="EI185" s="226"/>
      <c r="EJ185" s="226"/>
      <c r="EK185" s="226"/>
      <c r="EL185" s="226"/>
      <c r="EM185" s="226"/>
      <c r="EN185" s="226"/>
      <c r="EO185" s="226"/>
      <c r="EP185" s="226"/>
      <c r="EQ185" s="226"/>
      <c r="ER185" s="226"/>
      <c r="ES185" s="226"/>
      <c r="ET185" s="226"/>
      <c r="EU185" s="226"/>
      <c r="EV185" s="226"/>
    </row>
    <row r="186" spans="1:182" x14ac:dyDescent="0.25">
      <c r="BG186" s="308" t="s">
        <v>371</v>
      </c>
      <c r="BH186" s="308" t="s">
        <v>371</v>
      </c>
      <c r="BI186" s="308" t="s">
        <v>371</v>
      </c>
      <c r="BJ186" s="308" t="s">
        <v>371</v>
      </c>
    </row>
    <row r="187" spans="1:182" x14ac:dyDescent="0.25">
      <c r="BG187" s="308" t="s">
        <v>396</v>
      </c>
      <c r="BH187" s="308" t="s">
        <v>396</v>
      </c>
      <c r="BI187" s="308" t="s">
        <v>396</v>
      </c>
      <c r="BJ187" s="308" t="s">
        <v>396</v>
      </c>
    </row>
    <row r="188" spans="1:182" x14ac:dyDescent="0.25">
      <c r="BG188" s="308" t="s">
        <v>394</v>
      </c>
      <c r="BH188" s="308" t="s">
        <v>394</v>
      </c>
      <c r="BI188" s="308" t="s">
        <v>394</v>
      </c>
      <c r="BJ188" s="308" t="s">
        <v>394</v>
      </c>
    </row>
    <row r="189" spans="1:182" x14ac:dyDescent="0.25">
      <c r="BG189" s="308" t="s">
        <v>400</v>
      </c>
      <c r="BH189" s="308" t="s">
        <v>400</v>
      </c>
      <c r="BI189" s="308" t="s">
        <v>400</v>
      </c>
      <c r="BJ189" s="308" t="s">
        <v>400</v>
      </c>
    </row>
    <row r="190" spans="1:182" x14ac:dyDescent="0.25">
      <c r="BG190" s="308" t="s">
        <v>569</v>
      </c>
      <c r="BH190" s="308" t="s">
        <v>569</v>
      </c>
      <c r="BI190" s="308" t="s">
        <v>569</v>
      </c>
      <c r="BJ190" s="308" t="s">
        <v>569</v>
      </c>
    </row>
    <row r="191" spans="1:182" x14ac:dyDescent="0.25">
      <c r="BG191" s="308" t="s">
        <v>564</v>
      </c>
      <c r="BH191" s="308" t="s">
        <v>564</v>
      </c>
      <c r="BI191" s="308" t="s">
        <v>564</v>
      </c>
      <c r="BJ191" s="308" t="s">
        <v>564</v>
      </c>
    </row>
    <row r="192" spans="1:182" x14ac:dyDescent="0.25">
      <c r="BG192" s="224" t="s">
        <v>376</v>
      </c>
      <c r="BH192" s="224" t="s">
        <v>376</v>
      </c>
      <c r="BI192" s="224" t="s">
        <v>376</v>
      </c>
      <c r="BJ192" s="224" t="s">
        <v>376</v>
      </c>
    </row>
    <row r="193" spans="59:62" x14ac:dyDescent="0.25">
      <c r="BG193" s="224" t="s">
        <v>377</v>
      </c>
      <c r="BH193" s="224" t="s">
        <v>377</v>
      </c>
      <c r="BI193" s="224" t="s">
        <v>377</v>
      </c>
      <c r="BJ193" s="224" t="s">
        <v>377</v>
      </c>
    </row>
    <row r="194" spans="59:62" x14ac:dyDescent="0.25">
      <c r="BG194" s="224" t="s">
        <v>368</v>
      </c>
      <c r="BH194" s="224" t="s">
        <v>368</v>
      </c>
      <c r="BI194" s="224" t="s">
        <v>368</v>
      </c>
      <c r="BJ194" s="224" t="s">
        <v>368</v>
      </c>
    </row>
    <row r="195" spans="59:62" x14ac:dyDescent="0.25">
      <c r="BG195" s="224" t="s">
        <v>355</v>
      </c>
      <c r="BH195" s="224" t="s">
        <v>355</v>
      </c>
      <c r="BI195" s="224" t="s">
        <v>355</v>
      </c>
      <c r="BJ195" s="224" t="s">
        <v>355</v>
      </c>
    </row>
    <row r="196" spans="59:62" x14ac:dyDescent="0.25">
      <c r="BG196" s="224" t="s">
        <v>383</v>
      </c>
      <c r="BH196" s="224" t="s">
        <v>383</v>
      </c>
      <c r="BI196" s="224" t="s">
        <v>383</v>
      </c>
      <c r="BJ196" s="224" t="s">
        <v>383</v>
      </c>
    </row>
    <row r="197" spans="59:62" x14ac:dyDescent="0.25">
      <c r="BG197" s="224" t="s">
        <v>397</v>
      </c>
      <c r="BH197" s="224" t="s">
        <v>397</v>
      </c>
      <c r="BI197" s="224" t="s">
        <v>397</v>
      </c>
      <c r="BJ197" s="224" t="s">
        <v>397</v>
      </c>
    </row>
    <row r="198" spans="59:62" x14ac:dyDescent="0.25">
      <c r="BG198" s="224" t="s">
        <v>406</v>
      </c>
      <c r="BH198" s="224" t="s">
        <v>406</v>
      </c>
      <c r="BI198" s="224" t="s">
        <v>406</v>
      </c>
      <c r="BJ198" s="224" t="s">
        <v>406</v>
      </c>
    </row>
    <row r="199" spans="59:62" x14ac:dyDescent="0.25">
      <c r="BG199" s="224" t="s">
        <v>416</v>
      </c>
      <c r="BH199" s="224" t="s">
        <v>416</v>
      </c>
      <c r="BI199" s="224" t="s">
        <v>416</v>
      </c>
      <c r="BJ199" s="224" t="s">
        <v>416</v>
      </c>
    </row>
    <row r="200" spans="59:62" x14ac:dyDescent="0.25">
      <c r="BG200" s="224" t="s">
        <v>562</v>
      </c>
      <c r="BH200" s="224" t="s">
        <v>562</v>
      </c>
      <c r="BI200" s="224" t="s">
        <v>562</v>
      </c>
      <c r="BJ200" s="224" t="s">
        <v>562</v>
      </c>
    </row>
    <row r="201" spans="59:62" x14ac:dyDescent="0.25">
      <c r="BG201" s="224" t="s">
        <v>580</v>
      </c>
      <c r="BH201" s="224" t="s">
        <v>580</v>
      </c>
      <c r="BI201" s="224" t="s">
        <v>580</v>
      </c>
      <c r="BJ201" s="224" t="s">
        <v>580</v>
      </c>
    </row>
    <row r="202" spans="59:62" x14ac:dyDescent="0.25">
      <c r="BG202" s="224" t="s">
        <v>392</v>
      </c>
      <c r="BH202" s="224" t="s">
        <v>392</v>
      </c>
      <c r="BI202" s="224" t="s">
        <v>392</v>
      </c>
      <c r="BJ202" s="224" t="s">
        <v>392</v>
      </c>
    </row>
    <row r="203" spans="59:62" x14ac:dyDescent="0.25">
      <c r="BG203" s="224" t="s">
        <v>398</v>
      </c>
      <c r="BH203" s="224" t="s">
        <v>398</v>
      </c>
      <c r="BI203" s="224" t="s">
        <v>398</v>
      </c>
      <c r="BJ203" s="224" t="s">
        <v>398</v>
      </c>
    </row>
    <row r="204" spans="59:62" x14ac:dyDescent="0.25">
      <c r="BG204" s="224" t="s">
        <v>373</v>
      </c>
      <c r="BH204" s="224" t="s">
        <v>373</v>
      </c>
      <c r="BI204" s="224" t="s">
        <v>373</v>
      </c>
      <c r="BJ204" s="224" t="s">
        <v>373</v>
      </c>
    </row>
    <row r="205" spans="59:62" x14ac:dyDescent="0.25">
      <c r="BG205" s="224" t="s">
        <v>433</v>
      </c>
      <c r="BH205" s="224" t="s">
        <v>433</v>
      </c>
      <c r="BI205" s="224" t="s">
        <v>433</v>
      </c>
      <c r="BJ205" s="224" t="s">
        <v>433</v>
      </c>
    </row>
    <row r="206" spans="59:62" x14ac:dyDescent="0.25">
      <c r="BG206" s="224" t="s">
        <v>387</v>
      </c>
      <c r="BH206" s="224" t="s">
        <v>387</v>
      </c>
      <c r="BI206" s="224" t="s">
        <v>387</v>
      </c>
      <c r="BJ206" s="224" t="s">
        <v>387</v>
      </c>
    </row>
    <row r="207" spans="59:62" x14ac:dyDescent="0.25">
      <c r="BG207" s="224" t="s">
        <v>380</v>
      </c>
      <c r="BH207" s="224" t="s">
        <v>380</v>
      </c>
      <c r="BI207" s="224" t="s">
        <v>380</v>
      </c>
      <c r="BJ207" s="224" t="s">
        <v>380</v>
      </c>
    </row>
    <row r="208" spans="59:62" x14ac:dyDescent="0.25">
      <c r="BG208" s="224" t="s">
        <v>381</v>
      </c>
      <c r="BH208" s="224" t="s">
        <v>381</v>
      </c>
      <c r="BI208" s="224" t="s">
        <v>381</v>
      </c>
      <c r="BJ208" s="224" t="s">
        <v>381</v>
      </c>
    </row>
    <row r="209" spans="59:62" x14ac:dyDescent="0.25">
      <c r="BG209" s="224" t="s">
        <v>359</v>
      </c>
      <c r="BH209" s="224" t="s">
        <v>359</v>
      </c>
      <c r="BI209" s="224" t="s">
        <v>359</v>
      </c>
      <c r="BJ209" s="224" t="s">
        <v>359</v>
      </c>
    </row>
    <row r="210" spans="59:62" x14ac:dyDescent="0.25">
      <c r="BG210" s="224" t="s">
        <v>403</v>
      </c>
      <c r="BH210" s="224" t="s">
        <v>403</v>
      </c>
      <c r="BI210" s="224" t="s">
        <v>403</v>
      </c>
      <c r="BJ210" s="224" t="s">
        <v>403</v>
      </c>
    </row>
    <row r="211" spans="59:62" x14ac:dyDescent="0.25">
      <c r="BG211" s="224" t="s">
        <v>422</v>
      </c>
      <c r="BH211" s="224" t="s">
        <v>422</v>
      </c>
      <c r="BI211" s="224" t="s">
        <v>422</v>
      </c>
      <c r="BJ211" s="224" t="s">
        <v>422</v>
      </c>
    </row>
    <row r="212" spans="59:62" x14ac:dyDescent="0.25">
      <c r="BG212" s="224" t="s">
        <v>364</v>
      </c>
      <c r="BH212" s="224" t="s">
        <v>364</v>
      </c>
      <c r="BI212" s="224" t="s">
        <v>364</v>
      </c>
      <c r="BJ212" s="224" t="s">
        <v>364</v>
      </c>
    </row>
    <row r="213" spans="59:62" x14ac:dyDescent="0.25">
      <c r="BG213" s="224" t="s">
        <v>430</v>
      </c>
      <c r="BH213" s="224" t="s">
        <v>430</v>
      </c>
      <c r="BI213" s="224" t="s">
        <v>430</v>
      </c>
      <c r="BJ213" s="224" t="s">
        <v>430</v>
      </c>
    </row>
    <row r="214" spans="59:62" x14ac:dyDescent="0.25">
      <c r="BG214" s="224" t="s">
        <v>356</v>
      </c>
      <c r="BH214" s="224" t="s">
        <v>356</v>
      </c>
      <c r="BI214" s="224" t="s">
        <v>356</v>
      </c>
      <c r="BJ214" s="224" t="s">
        <v>356</v>
      </c>
    </row>
    <row r="215" spans="59:62" x14ac:dyDescent="0.25">
      <c r="BG215" s="224" t="s">
        <v>409</v>
      </c>
      <c r="BH215" s="224" t="s">
        <v>409</v>
      </c>
      <c r="BI215" s="224" t="s">
        <v>409</v>
      </c>
      <c r="BJ215" s="224" t="s">
        <v>409</v>
      </c>
    </row>
    <row r="216" spans="59:62" x14ac:dyDescent="0.25">
      <c r="BG216" s="224" t="s">
        <v>365</v>
      </c>
      <c r="BH216" s="224" t="s">
        <v>365</v>
      </c>
      <c r="BI216" s="224" t="s">
        <v>365</v>
      </c>
      <c r="BJ216" s="224" t="s">
        <v>365</v>
      </c>
    </row>
    <row r="217" spans="59:62" x14ac:dyDescent="0.25">
      <c r="BG217" s="224" t="s">
        <v>415</v>
      </c>
      <c r="BH217" s="224" t="s">
        <v>415</v>
      </c>
      <c r="BI217" s="224" t="s">
        <v>415</v>
      </c>
      <c r="BJ217" s="224" t="s">
        <v>415</v>
      </c>
    </row>
    <row r="218" spans="59:62" x14ac:dyDescent="0.25">
      <c r="BG218" s="224" t="s">
        <v>408</v>
      </c>
      <c r="BH218" s="224" t="s">
        <v>408</v>
      </c>
      <c r="BI218" s="224" t="s">
        <v>408</v>
      </c>
      <c r="BJ218" s="224" t="s">
        <v>408</v>
      </c>
    </row>
    <row r="219" spans="59:62" x14ac:dyDescent="0.25">
      <c r="BG219" s="224" t="s">
        <v>413</v>
      </c>
      <c r="BH219" s="224" t="s">
        <v>413</v>
      </c>
      <c r="BI219" s="224" t="s">
        <v>413</v>
      </c>
      <c r="BJ219" s="224" t="s">
        <v>413</v>
      </c>
    </row>
    <row r="220" spans="59:62" x14ac:dyDescent="0.25">
      <c r="BG220" s="224" t="s">
        <v>390</v>
      </c>
      <c r="BH220" s="224" t="s">
        <v>390</v>
      </c>
      <c r="BI220" s="224" t="s">
        <v>390</v>
      </c>
      <c r="BJ220" s="224" t="s">
        <v>390</v>
      </c>
    </row>
    <row r="221" spans="59:62" x14ac:dyDescent="0.25">
      <c r="BG221" s="224" t="s">
        <v>382</v>
      </c>
      <c r="BH221" s="224" t="s">
        <v>382</v>
      </c>
      <c r="BI221" s="224" t="s">
        <v>382</v>
      </c>
      <c r="BJ221" s="224" t="s">
        <v>382</v>
      </c>
    </row>
    <row r="222" spans="59:62" x14ac:dyDescent="0.25">
      <c r="BG222" s="224" t="s">
        <v>425</v>
      </c>
      <c r="BH222" s="224" t="s">
        <v>425</v>
      </c>
      <c r="BI222" s="224" t="s">
        <v>425</v>
      </c>
      <c r="BJ222" s="224" t="s">
        <v>425</v>
      </c>
    </row>
    <row r="223" spans="59:62" x14ac:dyDescent="0.25">
      <c r="BG223" s="224" t="s">
        <v>582</v>
      </c>
      <c r="BH223" s="224" t="s">
        <v>582</v>
      </c>
      <c r="BI223" s="224" t="s">
        <v>582</v>
      </c>
      <c r="BJ223" s="224" t="s">
        <v>582</v>
      </c>
    </row>
    <row r="224" spans="59:62" x14ac:dyDescent="0.25">
      <c r="BG224" s="224" t="s">
        <v>414</v>
      </c>
      <c r="BH224" s="224" t="s">
        <v>414</v>
      </c>
      <c r="BI224" s="224" t="s">
        <v>414</v>
      </c>
      <c r="BJ224" s="224" t="s">
        <v>414</v>
      </c>
    </row>
    <row r="225" spans="59:62" x14ac:dyDescent="0.25">
      <c r="BG225" s="224" t="s">
        <v>370</v>
      </c>
      <c r="BH225" s="224" t="s">
        <v>370</v>
      </c>
      <c r="BI225" s="224" t="s">
        <v>370</v>
      </c>
      <c r="BJ225" s="224" t="s">
        <v>370</v>
      </c>
    </row>
    <row r="226" spans="59:62" x14ac:dyDescent="0.25">
      <c r="BG226" s="224" t="s">
        <v>411</v>
      </c>
      <c r="BH226" s="224" t="s">
        <v>411</v>
      </c>
      <c r="BI226" s="224" t="s">
        <v>411</v>
      </c>
      <c r="BJ226" s="224" t="s">
        <v>411</v>
      </c>
    </row>
    <row r="227" spans="59:62" x14ac:dyDescent="0.25">
      <c r="BG227" s="224" t="s">
        <v>379</v>
      </c>
      <c r="BH227" s="224" t="s">
        <v>379</v>
      </c>
      <c r="BI227" s="224" t="s">
        <v>379</v>
      </c>
      <c r="BJ227" s="224" t="s">
        <v>379</v>
      </c>
    </row>
    <row r="228" spans="59:62" x14ac:dyDescent="0.25">
      <c r="BG228" s="224" t="s">
        <v>366</v>
      </c>
      <c r="BH228" s="224" t="s">
        <v>366</v>
      </c>
      <c r="BI228" s="224" t="s">
        <v>366</v>
      </c>
      <c r="BJ228" s="224" t="s">
        <v>366</v>
      </c>
    </row>
    <row r="229" spans="59:62" x14ac:dyDescent="0.25">
      <c r="BG229" s="224" t="s">
        <v>389</v>
      </c>
      <c r="BH229" s="224" t="s">
        <v>389</v>
      </c>
      <c r="BI229" s="224" t="s">
        <v>389</v>
      </c>
      <c r="BJ229" s="224" t="s">
        <v>389</v>
      </c>
    </row>
    <row r="230" spans="59:62" x14ac:dyDescent="0.25">
      <c r="BG230" s="224" t="s">
        <v>432</v>
      </c>
      <c r="BH230" s="224" t="s">
        <v>432</v>
      </c>
      <c r="BI230" s="224" t="s">
        <v>432</v>
      </c>
      <c r="BJ230" s="224" t="s">
        <v>432</v>
      </c>
    </row>
    <row r="231" spans="59:62" x14ac:dyDescent="0.25">
      <c r="BG231" s="224" t="s">
        <v>353</v>
      </c>
      <c r="BH231" s="224" t="s">
        <v>353</v>
      </c>
      <c r="BI231" s="224" t="s">
        <v>353</v>
      </c>
      <c r="BJ231" s="224" t="s">
        <v>353</v>
      </c>
    </row>
    <row r="232" spans="59:62" x14ac:dyDescent="0.25">
      <c r="BG232" s="224" t="s">
        <v>354</v>
      </c>
      <c r="BH232" s="224" t="s">
        <v>354</v>
      </c>
      <c r="BI232" s="224" t="s">
        <v>354</v>
      </c>
      <c r="BJ232" s="224" t="s">
        <v>354</v>
      </c>
    </row>
    <row r="233" spans="59:62" x14ac:dyDescent="0.25">
      <c r="BG233" s="224" t="s">
        <v>384</v>
      </c>
      <c r="BH233" s="224" t="s">
        <v>384</v>
      </c>
      <c r="BI233" s="224" t="s">
        <v>384</v>
      </c>
      <c r="BJ233" s="224" t="s">
        <v>384</v>
      </c>
    </row>
    <row r="234" spans="59:62" x14ac:dyDescent="0.25">
      <c r="BG234" s="224" t="s">
        <v>391</v>
      </c>
      <c r="BH234" s="224" t="s">
        <v>391</v>
      </c>
      <c r="BI234" s="224" t="s">
        <v>391</v>
      </c>
      <c r="BJ234" s="224" t="s">
        <v>391</v>
      </c>
    </row>
    <row r="235" spans="59:62" x14ac:dyDescent="0.25">
      <c r="BG235" s="224" t="s">
        <v>395</v>
      </c>
      <c r="BH235" s="224" t="s">
        <v>395</v>
      </c>
      <c r="BI235" s="224" t="s">
        <v>395</v>
      </c>
      <c r="BJ235" s="224" t="s">
        <v>395</v>
      </c>
    </row>
    <row r="236" spans="59:62" x14ac:dyDescent="0.25">
      <c r="BG236" s="224" t="s">
        <v>388</v>
      </c>
      <c r="BH236" s="224" t="s">
        <v>388</v>
      </c>
      <c r="BI236" s="224" t="s">
        <v>388</v>
      </c>
      <c r="BJ236" s="224" t="s">
        <v>388</v>
      </c>
    </row>
    <row r="237" spans="59:62" x14ac:dyDescent="0.25">
      <c r="BG237" s="224" t="s">
        <v>363</v>
      </c>
      <c r="BH237" s="224" t="s">
        <v>363</v>
      </c>
      <c r="BI237" s="224" t="s">
        <v>363</v>
      </c>
      <c r="BJ237" s="224" t="s">
        <v>363</v>
      </c>
    </row>
    <row r="238" spans="59:62" x14ac:dyDescent="0.25">
      <c r="BG238" s="224" t="s">
        <v>494</v>
      </c>
      <c r="BH238" s="224" t="s">
        <v>494</v>
      </c>
      <c r="BI238" s="224" t="s">
        <v>494</v>
      </c>
      <c r="BJ238" s="224" t="s">
        <v>494</v>
      </c>
    </row>
    <row r="239" spans="59:62" x14ac:dyDescent="0.25">
      <c r="BG239" s="224" t="s">
        <v>503</v>
      </c>
      <c r="BH239" s="224" t="s">
        <v>503</v>
      </c>
      <c r="BI239" s="224" t="s">
        <v>503</v>
      </c>
      <c r="BJ239" s="224" t="s">
        <v>503</v>
      </c>
    </row>
    <row r="240" spans="59:62" x14ac:dyDescent="0.25">
      <c r="BG240" s="224" t="s">
        <v>495</v>
      </c>
      <c r="BH240" s="224" t="s">
        <v>495</v>
      </c>
      <c r="BI240" s="224" t="s">
        <v>495</v>
      </c>
      <c r="BJ240" s="224" t="s">
        <v>495</v>
      </c>
    </row>
    <row r="241" spans="59:62" x14ac:dyDescent="0.25">
      <c r="BG241" s="224" t="s">
        <v>496</v>
      </c>
      <c r="BH241" s="224" t="s">
        <v>496</v>
      </c>
      <c r="BI241" s="224" t="s">
        <v>496</v>
      </c>
      <c r="BJ241" s="224" t="s">
        <v>496</v>
      </c>
    </row>
    <row r="242" spans="59:62" x14ac:dyDescent="0.25">
      <c r="BG242" s="224" t="s">
        <v>497</v>
      </c>
      <c r="BH242" s="224" t="s">
        <v>497</v>
      </c>
      <c r="BI242" s="224" t="s">
        <v>497</v>
      </c>
      <c r="BJ242" s="224" t="s">
        <v>497</v>
      </c>
    </row>
    <row r="243" spans="59:62" x14ac:dyDescent="0.25">
      <c r="BG243" s="224" t="s">
        <v>498</v>
      </c>
      <c r="BH243" s="224" t="s">
        <v>498</v>
      </c>
      <c r="BI243" s="224" t="s">
        <v>498</v>
      </c>
      <c r="BJ243" s="224" t="s">
        <v>498</v>
      </c>
    </row>
    <row r="244" spans="59:62" x14ac:dyDescent="0.25">
      <c r="BG244" s="224" t="s">
        <v>499</v>
      </c>
      <c r="BH244" s="224" t="s">
        <v>499</v>
      </c>
      <c r="BI244" s="224" t="s">
        <v>499</v>
      </c>
      <c r="BJ244" s="224" t="s">
        <v>499</v>
      </c>
    </row>
    <row r="245" spans="59:62" x14ac:dyDescent="0.25">
      <c r="BG245" s="224" t="s">
        <v>500</v>
      </c>
      <c r="BH245" s="224" t="s">
        <v>500</v>
      </c>
      <c r="BI245" s="224" t="s">
        <v>500</v>
      </c>
      <c r="BJ245" s="224" t="s">
        <v>500</v>
      </c>
    </row>
    <row r="246" spans="59:62" x14ac:dyDescent="0.25">
      <c r="BG246" s="224" t="s">
        <v>501</v>
      </c>
      <c r="BH246" s="224" t="s">
        <v>501</v>
      </c>
      <c r="BI246" s="224" t="s">
        <v>501</v>
      </c>
      <c r="BJ246" s="224" t="s">
        <v>501</v>
      </c>
    </row>
    <row r="247" spans="59:62" x14ac:dyDescent="0.25">
      <c r="BG247" s="224" t="s">
        <v>502</v>
      </c>
      <c r="BH247" s="224" t="s">
        <v>502</v>
      </c>
      <c r="BI247" s="224" t="s">
        <v>502</v>
      </c>
      <c r="BJ247" s="224" t="s">
        <v>502</v>
      </c>
    </row>
    <row r="248" spans="59:62" x14ac:dyDescent="0.25">
      <c r="BG248" s="224" t="s">
        <v>578</v>
      </c>
      <c r="BH248" s="224" t="s">
        <v>578</v>
      </c>
      <c r="BI248" s="224" t="s">
        <v>578</v>
      </c>
      <c r="BJ248" s="224" t="s">
        <v>578</v>
      </c>
    </row>
    <row r="249" spans="59:62" x14ac:dyDescent="0.25">
      <c r="BG249" s="224" t="s">
        <v>567</v>
      </c>
      <c r="BH249" s="224" t="s">
        <v>567</v>
      </c>
      <c r="BI249" s="224" t="s">
        <v>567</v>
      </c>
      <c r="BJ249" s="224" t="s">
        <v>567</v>
      </c>
    </row>
    <row r="250" spans="59:62" x14ac:dyDescent="0.25">
      <c r="BG250" s="224" t="s">
        <v>571</v>
      </c>
      <c r="BH250" s="224" t="s">
        <v>571</v>
      </c>
      <c r="BI250" s="224" t="s">
        <v>571</v>
      </c>
      <c r="BJ250" s="224" t="s">
        <v>571</v>
      </c>
    </row>
    <row r="251" spans="59:62" x14ac:dyDescent="0.25">
      <c r="BG251" s="224" t="s">
        <v>386</v>
      </c>
      <c r="BH251" s="224" t="s">
        <v>386</v>
      </c>
      <c r="BI251" s="224" t="s">
        <v>386</v>
      </c>
      <c r="BJ251" s="224" t="s">
        <v>386</v>
      </c>
    </row>
    <row r="252" spans="59:62" x14ac:dyDescent="0.25">
      <c r="BG252" s="225" t="s">
        <v>357</v>
      </c>
      <c r="BH252" s="225" t="s">
        <v>357</v>
      </c>
      <c r="BI252" s="225" t="s">
        <v>357</v>
      </c>
      <c r="BJ252" s="225" t="s">
        <v>357</v>
      </c>
    </row>
    <row r="253" spans="59:62" x14ac:dyDescent="0.25">
      <c r="BG253" s="225" t="s">
        <v>402</v>
      </c>
      <c r="BH253" s="225" t="s">
        <v>402</v>
      </c>
      <c r="BI253" s="225" t="s">
        <v>402</v>
      </c>
      <c r="BJ253" s="225" t="s">
        <v>402</v>
      </c>
    </row>
    <row r="254" spans="59:62" x14ac:dyDescent="0.25">
      <c r="BG254" s="225" t="s">
        <v>399</v>
      </c>
      <c r="BH254" s="225" t="s">
        <v>399</v>
      </c>
      <c r="BI254" s="225" t="s">
        <v>399</v>
      </c>
      <c r="BJ254" s="225" t="s">
        <v>399</v>
      </c>
    </row>
    <row r="255" spans="59:62" x14ac:dyDescent="0.25">
      <c r="BG255" s="225" t="s">
        <v>575</v>
      </c>
      <c r="BH255" s="225" t="s">
        <v>575</v>
      </c>
      <c r="BI255" s="225" t="s">
        <v>575</v>
      </c>
      <c r="BJ255" s="225" t="s">
        <v>575</v>
      </c>
    </row>
    <row r="256" spans="59:62" x14ac:dyDescent="0.25">
      <c r="BG256" s="225" t="s">
        <v>358</v>
      </c>
      <c r="BH256" s="225" t="s">
        <v>358</v>
      </c>
      <c r="BI256" s="225" t="s">
        <v>358</v>
      </c>
      <c r="BJ256" s="225" t="s">
        <v>358</v>
      </c>
    </row>
    <row r="257" spans="59:62" x14ac:dyDescent="0.25">
      <c r="BG257" s="225" t="s">
        <v>362</v>
      </c>
      <c r="BH257" s="225" t="s">
        <v>362</v>
      </c>
      <c r="BI257" s="225" t="s">
        <v>362</v>
      </c>
      <c r="BJ257" s="225" t="s">
        <v>362</v>
      </c>
    </row>
    <row r="258" spans="59:62" x14ac:dyDescent="0.25">
      <c r="BG258" s="225" t="s">
        <v>405</v>
      </c>
      <c r="BH258" s="225" t="s">
        <v>405</v>
      </c>
      <c r="BI258" s="225" t="s">
        <v>405</v>
      </c>
      <c r="BJ258" s="225" t="s">
        <v>405</v>
      </c>
    </row>
    <row r="259" spans="59:62" x14ac:dyDescent="0.25">
      <c r="BG259" s="225" t="s">
        <v>412</v>
      </c>
      <c r="BH259" s="225" t="s">
        <v>412</v>
      </c>
      <c r="BI259" s="225" t="s">
        <v>412</v>
      </c>
      <c r="BJ259" s="225" t="s">
        <v>412</v>
      </c>
    </row>
    <row r="260" spans="59:62" x14ac:dyDescent="0.25">
      <c r="BG260" s="225" t="s">
        <v>418</v>
      </c>
      <c r="BH260" s="225" t="s">
        <v>418</v>
      </c>
      <c r="BI260" s="225" t="s">
        <v>418</v>
      </c>
      <c r="BJ260" s="225" t="s">
        <v>418</v>
      </c>
    </row>
    <row r="261" spans="59:62" x14ac:dyDescent="0.25">
      <c r="BG261" s="225" t="s">
        <v>374</v>
      </c>
      <c r="BH261" s="225" t="s">
        <v>374</v>
      </c>
      <c r="BI261" s="225" t="s">
        <v>374</v>
      </c>
      <c r="BJ261" s="225" t="s">
        <v>374</v>
      </c>
    </row>
    <row r="262" spans="59:62" x14ac:dyDescent="0.25">
      <c r="BG262" s="225" t="s">
        <v>428</v>
      </c>
      <c r="BH262" s="225" t="s">
        <v>428</v>
      </c>
      <c r="BI262" s="225" t="s">
        <v>428</v>
      </c>
      <c r="BJ262" s="225" t="s">
        <v>428</v>
      </c>
    </row>
    <row r="263" spans="59:62" x14ac:dyDescent="0.25">
      <c r="BG263" s="36" t="s">
        <v>375</v>
      </c>
      <c r="BH263" s="36" t="s">
        <v>375</v>
      </c>
      <c r="BI263" s="36" t="s">
        <v>375</v>
      </c>
      <c r="BJ263" s="36" t="s">
        <v>375</v>
      </c>
    </row>
    <row r="264" spans="59:62" x14ac:dyDescent="0.25">
      <c r="BG264" s="36" t="s">
        <v>369</v>
      </c>
      <c r="BH264" s="36" t="s">
        <v>369</v>
      </c>
      <c r="BI264" s="36" t="s">
        <v>369</v>
      </c>
      <c r="BJ264" s="36" t="s">
        <v>369</v>
      </c>
    </row>
    <row r="265" spans="59:62" x14ac:dyDescent="0.25">
      <c r="BG265" s="36" t="s">
        <v>427</v>
      </c>
      <c r="BH265" s="36" t="s">
        <v>427</v>
      </c>
      <c r="BI265" s="36" t="s">
        <v>427</v>
      </c>
      <c r="BJ265" s="36" t="s">
        <v>427</v>
      </c>
    </row>
    <row r="266" spans="59:62" x14ac:dyDescent="0.25">
      <c r="BG266" s="36" t="s">
        <v>419</v>
      </c>
      <c r="BH266" s="36" t="s">
        <v>419</v>
      </c>
      <c r="BI266" s="36" t="s">
        <v>419</v>
      </c>
      <c r="BJ266" s="36" t="s">
        <v>419</v>
      </c>
    </row>
    <row r="267" spans="59:62" x14ac:dyDescent="0.25">
      <c r="BG267" s="36" t="s">
        <v>361</v>
      </c>
      <c r="BH267" s="36" t="s">
        <v>361</v>
      </c>
      <c r="BI267" s="36" t="s">
        <v>361</v>
      </c>
      <c r="BJ267" s="36" t="s">
        <v>361</v>
      </c>
    </row>
    <row r="268" spans="59:62" x14ac:dyDescent="0.25">
      <c r="BG268" s="36" t="s">
        <v>573</v>
      </c>
      <c r="BH268" s="36" t="s">
        <v>573</v>
      </c>
      <c r="BI268" s="36" t="s">
        <v>573</v>
      </c>
      <c r="BJ268" s="36" t="s">
        <v>573</v>
      </c>
    </row>
    <row r="269" spans="59:62" x14ac:dyDescent="0.25">
      <c r="BG269" s="36" t="s">
        <v>424</v>
      </c>
      <c r="BH269" s="36" t="s">
        <v>424</v>
      </c>
      <c r="BI269" s="36" t="s">
        <v>424</v>
      </c>
      <c r="BJ269" s="36" t="s">
        <v>424</v>
      </c>
    </row>
    <row r="270" spans="59:62" x14ac:dyDescent="0.25">
      <c r="BG270" s="36" t="s">
        <v>420</v>
      </c>
      <c r="BH270" s="36" t="s">
        <v>420</v>
      </c>
      <c r="BI270" s="36" t="s">
        <v>420</v>
      </c>
      <c r="BJ270" s="36" t="s">
        <v>420</v>
      </c>
    </row>
    <row r="271" spans="59:62" x14ac:dyDescent="0.25">
      <c r="BG271" s="36" t="s">
        <v>421</v>
      </c>
      <c r="BH271" s="36" t="s">
        <v>421</v>
      </c>
      <c r="BI271" s="36" t="s">
        <v>421</v>
      </c>
      <c r="BJ271" s="36" t="s">
        <v>421</v>
      </c>
    </row>
    <row r="272" spans="59:62" x14ac:dyDescent="0.25">
      <c r="BG272" s="36" t="s">
        <v>410</v>
      </c>
      <c r="BH272" s="36" t="s">
        <v>410</v>
      </c>
      <c r="BI272" s="36" t="s">
        <v>410</v>
      </c>
      <c r="BJ272" s="36" t="s">
        <v>410</v>
      </c>
    </row>
  </sheetData>
  <sheetProtection algorithmName="SHA-512" hashValue="yCRdiZhPn+RprvwguEzMI7cxMiKDmyCq/Fh5gMMF0p6Jo3upJ+deaEsCddE7Ca7Ku2jjZialredIQXSBHAMEZg==" saltValue="PsiQfA2QhzwoxsEHGeYKig==" spinCount="100000" sheet="1" formatCells="0" formatColumns="0" formatRows="0"/>
  <mergeCells count="79">
    <mergeCell ref="FR1:FR4"/>
    <mergeCell ref="FK1:FK4"/>
    <mergeCell ref="A7:B7"/>
    <mergeCell ref="B1:B4"/>
    <mergeCell ref="I3:K3"/>
    <mergeCell ref="BI1:BI4"/>
    <mergeCell ref="BJ1:BJ4"/>
    <mergeCell ref="BB3:BD3"/>
    <mergeCell ref="C1:G2"/>
    <mergeCell ref="R1:AA1"/>
    <mergeCell ref="N3:P3"/>
    <mergeCell ref="BH1:BH4"/>
    <mergeCell ref="AB1:AK1"/>
    <mergeCell ref="AL1:AU1"/>
    <mergeCell ref="AL2:AU2"/>
    <mergeCell ref="AM3:AO3"/>
    <mergeCell ref="BL1:BM1"/>
    <mergeCell ref="EI1:ER1"/>
    <mergeCell ref="EI3:ER3"/>
    <mergeCell ref="EV1:EV4"/>
    <mergeCell ref="CM3:CO4"/>
    <mergeCell ref="BQ1:BZ1"/>
    <mergeCell ref="BQ3:BZ3"/>
    <mergeCell ref="CP1:CP4"/>
    <mergeCell ref="DR1:DR4"/>
    <mergeCell ref="EG1:EG4"/>
    <mergeCell ref="CS3:DB3"/>
    <mergeCell ref="CS1:DB1"/>
    <mergeCell ref="DT1:EC1"/>
    <mergeCell ref="DT3:EC3"/>
    <mergeCell ref="A183:B183"/>
    <mergeCell ref="A182:B182"/>
    <mergeCell ref="A154:B154"/>
    <mergeCell ref="A46:B46"/>
    <mergeCell ref="A45:B45"/>
    <mergeCell ref="A177:B177"/>
    <mergeCell ref="A155:B155"/>
    <mergeCell ref="A99:B99"/>
    <mergeCell ref="A171:B171"/>
    <mergeCell ref="A161:AA161"/>
    <mergeCell ref="A172:AA172"/>
    <mergeCell ref="A178:B178"/>
    <mergeCell ref="A153:B153"/>
    <mergeCell ref="A48:B48"/>
    <mergeCell ref="A100:B100"/>
    <mergeCell ref="A131:B131"/>
    <mergeCell ref="AC3:AE3"/>
    <mergeCell ref="AH3:AJ3"/>
    <mergeCell ref="AV1:BE1"/>
    <mergeCell ref="AV2:BE2"/>
    <mergeCell ref="AW3:AY3"/>
    <mergeCell ref="AR3:AT3"/>
    <mergeCell ref="AB2:AK2"/>
    <mergeCell ref="A156:B156"/>
    <mergeCell ref="A159:B159"/>
    <mergeCell ref="A160:B160"/>
    <mergeCell ref="A158:B158"/>
    <mergeCell ref="A157:B157"/>
    <mergeCell ref="A132:B132"/>
    <mergeCell ref="A6:AA6"/>
    <mergeCell ref="A47:AA47"/>
    <mergeCell ref="R2:AA2"/>
    <mergeCell ref="A5:AA5"/>
    <mergeCell ref="S3:U3"/>
    <mergeCell ref="X3:Z3"/>
    <mergeCell ref="A37:B37"/>
    <mergeCell ref="A44:B44"/>
    <mergeCell ref="A38:B38"/>
    <mergeCell ref="D3:F3"/>
    <mergeCell ref="A23:B23"/>
    <mergeCell ref="A1:A4"/>
    <mergeCell ref="A24:B24"/>
    <mergeCell ref="H1:Q1"/>
    <mergeCell ref="H2:Q2"/>
    <mergeCell ref="FX1:FZ1"/>
    <mergeCell ref="FX2:FZ2"/>
    <mergeCell ref="GA1:GA4"/>
    <mergeCell ref="FT1:FV1"/>
    <mergeCell ref="FT2:FV2"/>
  </mergeCells>
  <conditionalFormatting sqref="BF171 BF177 H132:H152 H99:K99 H183:BF183 H25:H28 H162:H170 H173:H176 H179:H181 H38:H43 H101:H130 CM3 CC4:CL5 H23:BF23 M99:P99 R99:U99 W99:Z99 AB99:AE99 AG99:AJ99 AL99:AO99 AQ99:AT99 AV99:AY99 BA99:BD99 BF99 H45:BF46 H49:H98 H36 H159:BF160 H154:BF156 CB4 H8:H22">
    <cfRule type="cellIs" dxfId="2322" priority="465" operator="equal">
      <formula>0</formula>
    </cfRule>
  </conditionalFormatting>
  <conditionalFormatting sqref="BF182">
    <cfRule type="cellIs" dxfId="2321" priority="464" operator="equal">
      <formula>0</formula>
    </cfRule>
  </conditionalFormatting>
  <conditionalFormatting sqref="BF182">
    <cfRule type="cellIs" dxfId="2320" priority="462" operator="equal">
      <formula>0</formula>
    </cfRule>
  </conditionalFormatting>
  <conditionalFormatting sqref="BL8:BL183">
    <cfRule type="cellIs" dxfId="2319" priority="435" operator="notBetween">
      <formula>$BL$2</formula>
      <formula>$BL$3</formula>
    </cfRule>
  </conditionalFormatting>
  <conditionalFormatting sqref="BK8:BK10 BK99:BK101 BK118:BK156 BK159:BK183 BK22:BK49">
    <cfRule type="cellIs" dxfId="2318" priority="433" operator="between">
      <formula>$BK$2</formula>
      <formula>$BK$3</formula>
    </cfRule>
  </conditionalFormatting>
  <conditionalFormatting sqref="BK54">
    <cfRule type="cellIs" dxfId="2317" priority="345" operator="between">
      <formula>$BK$2</formula>
      <formula>$BK$3</formula>
    </cfRule>
  </conditionalFormatting>
  <conditionalFormatting sqref="BK51">
    <cfRule type="cellIs" dxfId="2316" priority="341" operator="between">
      <formula>$BK$2</formula>
      <formula>$BK$3</formula>
    </cfRule>
  </conditionalFormatting>
  <conditionalFormatting sqref="BK50">
    <cfRule type="cellIs" dxfId="2315" priority="337" operator="between">
      <formula>$BK$2</formula>
      <formula>$BK$3</formula>
    </cfRule>
  </conditionalFormatting>
  <conditionalFormatting sqref="BK52">
    <cfRule type="cellIs" dxfId="2314" priority="333" operator="between">
      <formula>$BK$2</formula>
      <formula>$BK$3</formula>
    </cfRule>
  </conditionalFormatting>
  <conditionalFormatting sqref="BK53">
    <cfRule type="cellIs" dxfId="2313" priority="329" operator="between">
      <formula>$BK$2</formula>
      <formula>$BK$3</formula>
    </cfRule>
  </conditionalFormatting>
  <conditionalFormatting sqref="BK55">
    <cfRule type="cellIs" dxfId="2312" priority="325" operator="between">
      <formula>$BK$2</formula>
      <formula>$BK$3</formula>
    </cfRule>
  </conditionalFormatting>
  <conditionalFormatting sqref="BK56">
    <cfRule type="cellIs" dxfId="2311" priority="317" operator="between">
      <formula>$BK$2</formula>
      <formula>$BK$3</formula>
    </cfRule>
  </conditionalFormatting>
  <conditionalFormatting sqref="BK60:BK61">
    <cfRule type="cellIs" dxfId="2310" priority="313" operator="between">
      <formula>$BK$2</formula>
      <formula>$BK$3</formula>
    </cfRule>
  </conditionalFormatting>
  <conditionalFormatting sqref="BK57:BK58">
    <cfRule type="cellIs" dxfId="2309" priority="309" operator="between">
      <formula>$BK$2</formula>
      <formula>$BK$3</formula>
    </cfRule>
  </conditionalFormatting>
  <conditionalFormatting sqref="BK59">
    <cfRule type="cellIs" dxfId="2308" priority="305" operator="between">
      <formula>$BK$2</formula>
      <formula>$BK$3</formula>
    </cfRule>
  </conditionalFormatting>
  <conditionalFormatting sqref="BK62">
    <cfRule type="cellIs" dxfId="2307" priority="301" operator="between">
      <formula>$BK$2</formula>
      <formula>$BK$3</formula>
    </cfRule>
  </conditionalFormatting>
  <conditionalFormatting sqref="BK64">
    <cfRule type="cellIs" dxfId="2306" priority="297" operator="between">
      <formula>$BK$2</formula>
      <formula>$BK$3</formula>
    </cfRule>
  </conditionalFormatting>
  <conditionalFormatting sqref="BK69">
    <cfRule type="cellIs" dxfId="2305" priority="289" operator="between">
      <formula>$BK$2</formula>
      <formula>$BK$3</formula>
    </cfRule>
  </conditionalFormatting>
  <conditionalFormatting sqref="BK68">
    <cfRule type="cellIs" dxfId="2304" priority="285" operator="between">
      <formula>$BK$2</formula>
      <formula>$BK$3</formula>
    </cfRule>
  </conditionalFormatting>
  <conditionalFormatting sqref="BK65:BK67">
    <cfRule type="cellIs" dxfId="2303" priority="281" operator="between">
      <formula>$BK$2</formula>
      <formula>$BK$3</formula>
    </cfRule>
  </conditionalFormatting>
  <conditionalFormatting sqref="BK70">
    <cfRule type="cellIs" dxfId="2302" priority="273" operator="between">
      <formula>$BK$2</formula>
      <formula>$BK$3</formula>
    </cfRule>
  </conditionalFormatting>
  <conditionalFormatting sqref="BK71:BK98">
    <cfRule type="cellIs" dxfId="2301" priority="269" operator="between">
      <formula>$BK$2</formula>
      <formula>$BK$3</formula>
    </cfRule>
  </conditionalFormatting>
  <conditionalFormatting sqref="BK102">
    <cfRule type="cellIs" dxfId="2300" priority="261" operator="between">
      <formula>$BK$2</formula>
      <formula>$BK$3</formula>
    </cfRule>
  </conditionalFormatting>
  <conditionalFormatting sqref="BK103">
    <cfRule type="cellIs" dxfId="2299" priority="257" operator="between">
      <formula>$BK$2</formula>
      <formula>$BK$3</formula>
    </cfRule>
  </conditionalFormatting>
  <conditionalFormatting sqref="BK104:BK105">
    <cfRule type="cellIs" dxfId="2298" priority="237" operator="between">
      <formula>$BK$2</formula>
      <formula>$BK$3</formula>
    </cfRule>
  </conditionalFormatting>
  <conditionalFormatting sqref="BK106:BK107">
    <cfRule type="cellIs" dxfId="2297" priority="233" operator="between">
      <formula>$BK$2</formula>
      <formula>$BK$3</formula>
    </cfRule>
  </conditionalFormatting>
  <conditionalFormatting sqref="BK108:BK109">
    <cfRule type="cellIs" dxfId="2296" priority="229" operator="between">
      <formula>$BK$2</formula>
      <formula>$BK$3</formula>
    </cfRule>
  </conditionalFormatting>
  <conditionalFormatting sqref="BK110">
    <cfRule type="cellIs" dxfId="2295" priority="225" operator="between">
      <formula>$BK$2</formula>
      <formula>$BK$3</formula>
    </cfRule>
  </conditionalFormatting>
  <conditionalFormatting sqref="BK112">
    <cfRule type="cellIs" dxfId="2294" priority="221" operator="between">
      <formula>$BK$2</formula>
      <formula>$BK$3</formula>
    </cfRule>
  </conditionalFormatting>
  <conditionalFormatting sqref="BK111">
    <cfRule type="cellIs" dxfId="2293" priority="217" operator="between">
      <formula>$BK$2</formula>
      <formula>$BK$3</formula>
    </cfRule>
  </conditionalFormatting>
  <conditionalFormatting sqref="BK113:BK117">
    <cfRule type="cellIs" dxfId="2292" priority="213" operator="between">
      <formula>$BK$2</formula>
      <formula>$BK$3</formula>
    </cfRule>
  </conditionalFormatting>
  <conditionalFormatting sqref="BK11:BK21">
    <cfRule type="cellIs" dxfId="2291" priority="209" operator="between">
      <formula>$BK$2</formula>
      <formula>$BK$3</formula>
    </cfRule>
  </conditionalFormatting>
  <conditionalFormatting sqref="BK63">
    <cfRule type="cellIs" dxfId="2290" priority="205" operator="between">
      <formula>$BK$2</formula>
      <formula>$BK$3</formula>
    </cfRule>
  </conditionalFormatting>
  <conditionalFormatting sqref="H37:K37 M37:P37 R37:U37 W37:Z37 AB37:AE37 AG37:AJ37 AL37:AO37 AQ37:AT37 AV37:AY37 BA37:BD37">
    <cfRule type="cellIs" dxfId="2289" priority="193" operator="equal">
      <formula>0</formula>
    </cfRule>
  </conditionalFormatting>
  <conditionalFormatting sqref="H44:K44 M44:P44 R44:U44 W44:Z44 AB44:AE44 AG44:AJ44 AL44:AO44 AQ44:AT44 AV44:AY44 BA44:BD44">
    <cfRule type="cellIs" dxfId="2288" priority="192" operator="equal">
      <formula>0</formula>
    </cfRule>
  </conditionalFormatting>
  <conditionalFormatting sqref="H131:K131 M131:P131 R131:U131 W131:Z131 AB131:AE131 AG131:AJ131 AL131:AO131 AQ131:AT131 AV131:AY131 BA131:BD131">
    <cfRule type="cellIs" dxfId="2287" priority="191" operator="equal">
      <formula>0</formula>
    </cfRule>
  </conditionalFormatting>
  <conditionalFormatting sqref="H153:K153 M153:P153 R153:U153 W153:Z153 AB153:AE153 AG153:AJ153 AL153:AO153 AQ153:AT153 AV153:AY153 BA153:BD153">
    <cfRule type="cellIs" dxfId="2286" priority="190" operator="equal">
      <formula>0</formula>
    </cfRule>
  </conditionalFormatting>
  <conditionalFormatting sqref="H171:K171 M171:P171 R171:U171 W171:Z171 AB171:AE171 AG171:AJ171 AL171:AO171 AQ171:AT171 AV171:AY171 BA171:BD171">
    <cfRule type="cellIs" dxfId="2285" priority="189" operator="equal">
      <formula>0</formula>
    </cfRule>
  </conditionalFormatting>
  <conditionalFormatting sqref="H177:K177 M177:P177 R177:U177 W177:Z177 AB177:AE177 AG177:AJ177 AL177:AO177 AQ177:AT177 AV177:AY177 BA177:BD177">
    <cfRule type="cellIs" dxfId="2284" priority="188" operator="equal">
      <formula>0</formula>
    </cfRule>
  </conditionalFormatting>
  <conditionalFormatting sqref="H182:K182 M182:P182 R182:U182 W182:Z182 AB182:AE182 AG182:AJ182 AL182:AO182 AQ182:AT182 AV182:AY182 BA182:BD182">
    <cfRule type="cellIs" dxfId="2283" priority="187" operator="equal">
      <formula>0</formula>
    </cfRule>
  </conditionalFormatting>
  <conditionalFormatting sqref="DT4:EC5">
    <cfRule type="cellIs" dxfId="2282" priority="184" operator="equal">
      <formula>0</formula>
    </cfRule>
  </conditionalFormatting>
  <conditionalFormatting sqref="EI4:ER5">
    <cfRule type="cellIs" dxfId="2281" priority="183" operator="equal">
      <formula>0</formula>
    </cfRule>
  </conditionalFormatting>
  <conditionalFormatting sqref="CB2:CC2">
    <cfRule type="cellIs" dxfId="2280" priority="182" operator="greaterThan">
      <formula>2</formula>
    </cfRule>
  </conditionalFormatting>
  <conditionalFormatting sqref="CD2:CL2">
    <cfRule type="cellIs" dxfId="2279" priority="181" operator="greaterThan">
      <formula>2</formula>
    </cfRule>
  </conditionalFormatting>
  <conditionalFormatting sqref="DD2:DN2">
    <cfRule type="cellIs" dxfId="2278" priority="180" operator="greaterThan">
      <formula>2</formula>
    </cfRule>
  </conditionalFormatting>
  <conditionalFormatting sqref="DE4:DN5 DD4">
    <cfRule type="cellIs" dxfId="2277" priority="179" operator="equal">
      <formula>0</formula>
    </cfRule>
  </conditionalFormatting>
  <conditionalFormatting sqref="L37">
    <cfRule type="cellIs" dxfId="2276" priority="178" operator="equal">
      <formula>0</formula>
    </cfRule>
  </conditionalFormatting>
  <conditionalFormatting sqref="Q37">
    <cfRule type="cellIs" dxfId="2275" priority="177" operator="equal">
      <formula>0</formula>
    </cfRule>
  </conditionalFormatting>
  <conditionalFormatting sqref="V37">
    <cfRule type="cellIs" dxfId="2274" priority="176" operator="equal">
      <formula>0</formula>
    </cfRule>
  </conditionalFormatting>
  <conditionalFormatting sqref="AA37">
    <cfRule type="cellIs" dxfId="2273" priority="175" operator="equal">
      <formula>0</formula>
    </cfRule>
  </conditionalFormatting>
  <conditionalFormatting sqref="AF37">
    <cfRule type="cellIs" dxfId="2272" priority="174" operator="equal">
      <formula>0</formula>
    </cfRule>
  </conditionalFormatting>
  <conditionalFormatting sqref="AK37">
    <cfRule type="cellIs" dxfId="2271" priority="173" operator="equal">
      <formula>0</formula>
    </cfRule>
  </conditionalFormatting>
  <conditionalFormatting sqref="AP37">
    <cfRule type="cellIs" dxfId="2270" priority="172" operator="equal">
      <formula>0</formula>
    </cfRule>
  </conditionalFormatting>
  <conditionalFormatting sqref="AU37">
    <cfRule type="cellIs" dxfId="2269" priority="171" operator="equal">
      <formula>0</formula>
    </cfRule>
  </conditionalFormatting>
  <conditionalFormatting sqref="AZ37">
    <cfRule type="cellIs" dxfId="2268" priority="170" operator="equal">
      <formula>0</formula>
    </cfRule>
  </conditionalFormatting>
  <conditionalFormatting sqref="BE37">
    <cfRule type="cellIs" dxfId="2267" priority="169" operator="equal">
      <formula>0</formula>
    </cfRule>
  </conditionalFormatting>
  <conditionalFormatting sqref="L44">
    <cfRule type="cellIs" dxfId="2266" priority="168" operator="equal">
      <formula>0</formula>
    </cfRule>
  </conditionalFormatting>
  <conditionalFormatting sqref="Q44">
    <cfRule type="cellIs" dxfId="2265" priority="167" operator="equal">
      <formula>0</formula>
    </cfRule>
  </conditionalFormatting>
  <conditionalFormatting sqref="V44">
    <cfRule type="cellIs" dxfId="2264" priority="166" operator="equal">
      <formula>0</formula>
    </cfRule>
  </conditionalFormatting>
  <conditionalFormatting sqref="AA44">
    <cfRule type="cellIs" dxfId="2263" priority="165" operator="equal">
      <formula>0</formula>
    </cfRule>
  </conditionalFormatting>
  <conditionalFormatting sqref="AF44">
    <cfRule type="cellIs" dxfId="2262" priority="164" operator="equal">
      <formula>0</formula>
    </cfRule>
  </conditionalFormatting>
  <conditionalFormatting sqref="AK44">
    <cfRule type="cellIs" dxfId="2261" priority="163" operator="equal">
      <formula>0</formula>
    </cfRule>
  </conditionalFormatting>
  <conditionalFormatting sqref="AP44">
    <cfRule type="cellIs" dxfId="2260" priority="162" operator="equal">
      <formula>0</formula>
    </cfRule>
  </conditionalFormatting>
  <conditionalFormatting sqref="AU44">
    <cfRule type="cellIs" dxfId="2259" priority="161" operator="equal">
      <formula>0</formula>
    </cfRule>
  </conditionalFormatting>
  <conditionalFormatting sqref="AZ44">
    <cfRule type="cellIs" dxfId="2258" priority="160" operator="equal">
      <formula>0</formula>
    </cfRule>
  </conditionalFormatting>
  <conditionalFormatting sqref="BE44">
    <cfRule type="cellIs" dxfId="2257" priority="159" operator="equal">
      <formula>0</formula>
    </cfRule>
  </conditionalFormatting>
  <conditionalFormatting sqref="L99">
    <cfRule type="cellIs" dxfId="2256" priority="158" operator="equal">
      <formula>0</formula>
    </cfRule>
  </conditionalFormatting>
  <conditionalFormatting sqref="Q99">
    <cfRule type="cellIs" dxfId="2255" priority="157" operator="equal">
      <formula>0</formula>
    </cfRule>
  </conditionalFormatting>
  <conditionalFormatting sqref="V99">
    <cfRule type="cellIs" dxfId="2254" priority="156" operator="equal">
      <formula>0</formula>
    </cfRule>
  </conditionalFormatting>
  <conditionalFormatting sqref="AA99">
    <cfRule type="cellIs" dxfId="2253" priority="155" operator="equal">
      <formula>0</formula>
    </cfRule>
  </conditionalFormatting>
  <conditionalFormatting sqref="AF99">
    <cfRule type="cellIs" dxfId="2252" priority="154" operator="equal">
      <formula>0</formula>
    </cfRule>
  </conditionalFormatting>
  <conditionalFormatting sqref="AK99">
    <cfRule type="cellIs" dxfId="2251" priority="153" operator="equal">
      <formula>0</formula>
    </cfRule>
  </conditionalFormatting>
  <conditionalFormatting sqref="AP99">
    <cfRule type="cellIs" dxfId="2250" priority="152" operator="equal">
      <formula>0</formula>
    </cfRule>
  </conditionalFormatting>
  <conditionalFormatting sqref="AU99">
    <cfRule type="cellIs" dxfId="2249" priority="151" operator="equal">
      <formula>0</formula>
    </cfRule>
  </conditionalFormatting>
  <conditionalFormatting sqref="AZ99">
    <cfRule type="cellIs" dxfId="2248" priority="150" operator="equal">
      <formula>0</formula>
    </cfRule>
  </conditionalFormatting>
  <conditionalFormatting sqref="BE99">
    <cfRule type="cellIs" dxfId="2247" priority="149" operator="equal">
      <formula>0</formula>
    </cfRule>
  </conditionalFormatting>
  <conditionalFormatting sqref="L131">
    <cfRule type="cellIs" dxfId="2246" priority="148" operator="equal">
      <formula>0</formula>
    </cfRule>
  </conditionalFormatting>
  <conditionalFormatting sqref="Q131">
    <cfRule type="cellIs" dxfId="2245" priority="147" operator="equal">
      <formula>0</formula>
    </cfRule>
  </conditionalFormatting>
  <conditionalFormatting sqref="V131">
    <cfRule type="cellIs" dxfId="2244" priority="146" operator="equal">
      <formula>0</formula>
    </cfRule>
  </conditionalFormatting>
  <conditionalFormatting sqref="AA131">
    <cfRule type="cellIs" dxfId="2243" priority="145" operator="equal">
      <formula>0</formula>
    </cfRule>
  </conditionalFormatting>
  <conditionalFormatting sqref="AF131">
    <cfRule type="cellIs" dxfId="2242" priority="144" operator="equal">
      <formula>0</formula>
    </cfRule>
  </conditionalFormatting>
  <conditionalFormatting sqref="AK131">
    <cfRule type="cellIs" dxfId="2241" priority="143" operator="equal">
      <formula>0</formula>
    </cfRule>
  </conditionalFormatting>
  <conditionalFormatting sqref="AP131">
    <cfRule type="cellIs" dxfId="2240" priority="142" operator="equal">
      <formula>0</formula>
    </cfRule>
  </conditionalFormatting>
  <conditionalFormatting sqref="AU131">
    <cfRule type="cellIs" dxfId="2239" priority="141" operator="equal">
      <formula>0</formula>
    </cfRule>
  </conditionalFormatting>
  <conditionalFormatting sqref="AZ131">
    <cfRule type="cellIs" dxfId="2238" priority="140" operator="equal">
      <formula>0</formula>
    </cfRule>
  </conditionalFormatting>
  <conditionalFormatting sqref="BE131">
    <cfRule type="cellIs" dxfId="2237" priority="139" operator="equal">
      <formula>0</formula>
    </cfRule>
  </conditionalFormatting>
  <conditionalFormatting sqref="L153">
    <cfRule type="cellIs" dxfId="2236" priority="138" operator="equal">
      <formula>0</formula>
    </cfRule>
  </conditionalFormatting>
  <conditionalFormatting sqref="Q153">
    <cfRule type="cellIs" dxfId="2235" priority="137" operator="equal">
      <formula>0</formula>
    </cfRule>
  </conditionalFormatting>
  <conditionalFormatting sqref="V153">
    <cfRule type="cellIs" dxfId="2234" priority="136" operator="equal">
      <formula>0</formula>
    </cfRule>
  </conditionalFormatting>
  <conditionalFormatting sqref="AA153">
    <cfRule type="cellIs" dxfId="2233" priority="135" operator="equal">
      <formula>0</formula>
    </cfRule>
  </conditionalFormatting>
  <conditionalFormatting sqref="AF153">
    <cfRule type="cellIs" dxfId="2232" priority="134" operator="equal">
      <formula>0</formula>
    </cfRule>
  </conditionalFormatting>
  <conditionalFormatting sqref="AK153">
    <cfRule type="cellIs" dxfId="2231" priority="133" operator="equal">
      <formula>0</formula>
    </cfRule>
  </conditionalFormatting>
  <conditionalFormatting sqref="AP153">
    <cfRule type="cellIs" dxfId="2230" priority="132" operator="equal">
      <formula>0</formula>
    </cfRule>
  </conditionalFormatting>
  <conditionalFormatting sqref="AU153">
    <cfRule type="cellIs" dxfId="2229" priority="131" operator="equal">
      <formula>0</formula>
    </cfRule>
  </conditionalFormatting>
  <conditionalFormatting sqref="AZ153">
    <cfRule type="cellIs" dxfId="2228" priority="130" operator="equal">
      <formula>0</formula>
    </cfRule>
  </conditionalFormatting>
  <conditionalFormatting sqref="BE153">
    <cfRule type="cellIs" dxfId="2227" priority="129" operator="equal">
      <formula>0</formula>
    </cfRule>
  </conditionalFormatting>
  <conditionalFormatting sqref="L171">
    <cfRule type="cellIs" dxfId="2226" priority="128" operator="equal">
      <formula>0</formula>
    </cfRule>
  </conditionalFormatting>
  <conditionalFormatting sqref="Q171">
    <cfRule type="cellIs" dxfId="2225" priority="127" operator="equal">
      <formula>0</formula>
    </cfRule>
  </conditionalFormatting>
  <conditionalFormatting sqref="V171">
    <cfRule type="cellIs" dxfId="2224" priority="126" operator="equal">
      <formula>0</formula>
    </cfRule>
  </conditionalFormatting>
  <conditionalFormatting sqref="AA171">
    <cfRule type="cellIs" dxfId="2223" priority="125" operator="equal">
      <formula>0</formula>
    </cfRule>
  </conditionalFormatting>
  <conditionalFormatting sqref="AF171">
    <cfRule type="cellIs" dxfId="2222" priority="124" operator="equal">
      <formula>0</formula>
    </cfRule>
  </conditionalFormatting>
  <conditionalFormatting sqref="AK171">
    <cfRule type="cellIs" dxfId="2221" priority="123" operator="equal">
      <formula>0</formula>
    </cfRule>
  </conditionalFormatting>
  <conditionalFormatting sqref="AP171">
    <cfRule type="cellIs" dxfId="2220" priority="122" operator="equal">
      <formula>0</formula>
    </cfRule>
  </conditionalFormatting>
  <conditionalFormatting sqref="AU171">
    <cfRule type="cellIs" dxfId="2219" priority="121" operator="equal">
      <formula>0</formula>
    </cfRule>
  </conditionalFormatting>
  <conditionalFormatting sqref="AZ171">
    <cfRule type="cellIs" dxfId="2218" priority="120" operator="equal">
      <formula>0</formula>
    </cfRule>
  </conditionalFormatting>
  <conditionalFormatting sqref="BE171">
    <cfRule type="cellIs" dxfId="2217" priority="119" operator="equal">
      <formula>0</formula>
    </cfRule>
  </conditionalFormatting>
  <conditionalFormatting sqref="L177">
    <cfRule type="cellIs" dxfId="2216" priority="118" operator="equal">
      <formula>0</formula>
    </cfRule>
  </conditionalFormatting>
  <conditionalFormatting sqref="Q177">
    <cfRule type="cellIs" dxfId="2215" priority="117" operator="equal">
      <formula>0</formula>
    </cfRule>
  </conditionalFormatting>
  <conditionalFormatting sqref="V177">
    <cfRule type="cellIs" dxfId="2214" priority="116" operator="equal">
      <formula>0</formula>
    </cfRule>
  </conditionalFormatting>
  <conditionalFormatting sqref="AA177">
    <cfRule type="cellIs" dxfId="2213" priority="115" operator="equal">
      <formula>0</formula>
    </cfRule>
  </conditionalFormatting>
  <conditionalFormatting sqref="AF177">
    <cfRule type="cellIs" dxfId="2212" priority="114" operator="equal">
      <formula>0</formula>
    </cfRule>
  </conditionalFormatting>
  <conditionalFormatting sqref="AK177">
    <cfRule type="cellIs" dxfId="2211" priority="113" operator="equal">
      <formula>0</formula>
    </cfRule>
  </conditionalFormatting>
  <conditionalFormatting sqref="AP177">
    <cfRule type="cellIs" dxfId="2210" priority="112" operator="equal">
      <formula>0</formula>
    </cfRule>
  </conditionalFormatting>
  <conditionalFormatting sqref="AU177">
    <cfRule type="cellIs" dxfId="2209" priority="111" operator="equal">
      <formula>0</formula>
    </cfRule>
  </conditionalFormatting>
  <conditionalFormatting sqref="AZ177">
    <cfRule type="cellIs" dxfId="2208" priority="110" operator="equal">
      <formula>0</formula>
    </cfRule>
  </conditionalFormatting>
  <conditionalFormatting sqref="BE177">
    <cfRule type="cellIs" dxfId="2207" priority="109" operator="equal">
      <formula>0</formula>
    </cfRule>
  </conditionalFormatting>
  <conditionalFormatting sqref="L182">
    <cfRule type="cellIs" dxfId="2206" priority="108" operator="equal">
      <formula>0</formula>
    </cfRule>
  </conditionalFormatting>
  <conditionalFormatting sqref="Q182">
    <cfRule type="cellIs" dxfId="2205" priority="107" operator="equal">
      <formula>0</formula>
    </cfRule>
  </conditionalFormatting>
  <conditionalFormatting sqref="V182">
    <cfRule type="cellIs" dxfId="2204" priority="106" operator="equal">
      <formula>0</formula>
    </cfRule>
  </conditionalFormatting>
  <conditionalFormatting sqref="AA182">
    <cfRule type="cellIs" dxfId="2203" priority="105" operator="equal">
      <formula>0</formula>
    </cfRule>
  </conditionalFormatting>
  <conditionalFormatting sqref="AF182">
    <cfRule type="cellIs" dxfId="2202" priority="104" operator="equal">
      <formula>0</formula>
    </cfRule>
  </conditionalFormatting>
  <conditionalFormatting sqref="AK182">
    <cfRule type="cellIs" dxfId="2201" priority="103" operator="equal">
      <formula>0</formula>
    </cfRule>
  </conditionalFormatting>
  <conditionalFormatting sqref="AP182">
    <cfRule type="cellIs" dxfId="2200" priority="102" operator="equal">
      <formula>0</formula>
    </cfRule>
  </conditionalFormatting>
  <conditionalFormatting sqref="AU182">
    <cfRule type="cellIs" dxfId="2199" priority="101" operator="equal">
      <formula>0</formula>
    </cfRule>
  </conditionalFormatting>
  <conditionalFormatting sqref="AZ182">
    <cfRule type="cellIs" dxfId="2198" priority="100" operator="equal">
      <formula>0</formula>
    </cfRule>
  </conditionalFormatting>
  <conditionalFormatting sqref="BE182">
    <cfRule type="cellIs" dxfId="2197" priority="99" operator="equal">
      <formula>0</formula>
    </cfRule>
  </conditionalFormatting>
  <conditionalFormatting sqref="BG159:BG184 BG8:BG156">
    <cfRule type="cellIs" dxfId="2196" priority="96" operator="equal">
      <formula>0</formula>
    </cfRule>
  </conditionalFormatting>
  <conditionalFormatting sqref="BH159:BH184 BH8:BH156">
    <cfRule type="cellIs" dxfId="2195" priority="95" operator="equal">
      <formula>0</formula>
    </cfRule>
  </conditionalFormatting>
  <conditionalFormatting sqref="BI159:BI184 BI8:BI156">
    <cfRule type="cellIs" dxfId="2194" priority="94" operator="equal">
      <formula>0</formula>
    </cfRule>
  </conditionalFormatting>
  <conditionalFormatting sqref="BJ159:BJ184 BJ8:BJ156">
    <cfRule type="cellIs" dxfId="2193" priority="93" operator="equal">
      <formula>0</formula>
    </cfRule>
  </conditionalFormatting>
  <conditionalFormatting sqref="H35">
    <cfRule type="cellIs" dxfId="2192" priority="92" operator="equal">
      <formula>0</formula>
    </cfRule>
  </conditionalFormatting>
  <conditionalFormatting sqref="H29">
    <cfRule type="cellIs" dxfId="2191" priority="85" operator="equal">
      <formula>0</formula>
    </cfRule>
  </conditionalFormatting>
  <conditionalFormatting sqref="H158:BF158">
    <cfRule type="cellIs" dxfId="2190" priority="78" operator="equal">
      <formula>0</formula>
    </cfRule>
  </conditionalFormatting>
  <conditionalFormatting sqref="BK158">
    <cfRule type="cellIs" dxfId="2189" priority="76" operator="between">
      <formula>$BK$2</formula>
      <formula>$BK$3</formula>
    </cfRule>
  </conditionalFormatting>
  <conditionalFormatting sqref="BG158">
    <cfRule type="cellIs" dxfId="2188" priority="75" operator="equal">
      <formula>0</formula>
    </cfRule>
  </conditionalFormatting>
  <conditionalFormatting sqref="BH158">
    <cfRule type="cellIs" dxfId="2187" priority="74" operator="equal">
      <formula>0</formula>
    </cfRule>
  </conditionalFormatting>
  <conditionalFormatting sqref="BI158">
    <cfRule type="cellIs" dxfId="2186" priority="73" operator="equal">
      <formula>0</formula>
    </cfRule>
  </conditionalFormatting>
  <conditionalFormatting sqref="BJ158">
    <cfRule type="cellIs" dxfId="2185" priority="72" operator="equal">
      <formula>0</formula>
    </cfRule>
  </conditionalFormatting>
  <conditionalFormatting sqref="H157:BF157">
    <cfRule type="cellIs" dxfId="2184" priority="71" operator="equal">
      <formula>0</formula>
    </cfRule>
  </conditionalFormatting>
  <conditionalFormatting sqref="BK157">
    <cfRule type="cellIs" dxfId="2183" priority="69" operator="between">
      <formula>$BK$2</formula>
      <formula>$BK$3</formula>
    </cfRule>
  </conditionalFormatting>
  <conditionalFormatting sqref="BG157">
    <cfRule type="cellIs" dxfId="2182" priority="68" operator="equal">
      <formula>0</formula>
    </cfRule>
  </conditionalFormatting>
  <conditionalFormatting sqref="BH157">
    <cfRule type="cellIs" dxfId="2181" priority="67" operator="equal">
      <formula>0</formula>
    </cfRule>
  </conditionalFormatting>
  <conditionalFormatting sqref="BI157">
    <cfRule type="cellIs" dxfId="2180" priority="66" operator="equal">
      <formula>0</formula>
    </cfRule>
  </conditionalFormatting>
  <conditionalFormatting sqref="BJ157">
    <cfRule type="cellIs" dxfId="2179" priority="65" operator="equal">
      <formula>0</formula>
    </cfRule>
  </conditionalFormatting>
  <conditionalFormatting sqref="H32:H33">
    <cfRule type="cellIs" dxfId="2178" priority="64" operator="equal">
      <formula>0</formula>
    </cfRule>
  </conditionalFormatting>
  <conditionalFormatting sqref="H34">
    <cfRule type="cellIs" dxfId="2177" priority="57" operator="equal">
      <formula>0</formula>
    </cfRule>
  </conditionalFormatting>
  <conditionalFormatting sqref="H30">
    <cfRule type="cellIs" dxfId="2176" priority="50" operator="equal">
      <formula>0</formula>
    </cfRule>
  </conditionalFormatting>
  <conditionalFormatting sqref="C132:C152 C99:F99 C183:G183 C25:C28 C162:C170 C173:C176 C179:C181 C38:C43 C101:C130 C8:C22 C23:G23 C45:G46 C49:C98 C36 C159:G160 C154:G156">
    <cfRule type="cellIs" dxfId="2175" priority="36" operator="equal">
      <formula>0</formula>
    </cfRule>
  </conditionalFormatting>
  <conditionalFormatting sqref="C37:F37">
    <cfRule type="cellIs" dxfId="2174" priority="35" operator="equal">
      <formula>0</formula>
    </cfRule>
  </conditionalFormatting>
  <conditionalFormatting sqref="C44:F44">
    <cfRule type="cellIs" dxfId="2173" priority="34" operator="equal">
      <formula>0</formula>
    </cfRule>
  </conditionalFormatting>
  <conditionalFormatting sqref="C131:F131">
    <cfRule type="cellIs" dxfId="2172" priority="33" operator="equal">
      <formula>0</formula>
    </cfRule>
  </conditionalFormatting>
  <conditionalFormatting sqref="C153:F153">
    <cfRule type="cellIs" dxfId="2171" priority="32" operator="equal">
      <formula>0</formula>
    </cfRule>
  </conditionalFormatting>
  <conditionalFormatting sqref="C171:F171">
    <cfRule type="cellIs" dxfId="2170" priority="31" operator="equal">
      <formula>0</formula>
    </cfRule>
  </conditionalFormatting>
  <conditionalFormatting sqref="C177:F177">
    <cfRule type="cellIs" dxfId="2169" priority="30" operator="equal">
      <formula>0</formula>
    </cfRule>
  </conditionalFormatting>
  <conditionalFormatting sqref="C182:F182">
    <cfRule type="cellIs" dxfId="2168" priority="29" operator="equal">
      <formula>0</formula>
    </cfRule>
  </conditionalFormatting>
  <conditionalFormatting sqref="G37">
    <cfRule type="cellIs" dxfId="2167" priority="28" operator="equal">
      <formula>0</formula>
    </cfRule>
  </conditionalFormatting>
  <conditionalFormatting sqref="G44">
    <cfRule type="cellIs" dxfId="2166" priority="27" operator="equal">
      <formula>0</formula>
    </cfRule>
  </conditionalFormatting>
  <conditionalFormatting sqref="G99">
    <cfRule type="cellIs" dxfId="2165" priority="26" operator="equal">
      <formula>0</formula>
    </cfRule>
  </conditionalFormatting>
  <conditionalFormatting sqref="G131">
    <cfRule type="cellIs" dxfId="2164" priority="25" operator="equal">
      <formula>0</formula>
    </cfRule>
  </conditionalFormatting>
  <conditionalFormatting sqref="G153">
    <cfRule type="cellIs" dxfId="2163" priority="24" operator="equal">
      <formula>0</formula>
    </cfRule>
  </conditionalFormatting>
  <conditionalFormatting sqref="G171">
    <cfRule type="cellIs" dxfId="2162" priority="23" operator="equal">
      <formula>0</formula>
    </cfRule>
  </conditionalFormatting>
  <conditionalFormatting sqref="G177">
    <cfRule type="cellIs" dxfId="2161" priority="22" operator="equal">
      <formula>0</formula>
    </cfRule>
  </conditionalFormatting>
  <conditionalFormatting sqref="G182">
    <cfRule type="cellIs" dxfId="2160" priority="21" operator="equal">
      <formula>0</formula>
    </cfRule>
  </conditionalFormatting>
  <conditionalFormatting sqref="C35">
    <cfRule type="cellIs" dxfId="2159" priority="20" operator="equal">
      <formula>0</formula>
    </cfRule>
  </conditionalFormatting>
  <conditionalFormatting sqref="C29">
    <cfRule type="cellIs" dxfId="2158" priority="19" operator="equal">
      <formula>0</formula>
    </cfRule>
  </conditionalFormatting>
  <conditionalFormatting sqref="C158:G158">
    <cfRule type="cellIs" dxfId="2157" priority="18" operator="equal">
      <formula>0</formula>
    </cfRule>
  </conditionalFormatting>
  <conditionalFormatting sqref="C157:G157">
    <cfRule type="cellIs" dxfId="2156" priority="17" operator="equal">
      <formula>0</formula>
    </cfRule>
  </conditionalFormatting>
  <conditionalFormatting sqref="C32:C33">
    <cfRule type="cellIs" dxfId="2155" priority="16" operator="equal">
      <formula>0</formula>
    </cfRule>
  </conditionalFormatting>
  <conditionalFormatting sqref="C34">
    <cfRule type="cellIs" dxfId="2154" priority="15" operator="equal">
      <formula>0</formula>
    </cfRule>
  </conditionalFormatting>
  <conditionalFormatting sqref="C30">
    <cfRule type="cellIs" dxfId="2153" priority="14" operator="equal">
      <formula>0</formula>
    </cfRule>
  </conditionalFormatting>
  <conditionalFormatting sqref="H8:H14">
    <cfRule type="cellIs" dxfId="2152" priority="12" operator="equal">
      <formula>0</formula>
    </cfRule>
  </conditionalFormatting>
  <conditionalFormatting sqref="H8:H14">
    <cfRule type="cellIs" dxfId="2151" priority="11" operator="equal">
      <formula>0</formula>
    </cfRule>
  </conditionalFormatting>
  <conditionalFormatting sqref="H8:H16">
    <cfRule type="cellIs" dxfId="2150" priority="10" operator="equal">
      <formula>0</formula>
    </cfRule>
  </conditionalFormatting>
  <conditionalFormatting sqref="H8:H16">
    <cfRule type="cellIs" dxfId="2149" priority="9" operator="equal">
      <formula>0</formula>
    </cfRule>
  </conditionalFormatting>
  <conditionalFormatting sqref="H25:H28">
    <cfRule type="cellIs" dxfId="2148" priority="8" operator="equal">
      <formula>0</formula>
    </cfRule>
  </conditionalFormatting>
  <conditionalFormatting sqref="H30">
    <cfRule type="cellIs" dxfId="2147" priority="7" operator="equal">
      <formula>0</formula>
    </cfRule>
  </conditionalFormatting>
  <conditionalFormatting sqref="H29">
    <cfRule type="cellIs" dxfId="2146" priority="6" operator="equal">
      <formula>0</formula>
    </cfRule>
  </conditionalFormatting>
  <conditionalFormatting sqref="H25:H30">
    <cfRule type="cellIs" dxfId="2145" priority="5" operator="equal">
      <formula>0</formula>
    </cfRule>
  </conditionalFormatting>
  <conditionalFormatting sqref="H49:H57">
    <cfRule type="cellIs" dxfId="2144" priority="4" operator="equal">
      <formula>0</formula>
    </cfRule>
  </conditionalFormatting>
  <conditionalFormatting sqref="H101:H119">
    <cfRule type="cellIs" dxfId="2143" priority="3" operator="equal">
      <formula>0</formula>
    </cfRule>
  </conditionalFormatting>
  <conditionalFormatting sqref="H31">
    <cfRule type="cellIs" dxfId="2142" priority="2" operator="equal">
      <formula>0</formula>
    </cfRule>
  </conditionalFormatting>
  <conditionalFormatting sqref="C31">
    <cfRule type="cellIs" dxfId="2141" priority="1" operator="equal">
      <formula>0</formula>
    </cfRule>
  </conditionalFormatting>
  <dataValidations count="2">
    <dataValidation type="list" allowBlank="1" showInputMessage="1" showErrorMessage="1" errorTitle="ОШИБКА!" error="Сокращённое название кафедры должна быть из списка всех кафедр, или &quot;0&quot;, или &quot;СБК&quot;1-10" sqref="BG8:BI183">
      <formula1>Kafedry</formula1>
    </dataValidation>
    <dataValidation type="list" errorStyle="warning" allowBlank="1" showInputMessage="1" showErrorMessage="1" errorTitle="ОШИБКА!" error="Вводимое значение должно быть сокращённым названием кафедры из списка всех кафедр, или &quot;0&quot;, или набором сокращений кафедр через пробел." sqref="BJ8:BJ183">
      <formula1>Kafedry</formula1>
    </dataValidation>
  </dataValidations>
  <printOptions gridLines="1"/>
  <pageMargins left="0.27559055118110237" right="0.27559055118110237" top="0.78740157480314965" bottom="0.27559055118110237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M201"/>
  <sheetViews>
    <sheetView zoomScaleNormal="100" workbookViewId="0">
      <pane xSplit="2" ySplit="4" topLeftCell="C137" activePane="bottomRight" state="frozen"/>
      <selection pane="topRight" activeCell="C1" sqref="C1"/>
      <selection pane="bottomLeft" activeCell="A5" sqref="A5"/>
      <selection pane="bottomRight" activeCell="B200" sqref="B200"/>
    </sheetView>
  </sheetViews>
  <sheetFormatPr defaultRowHeight="15" x14ac:dyDescent="0.25"/>
  <cols>
    <col min="1" max="1" width="7.42578125" customWidth="1"/>
    <col min="2" max="2" width="26" customWidth="1"/>
    <col min="3" max="3" width="6.28515625" customWidth="1"/>
    <col min="4" max="4" width="4.85546875" customWidth="1"/>
    <col min="5" max="5" width="3" customWidth="1"/>
    <col min="6" max="6" width="4.7109375" customWidth="1"/>
    <col min="7" max="7" width="4.5703125" customWidth="1"/>
    <col min="8" max="8" width="5" customWidth="1"/>
    <col min="9" max="9" width="5.140625" customWidth="1"/>
    <col min="10" max="11" width="4.42578125" customWidth="1"/>
    <col min="12" max="12" width="5.7109375" customWidth="1"/>
    <col min="13" max="13" width="6.42578125" customWidth="1"/>
    <col min="14" max="14" width="3.28515625" hidden="1" customWidth="1"/>
    <col min="15" max="15" width="3" hidden="1" customWidth="1"/>
    <col min="16" max="16" width="3.28515625" hidden="1" customWidth="1"/>
    <col min="17" max="17" width="4.7109375" hidden="1" customWidth="1"/>
    <col min="18" max="18" width="3.28515625" customWidth="1"/>
    <col min="19" max="20" width="3" customWidth="1"/>
    <col min="21" max="21" width="4.28515625" customWidth="1"/>
    <col min="22" max="22" width="3.28515625" customWidth="1"/>
    <col min="23" max="24" width="3" customWidth="1"/>
    <col min="25" max="25" width="4" customWidth="1"/>
    <col min="26" max="26" width="3.28515625" customWidth="1"/>
    <col min="27" max="28" width="3" customWidth="1"/>
    <col min="29" max="29" width="4.140625" customWidth="1"/>
    <col min="30" max="30" width="3.28515625" customWidth="1"/>
    <col min="31" max="32" width="3" customWidth="1"/>
    <col min="33" max="33" width="4.5703125" customWidth="1"/>
    <col min="34" max="34" width="3.5703125" bestFit="1" customWidth="1"/>
    <col min="35" max="36" width="3" bestFit="1" customWidth="1"/>
    <col min="37" max="37" width="4.28515625" customWidth="1"/>
    <col min="38" max="40" width="3" bestFit="1" customWidth="1"/>
    <col min="41" max="41" width="4" customWidth="1"/>
    <col min="42" max="44" width="3" bestFit="1" customWidth="1"/>
    <col min="45" max="45" width="3.7109375" customWidth="1"/>
    <col min="46" max="46" width="3.5703125" bestFit="1" customWidth="1"/>
    <col min="47" max="49" width="3" bestFit="1" customWidth="1"/>
    <col min="50" max="57" width="3" customWidth="1"/>
    <col min="58" max="58" width="1.85546875" customWidth="1"/>
    <col min="59" max="59" width="11.85546875" style="36" customWidth="1"/>
  </cols>
  <sheetData>
    <row r="1" spans="1:59" ht="23.25" customHeight="1" x14ac:dyDescent="0.25">
      <c r="A1" s="411" t="s">
        <v>95</v>
      </c>
      <c r="B1" s="387" t="s">
        <v>94</v>
      </c>
      <c r="C1" s="387" t="s">
        <v>93</v>
      </c>
      <c r="D1" s="387"/>
      <c r="E1" s="387"/>
      <c r="F1" s="387"/>
      <c r="G1" s="411" t="s">
        <v>92</v>
      </c>
      <c r="H1" s="387" t="s">
        <v>91</v>
      </c>
      <c r="I1" s="387"/>
      <c r="J1" s="387"/>
      <c r="K1" s="387"/>
      <c r="L1" s="387"/>
      <c r="M1" s="387"/>
      <c r="N1" s="387" t="str">
        <f>Base!C1</f>
        <v>Распределение часов на вводное обучение</v>
      </c>
      <c r="O1" s="387"/>
      <c r="P1" s="387"/>
      <c r="Q1" s="387"/>
      <c r="R1" s="387" t="s">
        <v>90</v>
      </c>
      <c r="S1" s="387"/>
      <c r="T1" s="387"/>
      <c r="U1" s="387"/>
      <c r="V1" s="387"/>
      <c r="W1" s="387"/>
      <c r="X1" s="387"/>
      <c r="Y1" s="387"/>
      <c r="Z1" s="387" t="s">
        <v>90</v>
      </c>
      <c r="AA1" s="387"/>
      <c r="AB1" s="387"/>
      <c r="AC1" s="387"/>
      <c r="AD1" s="387"/>
      <c r="AE1" s="387"/>
      <c r="AF1" s="387"/>
      <c r="AG1" s="387"/>
      <c r="AH1" s="387" t="s">
        <v>90</v>
      </c>
      <c r="AI1" s="387"/>
      <c r="AJ1" s="387"/>
      <c r="AK1" s="387"/>
      <c r="AL1" s="387"/>
      <c r="AM1" s="387"/>
      <c r="AN1" s="387"/>
      <c r="AO1" s="387"/>
      <c r="AP1" s="387" t="s">
        <v>90</v>
      </c>
      <c r="AQ1" s="387"/>
      <c r="AR1" s="387"/>
      <c r="AS1" s="387"/>
      <c r="AT1" s="387"/>
      <c r="AU1" s="387"/>
      <c r="AV1" s="387"/>
      <c r="AW1" s="387"/>
      <c r="AX1" s="387" t="s">
        <v>90</v>
      </c>
      <c r="AY1" s="387"/>
      <c r="AZ1" s="387"/>
      <c r="BA1" s="387"/>
      <c r="BB1" s="387"/>
      <c r="BC1" s="387"/>
      <c r="BD1" s="387"/>
      <c r="BE1" s="387"/>
      <c r="BF1" s="45"/>
      <c r="BG1" s="408" t="s">
        <v>509</v>
      </c>
    </row>
    <row r="2" spans="1:59" ht="15" customHeight="1" x14ac:dyDescent="0.25">
      <c r="A2" s="411"/>
      <c r="B2" s="387"/>
      <c r="C2" s="387"/>
      <c r="D2" s="387"/>
      <c r="E2" s="387"/>
      <c r="F2" s="387"/>
      <c r="G2" s="411"/>
      <c r="H2" s="412" t="s">
        <v>88</v>
      </c>
      <c r="I2" s="387" t="s">
        <v>87</v>
      </c>
      <c r="J2" s="387"/>
      <c r="K2" s="387"/>
      <c r="L2" s="387"/>
      <c r="M2" s="411" t="s">
        <v>86</v>
      </c>
      <c r="N2" s="387"/>
      <c r="O2" s="387"/>
      <c r="P2" s="387"/>
      <c r="Q2" s="387"/>
      <c r="R2" s="387" t="s">
        <v>6</v>
      </c>
      <c r="S2" s="387"/>
      <c r="T2" s="387"/>
      <c r="U2" s="387"/>
      <c r="V2" s="387"/>
      <c r="W2" s="387"/>
      <c r="X2" s="387"/>
      <c r="Y2" s="387"/>
      <c r="Z2" s="387" t="s">
        <v>5</v>
      </c>
      <c r="AA2" s="387"/>
      <c r="AB2" s="387"/>
      <c r="AC2" s="387"/>
      <c r="AD2" s="387"/>
      <c r="AE2" s="387"/>
      <c r="AF2" s="387"/>
      <c r="AG2" s="387"/>
      <c r="AH2" s="387" t="s">
        <v>4</v>
      </c>
      <c r="AI2" s="387"/>
      <c r="AJ2" s="387"/>
      <c r="AK2" s="387"/>
      <c r="AL2" s="387"/>
      <c r="AM2" s="387"/>
      <c r="AN2" s="387"/>
      <c r="AO2" s="387"/>
      <c r="AP2" s="387" t="s">
        <v>3</v>
      </c>
      <c r="AQ2" s="387"/>
      <c r="AR2" s="387"/>
      <c r="AS2" s="387"/>
      <c r="AT2" s="387"/>
      <c r="AU2" s="387"/>
      <c r="AV2" s="387"/>
      <c r="AW2" s="387"/>
      <c r="AX2" s="387" t="s">
        <v>197</v>
      </c>
      <c r="AY2" s="387"/>
      <c r="AZ2" s="387"/>
      <c r="BA2" s="387"/>
      <c r="BB2" s="387"/>
      <c r="BC2" s="387"/>
      <c r="BD2" s="387"/>
      <c r="BE2" s="387"/>
      <c r="BF2" s="45"/>
      <c r="BG2" s="408"/>
    </row>
    <row r="3" spans="1:59" ht="32.25" customHeight="1" x14ac:dyDescent="0.25">
      <c r="A3" s="411"/>
      <c r="B3" s="387"/>
      <c r="C3" s="387"/>
      <c r="D3" s="387"/>
      <c r="E3" s="387"/>
      <c r="F3" s="387"/>
      <c r="G3" s="411"/>
      <c r="H3" s="412"/>
      <c r="I3" s="387"/>
      <c r="J3" s="387"/>
      <c r="K3" s="387"/>
      <c r="L3" s="387"/>
      <c r="M3" s="411"/>
      <c r="N3" s="238">
        <v>1</v>
      </c>
      <c r="O3" s="387" t="s">
        <v>196</v>
      </c>
      <c r="P3" s="387"/>
      <c r="Q3" s="238">
        <f>Base!G3</f>
        <v>0</v>
      </c>
      <c r="R3" s="45">
        <v>1</v>
      </c>
      <c r="S3" s="387" t="s">
        <v>196</v>
      </c>
      <c r="T3" s="387"/>
      <c r="U3" s="45">
        <f>Base!L3</f>
        <v>18</v>
      </c>
      <c r="V3" s="45">
        <f>R3+1</f>
        <v>2</v>
      </c>
      <c r="W3" s="387" t="s">
        <v>196</v>
      </c>
      <c r="X3" s="387"/>
      <c r="Y3" s="45">
        <f>Base!Q3</f>
        <v>16</v>
      </c>
      <c r="Z3" s="45">
        <f>V3+1</f>
        <v>3</v>
      </c>
      <c r="AA3" s="387" t="s">
        <v>196</v>
      </c>
      <c r="AB3" s="387"/>
      <c r="AC3" s="45">
        <f>Base!V3</f>
        <v>18</v>
      </c>
      <c r="AD3" s="45">
        <f>Z3+1</f>
        <v>4</v>
      </c>
      <c r="AE3" s="387" t="s">
        <v>196</v>
      </c>
      <c r="AF3" s="387"/>
      <c r="AG3" s="45">
        <f>Base!AA3</f>
        <v>17</v>
      </c>
      <c r="AH3" s="45">
        <f>AD3+1</f>
        <v>5</v>
      </c>
      <c r="AI3" s="387" t="s">
        <v>196</v>
      </c>
      <c r="AJ3" s="387"/>
      <c r="AK3" s="45">
        <f>Base!AF3</f>
        <v>18</v>
      </c>
      <c r="AL3" s="45">
        <f>AH3+1</f>
        <v>6</v>
      </c>
      <c r="AM3" s="387" t="s">
        <v>196</v>
      </c>
      <c r="AN3" s="387"/>
      <c r="AO3" s="45">
        <f>Base!AK3</f>
        <v>17</v>
      </c>
      <c r="AP3" s="45">
        <f>AL3+1</f>
        <v>7</v>
      </c>
      <c r="AQ3" s="387" t="s">
        <v>196</v>
      </c>
      <c r="AR3" s="387"/>
      <c r="AS3" s="45">
        <f>Base!AP3</f>
        <v>16</v>
      </c>
      <c r="AT3" s="45">
        <f>AP3+1</f>
        <v>8</v>
      </c>
      <c r="AU3" s="387" t="s">
        <v>196</v>
      </c>
      <c r="AV3" s="387"/>
      <c r="AW3" s="45">
        <f>Base!AU3</f>
        <v>16</v>
      </c>
      <c r="AX3" s="45">
        <f>AT3+1</f>
        <v>9</v>
      </c>
      <c r="AY3" s="387" t="s">
        <v>196</v>
      </c>
      <c r="AZ3" s="387"/>
      <c r="BA3" s="45">
        <f>Base!AZ3</f>
        <v>0</v>
      </c>
      <c r="BB3" s="45">
        <f>AX3+1</f>
        <v>10</v>
      </c>
      <c r="BC3" s="387" t="s">
        <v>196</v>
      </c>
      <c r="BD3" s="387"/>
      <c r="BE3" s="45">
        <f>Base!BE3</f>
        <v>0</v>
      </c>
      <c r="BF3" s="45"/>
      <c r="BG3" s="408"/>
    </row>
    <row r="4" spans="1:59" ht="64.5" customHeight="1" x14ac:dyDescent="0.25">
      <c r="A4" s="411"/>
      <c r="B4" s="387"/>
      <c r="C4" s="48" t="s">
        <v>84</v>
      </c>
      <c r="D4" s="48" t="s">
        <v>83</v>
      </c>
      <c r="E4" s="48" t="s">
        <v>82</v>
      </c>
      <c r="F4" s="48" t="s">
        <v>81</v>
      </c>
      <c r="G4" s="411"/>
      <c r="H4" s="412"/>
      <c r="I4" s="49" t="s">
        <v>80</v>
      </c>
      <c r="J4" s="48" t="s">
        <v>79</v>
      </c>
      <c r="K4" s="48" t="s">
        <v>78</v>
      </c>
      <c r="L4" s="48" t="s">
        <v>77</v>
      </c>
      <c r="M4" s="411"/>
      <c r="N4" s="240" t="s">
        <v>195</v>
      </c>
      <c r="O4" s="240" t="str">
        <f>$J4</f>
        <v>Лекции</v>
      </c>
      <c r="P4" s="240" t="str">
        <f>$K4</f>
        <v>Практические</v>
      </c>
      <c r="Q4" s="240" t="str">
        <f>$L4</f>
        <v>Лабораторные</v>
      </c>
      <c r="R4" s="48" t="s">
        <v>195</v>
      </c>
      <c r="S4" s="48" t="str">
        <f>$J4</f>
        <v>Лекции</v>
      </c>
      <c r="T4" s="48" t="str">
        <f>$K4</f>
        <v>Практические</v>
      </c>
      <c r="U4" s="48" t="str">
        <f>$L4</f>
        <v>Лабораторные</v>
      </c>
      <c r="V4" s="48" t="str">
        <f t="shared" ref="V4:BE4" si="0">R4</f>
        <v>ЗЕ</v>
      </c>
      <c r="W4" s="48" t="str">
        <f t="shared" si="0"/>
        <v>Лекции</v>
      </c>
      <c r="X4" s="48" t="str">
        <f t="shared" si="0"/>
        <v>Практические</v>
      </c>
      <c r="Y4" s="48" t="str">
        <f t="shared" si="0"/>
        <v>Лабораторные</v>
      </c>
      <c r="Z4" s="48" t="str">
        <f t="shared" si="0"/>
        <v>ЗЕ</v>
      </c>
      <c r="AA4" s="48" t="str">
        <f t="shared" si="0"/>
        <v>Лекции</v>
      </c>
      <c r="AB4" s="48" t="str">
        <f t="shared" si="0"/>
        <v>Практические</v>
      </c>
      <c r="AC4" s="48" t="str">
        <f t="shared" si="0"/>
        <v>Лабораторные</v>
      </c>
      <c r="AD4" s="48" t="str">
        <f t="shared" si="0"/>
        <v>ЗЕ</v>
      </c>
      <c r="AE4" s="48" t="str">
        <f t="shared" si="0"/>
        <v>Лекции</v>
      </c>
      <c r="AF4" s="48" t="str">
        <f t="shared" si="0"/>
        <v>Практические</v>
      </c>
      <c r="AG4" s="48" t="str">
        <f t="shared" si="0"/>
        <v>Лабораторные</v>
      </c>
      <c r="AH4" s="48" t="str">
        <f t="shared" si="0"/>
        <v>ЗЕ</v>
      </c>
      <c r="AI4" s="48" t="str">
        <f t="shared" si="0"/>
        <v>Лекции</v>
      </c>
      <c r="AJ4" s="48" t="str">
        <f t="shared" si="0"/>
        <v>Практические</v>
      </c>
      <c r="AK4" s="48" t="str">
        <f t="shared" si="0"/>
        <v>Лабораторные</v>
      </c>
      <c r="AL4" s="48" t="str">
        <f t="shared" si="0"/>
        <v>ЗЕ</v>
      </c>
      <c r="AM4" s="48" t="str">
        <f t="shared" si="0"/>
        <v>Лекции</v>
      </c>
      <c r="AN4" s="48" t="str">
        <f t="shared" si="0"/>
        <v>Практические</v>
      </c>
      <c r="AO4" s="48" t="str">
        <f t="shared" si="0"/>
        <v>Лабораторные</v>
      </c>
      <c r="AP4" s="48" t="str">
        <f t="shared" si="0"/>
        <v>ЗЕ</v>
      </c>
      <c r="AQ4" s="48" t="str">
        <f t="shared" si="0"/>
        <v>Лекции</v>
      </c>
      <c r="AR4" s="48" t="str">
        <f t="shared" si="0"/>
        <v>Практические</v>
      </c>
      <c r="AS4" s="48" t="str">
        <f t="shared" si="0"/>
        <v>Лабораторные</v>
      </c>
      <c r="AT4" s="48" t="str">
        <f t="shared" si="0"/>
        <v>ЗЕ</v>
      </c>
      <c r="AU4" s="48" t="str">
        <f t="shared" si="0"/>
        <v>Лекции</v>
      </c>
      <c r="AV4" s="48" t="str">
        <f t="shared" si="0"/>
        <v>Практические</v>
      </c>
      <c r="AW4" s="48" t="str">
        <f t="shared" si="0"/>
        <v>Лабораторные</v>
      </c>
      <c r="AX4" s="48" t="str">
        <f t="shared" si="0"/>
        <v>ЗЕ</v>
      </c>
      <c r="AY4" s="48" t="str">
        <f t="shared" si="0"/>
        <v>Лекции</v>
      </c>
      <c r="AZ4" s="48" t="str">
        <f t="shared" si="0"/>
        <v>Практические</v>
      </c>
      <c r="BA4" s="48" t="str">
        <f t="shared" si="0"/>
        <v>Лабораторные</v>
      </c>
      <c r="BB4" s="48" t="str">
        <f t="shared" si="0"/>
        <v>ЗЕ</v>
      </c>
      <c r="BC4" s="48" t="str">
        <f t="shared" si="0"/>
        <v>Лекции</v>
      </c>
      <c r="BD4" s="48" t="str">
        <f t="shared" si="0"/>
        <v>Практические</v>
      </c>
      <c r="BE4" s="48" t="str">
        <f t="shared" si="0"/>
        <v>Лабораторные</v>
      </c>
      <c r="BF4" s="48"/>
      <c r="BG4" s="408"/>
    </row>
    <row r="5" spans="1:59" x14ac:dyDescent="0.25">
      <c r="A5" s="405" t="str">
        <f>Base!A5</f>
        <v>БЛОК ДИСЦИПЛИНЫ (МОДУЛИ) (при наличии)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5"/>
      <c r="AC5" s="405"/>
      <c r="AD5" s="405"/>
      <c r="AE5" s="405"/>
      <c r="AF5" s="405"/>
      <c r="AG5" s="405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9"/>
    </row>
    <row r="6" spans="1:59" x14ac:dyDescent="0.25">
      <c r="A6" s="405" t="str">
        <f>Base!A6</f>
        <v>ОБЩЕНАУЧНЫЙ БЛОК</v>
      </c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5"/>
      <c r="Z6" s="405"/>
      <c r="AA6" s="405"/>
      <c r="AB6" s="405"/>
      <c r="AC6" s="405"/>
      <c r="AD6" s="405"/>
      <c r="AE6" s="405"/>
      <c r="AF6" s="405"/>
      <c r="AG6" s="405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47"/>
    </row>
    <row r="7" spans="1:59" x14ac:dyDescent="0.25">
      <c r="A7" s="405" t="str">
        <f>Base!A7</f>
        <v>1.1. Базовая часть ОНБ</v>
      </c>
      <c r="B7" s="405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47"/>
    </row>
    <row r="8" spans="1:59" x14ac:dyDescent="0.25">
      <c r="A8" s="44" t="str">
        <f>Base!A8</f>
        <v>ОНБ.Б.1</v>
      </c>
      <c r="B8" s="41" t="str">
        <f>Base!B8</f>
        <v>Дисциплина</v>
      </c>
      <c r="C8" s="44" t="str">
        <f ca="1">Base!CP8</f>
        <v/>
      </c>
      <c r="D8" s="44" t="str">
        <f ca="1">Base!DR8</f>
        <v/>
      </c>
      <c r="E8" s="44" t="str">
        <f ca="1">Base!EV8</f>
        <v/>
      </c>
      <c r="F8" s="44" t="str">
        <f ca="1">Base!EG8</f>
        <v>1</v>
      </c>
      <c r="G8" s="46">
        <f>N8+R8+V8+Z8+AD8+AH8+AL8+AP8+AT8+AX8+BB8</f>
        <v>3</v>
      </c>
      <c r="H8" s="44">
        <f>G8*36</f>
        <v>108</v>
      </c>
      <c r="I8" s="44">
        <f>SUM(J8:L8)</f>
        <v>54</v>
      </c>
      <c r="J8" s="44">
        <f>O8+S8*$U$3+W8*$Y$3+AA8*$AC$3+AE8*$AG$3+AI8*$AK$3+AM8*$AO$3+AQ8*$AS$3+AU8*$AW$3+AY8*$BA$3+BC8*$BE$3</f>
        <v>36</v>
      </c>
      <c r="K8" s="44">
        <f>P8+T8*$U$3+X8*$Y$3+AB8*$AC$3+AF8*$AG$3+AJ8*$AK$3+AN8*$AO$3+AR8*$AS$3+AV8*$AW$3+AZ8*$BA$3+BD8*$BE$3</f>
        <v>18</v>
      </c>
      <c r="L8" s="44">
        <f>Q8+U8*$U$3+Y8*$Y$3+AC8*$AC$3+AG8*$AG$3+AK8*$AK$3+AO8*$AO$3+AS8*$AS$3+AW8*$AW$3+BA8*$BA$3+BE8*$BE$3</f>
        <v>0</v>
      </c>
      <c r="M8" s="44">
        <f>H8-I8</f>
        <v>54</v>
      </c>
      <c r="N8" s="44">
        <f>Base!C8</f>
        <v>0</v>
      </c>
      <c r="O8" s="44">
        <f>Base!D8</f>
        <v>0</v>
      </c>
      <c r="P8" s="44">
        <f>Base!E8</f>
        <v>0</v>
      </c>
      <c r="Q8" s="44">
        <f>Base!F8</f>
        <v>0</v>
      </c>
      <c r="R8" s="44">
        <f>Base!H8</f>
        <v>3</v>
      </c>
      <c r="S8" s="44">
        <f>Base!I8</f>
        <v>2</v>
      </c>
      <c r="T8" s="44">
        <f>Base!J8</f>
        <v>1</v>
      </c>
      <c r="U8" s="44">
        <f>Base!K8</f>
        <v>0</v>
      </c>
      <c r="V8" s="44">
        <f>Base!M8</f>
        <v>0</v>
      </c>
      <c r="W8" s="44">
        <f>Base!N8</f>
        <v>0</v>
      </c>
      <c r="X8" s="44">
        <f>Base!O8</f>
        <v>0</v>
      </c>
      <c r="Y8" s="44">
        <f>Base!P8</f>
        <v>0</v>
      </c>
      <c r="Z8" s="44">
        <f>Base!R8</f>
        <v>0</v>
      </c>
      <c r="AA8" s="44">
        <f>Base!S8</f>
        <v>0</v>
      </c>
      <c r="AB8" s="44">
        <f>Base!T8</f>
        <v>0</v>
      </c>
      <c r="AC8" s="44">
        <f>Base!U8</f>
        <v>0</v>
      </c>
      <c r="AD8" s="44">
        <f>Base!W8</f>
        <v>0</v>
      </c>
      <c r="AE8" s="44">
        <f>Base!X8</f>
        <v>0</v>
      </c>
      <c r="AF8" s="44">
        <f>Base!Y8</f>
        <v>0</v>
      </c>
      <c r="AG8" s="44">
        <f>Base!Z8</f>
        <v>0</v>
      </c>
      <c r="AH8" s="44">
        <f>Base!AB8</f>
        <v>0</v>
      </c>
      <c r="AI8" s="44">
        <f>Base!AC8</f>
        <v>0</v>
      </c>
      <c r="AJ8" s="44">
        <f>Base!AD8</f>
        <v>0</v>
      </c>
      <c r="AK8" s="44">
        <f>Base!AE8</f>
        <v>0</v>
      </c>
      <c r="AL8" s="44">
        <f>Base!AG8</f>
        <v>0</v>
      </c>
      <c r="AM8" s="44">
        <f>Base!AH8</f>
        <v>0</v>
      </c>
      <c r="AN8" s="44">
        <f>Base!AI8</f>
        <v>0</v>
      </c>
      <c r="AO8" s="44">
        <f>Base!AJ8</f>
        <v>0</v>
      </c>
      <c r="AP8" s="44">
        <f>Base!AL8</f>
        <v>0</v>
      </c>
      <c r="AQ8" s="44">
        <f>Base!AM8</f>
        <v>0</v>
      </c>
      <c r="AR8" s="44">
        <f>Base!AN8</f>
        <v>0</v>
      </c>
      <c r="AS8" s="44">
        <f>Base!AO8</f>
        <v>0</v>
      </c>
      <c r="AT8" s="44">
        <f>Base!AQ8</f>
        <v>0</v>
      </c>
      <c r="AU8" s="44">
        <f>Base!AR8</f>
        <v>0</v>
      </c>
      <c r="AV8" s="44">
        <f>Base!AS8</f>
        <v>0</v>
      </c>
      <c r="AW8" s="44">
        <f>Base!AT8</f>
        <v>0</v>
      </c>
      <c r="AX8" s="44">
        <f>Base!AV8</f>
        <v>0</v>
      </c>
      <c r="AY8" s="44">
        <f>Base!AW8</f>
        <v>0</v>
      </c>
      <c r="AZ8" s="44">
        <f>Base!AX8</f>
        <v>0</v>
      </c>
      <c r="BA8" s="44">
        <f>Base!AY8</f>
        <v>0</v>
      </c>
      <c r="BB8" s="44">
        <f>Base!BA8</f>
        <v>0</v>
      </c>
      <c r="BC8" s="44">
        <f>Base!BB8</f>
        <v>0</v>
      </c>
      <c r="BD8" s="44">
        <f>Base!BC8</f>
        <v>0</v>
      </c>
      <c r="BE8" s="44">
        <f>Base!BD8</f>
        <v>0</v>
      </c>
      <c r="BF8" s="44"/>
      <c r="BG8" s="217" t="str">
        <f>Base!FR8</f>
        <v/>
      </c>
    </row>
    <row r="9" spans="1:59" x14ac:dyDescent="0.25">
      <c r="A9" s="44" t="str">
        <f>Base!A9</f>
        <v>ОНБ.Б.2</v>
      </c>
      <c r="B9" s="41">
        <f>Base!B9</f>
        <v>0</v>
      </c>
      <c r="C9" s="44" t="str">
        <f ca="1">Base!CP9</f>
        <v/>
      </c>
      <c r="D9" s="44" t="str">
        <f ca="1">Base!DR9</f>
        <v/>
      </c>
      <c r="E9" s="44" t="str">
        <f ca="1">Base!EV9</f>
        <v/>
      </c>
      <c r="F9" s="44" t="str">
        <f ca="1">Base!EG9</f>
        <v/>
      </c>
      <c r="G9" s="239">
        <f t="shared" ref="G9:G22" si="1">N9+R9+V9+Z9+AD9+AH9+AL9+AP9+AT9+AX9+BB9</f>
        <v>0</v>
      </c>
      <c r="H9" s="44">
        <f t="shared" ref="H9:H22" si="2">G9*36</f>
        <v>0</v>
      </c>
      <c r="I9" s="44">
        <f t="shared" ref="I9:I22" si="3">SUM(J9:L9)</f>
        <v>0</v>
      </c>
      <c r="J9" s="44">
        <f t="shared" ref="J9:J22" si="4">O9+S9*$U$3+W9*$Y$3+AA9*$AC$3+AE9*$AG$3+AI9*$AK$3+AM9*$AO$3+AQ9*$AS$3+AU9*$AW$3+AY9*$BA$3+BC9*$BE$3</f>
        <v>0</v>
      </c>
      <c r="K9" s="44">
        <f t="shared" ref="K9:K22" si="5">P9+T9*$U$3+X9*$Y$3+AB9*$AC$3+AF9*$AG$3+AJ9*$AK$3+AN9*$AO$3+AR9*$AS$3+AV9*$AW$3+AZ9*$BA$3+BD9*$BE$3</f>
        <v>0</v>
      </c>
      <c r="L9" s="44">
        <f t="shared" ref="L9:L22" si="6">Q9+U9*$U$3+Y9*$Y$3+AC9*$AC$3+AG9*$AG$3+AK9*$AK$3+AO9*$AO$3+AS9*$AS$3+AW9*$AW$3+BA9*$BA$3+BE9*$BE$3</f>
        <v>0</v>
      </c>
      <c r="M9" s="44">
        <f t="shared" ref="M9:M22" si="7">H9-I9</f>
        <v>0</v>
      </c>
      <c r="N9" s="44">
        <f>Base!C9</f>
        <v>0</v>
      </c>
      <c r="O9" s="44">
        <f>Base!D9</f>
        <v>0</v>
      </c>
      <c r="P9" s="44">
        <f>Base!E9</f>
        <v>0</v>
      </c>
      <c r="Q9" s="44">
        <f>Base!F9</f>
        <v>0</v>
      </c>
      <c r="R9" s="44">
        <f>Base!H9</f>
        <v>0</v>
      </c>
      <c r="S9" s="44">
        <f>Base!I9</f>
        <v>0</v>
      </c>
      <c r="T9" s="44">
        <f>Base!J9</f>
        <v>0</v>
      </c>
      <c r="U9" s="44">
        <f>Base!K9</f>
        <v>0</v>
      </c>
      <c r="V9" s="44">
        <f>Base!M9</f>
        <v>0</v>
      </c>
      <c r="W9" s="44">
        <f>Base!N9</f>
        <v>0</v>
      </c>
      <c r="X9" s="44">
        <f>Base!O9</f>
        <v>0</v>
      </c>
      <c r="Y9" s="44">
        <f>Base!P9</f>
        <v>0</v>
      </c>
      <c r="Z9" s="44">
        <f>Base!R9</f>
        <v>0</v>
      </c>
      <c r="AA9" s="44">
        <f>Base!S9</f>
        <v>0</v>
      </c>
      <c r="AB9" s="44">
        <f>Base!T9</f>
        <v>0</v>
      </c>
      <c r="AC9" s="44">
        <f>Base!U9</f>
        <v>0</v>
      </c>
      <c r="AD9" s="44">
        <f>Base!W9</f>
        <v>0</v>
      </c>
      <c r="AE9" s="44">
        <f>Base!X9</f>
        <v>0</v>
      </c>
      <c r="AF9" s="44">
        <f>Base!Y9</f>
        <v>0</v>
      </c>
      <c r="AG9" s="44">
        <f>Base!Z9</f>
        <v>0</v>
      </c>
      <c r="AH9" s="44">
        <f>Base!AB9</f>
        <v>0</v>
      </c>
      <c r="AI9" s="44">
        <f>Base!AC9</f>
        <v>0</v>
      </c>
      <c r="AJ9" s="44">
        <f>Base!AD9</f>
        <v>0</v>
      </c>
      <c r="AK9" s="44">
        <f>Base!AE9</f>
        <v>0</v>
      </c>
      <c r="AL9" s="44">
        <f>Base!AG9</f>
        <v>0</v>
      </c>
      <c r="AM9" s="44">
        <f>Base!AH9</f>
        <v>0</v>
      </c>
      <c r="AN9" s="44">
        <f>Base!AI9</f>
        <v>0</v>
      </c>
      <c r="AO9" s="44">
        <f>Base!AJ9</f>
        <v>0</v>
      </c>
      <c r="AP9" s="44">
        <f>Base!AL9</f>
        <v>0</v>
      </c>
      <c r="AQ9" s="44">
        <f>Base!AM9</f>
        <v>0</v>
      </c>
      <c r="AR9" s="44">
        <f>Base!AN9</f>
        <v>0</v>
      </c>
      <c r="AS9" s="44">
        <f>Base!AO9</f>
        <v>0</v>
      </c>
      <c r="AT9" s="44">
        <f>Base!AQ9</f>
        <v>0</v>
      </c>
      <c r="AU9" s="44">
        <f>Base!AR9</f>
        <v>0</v>
      </c>
      <c r="AV9" s="44">
        <f>Base!AS9</f>
        <v>0</v>
      </c>
      <c r="AW9" s="44">
        <f>Base!AT9</f>
        <v>0</v>
      </c>
      <c r="AX9" s="44">
        <f>Base!AV9</f>
        <v>0</v>
      </c>
      <c r="AY9" s="44">
        <f>Base!AW9</f>
        <v>0</v>
      </c>
      <c r="AZ9" s="44">
        <f>Base!AX9</f>
        <v>0</v>
      </c>
      <c r="BA9" s="44">
        <f>Base!AY9</f>
        <v>0</v>
      </c>
      <c r="BB9" s="44">
        <f>Base!BA9</f>
        <v>0</v>
      </c>
      <c r="BC9" s="44">
        <f>Base!BB9</f>
        <v>0</v>
      </c>
      <c r="BD9" s="44">
        <f>Base!BC9</f>
        <v>0</v>
      </c>
      <c r="BE9" s="44">
        <f>Base!BD9</f>
        <v>0</v>
      </c>
      <c r="BF9" s="44"/>
      <c r="BG9" s="238" t="str">
        <f>Base!FR9</f>
        <v/>
      </c>
    </row>
    <row r="10" spans="1:59" x14ac:dyDescent="0.25">
      <c r="A10" s="44" t="str">
        <f>Base!A10</f>
        <v>ОНБ.Б.3</v>
      </c>
      <c r="B10" s="41">
        <f>Base!B10</f>
        <v>0</v>
      </c>
      <c r="C10" s="44" t="str">
        <f ca="1">Base!CP10</f>
        <v/>
      </c>
      <c r="D10" s="44" t="str">
        <f ca="1">Base!DR10</f>
        <v/>
      </c>
      <c r="E10" s="44" t="str">
        <f ca="1">Base!EV10</f>
        <v/>
      </c>
      <c r="F10" s="44" t="str">
        <f ca="1">Base!EG10</f>
        <v/>
      </c>
      <c r="G10" s="239">
        <f t="shared" si="1"/>
        <v>0</v>
      </c>
      <c r="H10" s="44">
        <f t="shared" si="2"/>
        <v>0</v>
      </c>
      <c r="I10" s="44">
        <f t="shared" si="3"/>
        <v>0</v>
      </c>
      <c r="J10" s="44">
        <f t="shared" si="4"/>
        <v>0</v>
      </c>
      <c r="K10" s="44">
        <f t="shared" si="5"/>
        <v>0</v>
      </c>
      <c r="L10" s="44">
        <f t="shared" si="6"/>
        <v>0</v>
      </c>
      <c r="M10" s="44">
        <f t="shared" si="7"/>
        <v>0</v>
      </c>
      <c r="N10" s="44">
        <f>Base!C10</f>
        <v>0</v>
      </c>
      <c r="O10" s="44">
        <f>Base!D10</f>
        <v>0</v>
      </c>
      <c r="P10" s="44">
        <f>Base!E10</f>
        <v>0</v>
      </c>
      <c r="Q10" s="44">
        <f>Base!F10</f>
        <v>0</v>
      </c>
      <c r="R10" s="44">
        <f>Base!H10</f>
        <v>0</v>
      </c>
      <c r="S10" s="44">
        <f>Base!I10</f>
        <v>0</v>
      </c>
      <c r="T10" s="44">
        <f>Base!J10</f>
        <v>0</v>
      </c>
      <c r="U10" s="44">
        <f>Base!K10</f>
        <v>0</v>
      </c>
      <c r="V10" s="44">
        <f>Base!M10</f>
        <v>0</v>
      </c>
      <c r="W10" s="44">
        <f>Base!N10</f>
        <v>0</v>
      </c>
      <c r="X10" s="44">
        <f>Base!O10</f>
        <v>0</v>
      </c>
      <c r="Y10" s="44">
        <f>Base!P10</f>
        <v>0</v>
      </c>
      <c r="Z10" s="44">
        <f>Base!R10</f>
        <v>0</v>
      </c>
      <c r="AA10" s="44">
        <f>Base!S10</f>
        <v>0</v>
      </c>
      <c r="AB10" s="44">
        <f>Base!T10</f>
        <v>0</v>
      </c>
      <c r="AC10" s="44">
        <f>Base!U10</f>
        <v>0</v>
      </c>
      <c r="AD10" s="44">
        <f>Base!W10</f>
        <v>0</v>
      </c>
      <c r="AE10" s="44">
        <f>Base!X10</f>
        <v>0</v>
      </c>
      <c r="AF10" s="44">
        <f>Base!Y10</f>
        <v>0</v>
      </c>
      <c r="AG10" s="44">
        <f>Base!Z10</f>
        <v>0</v>
      </c>
      <c r="AH10" s="44">
        <f>Base!AB10</f>
        <v>0</v>
      </c>
      <c r="AI10" s="44">
        <f>Base!AC10</f>
        <v>0</v>
      </c>
      <c r="AJ10" s="44">
        <f>Base!AD10</f>
        <v>0</v>
      </c>
      <c r="AK10" s="44">
        <f>Base!AE10</f>
        <v>0</v>
      </c>
      <c r="AL10" s="44">
        <f>Base!AG10</f>
        <v>0</v>
      </c>
      <c r="AM10" s="44">
        <f>Base!AH10</f>
        <v>0</v>
      </c>
      <c r="AN10" s="44">
        <f>Base!AI10</f>
        <v>0</v>
      </c>
      <c r="AO10" s="44">
        <f>Base!AJ10</f>
        <v>0</v>
      </c>
      <c r="AP10" s="44">
        <f>Base!AL10</f>
        <v>0</v>
      </c>
      <c r="AQ10" s="44">
        <f>Base!AM10</f>
        <v>0</v>
      </c>
      <c r="AR10" s="44">
        <f>Base!AN10</f>
        <v>0</v>
      </c>
      <c r="AS10" s="44">
        <f>Base!AO10</f>
        <v>0</v>
      </c>
      <c r="AT10" s="44">
        <f>Base!AQ10</f>
        <v>0</v>
      </c>
      <c r="AU10" s="44">
        <f>Base!AR10</f>
        <v>0</v>
      </c>
      <c r="AV10" s="44">
        <f>Base!AS10</f>
        <v>0</v>
      </c>
      <c r="AW10" s="44">
        <f>Base!AT10</f>
        <v>0</v>
      </c>
      <c r="AX10" s="44">
        <f>Base!AV10</f>
        <v>0</v>
      </c>
      <c r="AY10" s="44">
        <f>Base!AW10</f>
        <v>0</v>
      </c>
      <c r="AZ10" s="44">
        <f>Base!AX10</f>
        <v>0</v>
      </c>
      <c r="BA10" s="44">
        <f>Base!AY10</f>
        <v>0</v>
      </c>
      <c r="BB10" s="44">
        <f>Base!BA10</f>
        <v>0</v>
      </c>
      <c r="BC10" s="44">
        <f>Base!BB10</f>
        <v>0</v>
      </c>
      <c r="BD10" s="44">
        <f>Base!BC10</f>
        <v>0</v>
      </c>
      <c r="BE10" s="44">
        <f>Base!BD10</f>
        <v>0</v>
      </c>
      <c r="BF10" s="44"/>
      <c r="BG10" s="238" t="str">
        <f>Base!FR10</f>
        <v/>
      </c>
    </row>
    <row r="11" spans="1:59" x14ac:dyDescent="0.25">
      <c r="A11" s="44" t="str">
        <f>Base!A11</f>
        <v>ОНБ.Б.4</v>
      </c>
      <c r="B11" s="41">
        <f>Base!B11</f>
        <v>0</v>
      </c>
      <c r="C11" s="44" t="str">
        <f ca="1">Base!CP11</f>
        <v/>
      </c>
      <c r="D11" s="44" t="str">
        <f ca="1">Base!DR11</f>
        <v/>
      </c>
      <c r="E11" s="44" t="str">
        <f ca="1">Base!EV11</f>
        <v/>
      </c>
      <c r="F11" s="44" t="str">
        <f ca="1">Base!EG11</f>
        <v/>
      </c>
      <c r="G11" s="239">
        <f t="shared" si="1"/>
        <v>0</v>
      </c>
      <c r="H11" s="44">
        <f t="shared" si="2"/>
        <v>0</v>
      </c>
      <c r="I11" s="44">
        <f t="shared" si="3"/>
        <v>0</v>
      </c>
      <c r="J11" s="44">
        <f t="shared" si="4"/>
        <v>0</v>
      </c>
      <c r="K11" s="44">
        <f t="shared" si="5"/>
        <v>0</v>
      </c>
      <c r="L11" s="44">
        <f t="shared" si="6"/>
        <v>0</v>
      </c>
      <c r="M11" s="44">
        <f t="shared" si="7"/>
        <v>0</v>
      </c>
      <c r="N11" s="44">
        <f>Base!C11</f>
        <v>0</v>
      </c>
      <c r="O11" s="44">
        <f>Base!D11</f>
        <v>0</v>
      </c>
      <c r="P11" s="44">
        <f>Base!E11</f>
        <v>0</v>
      </c>
      <c r="Q11" s="44">
        <f>Base!F11</f>
        <v>0</v>
      </c>
      <c r="R11" s="44">
        <f>Base!H11</f>
        <v>0</v>
      </c>
      <c r="S11" s="44">
        <f>Base!I11</f>
        <v>0</v>
      </c>
      <c r="T11" s="44">
        <f>Base!J11</f>
        <v>0</v>
      </c>
      <c r="U11" s="44">
        <f>Base!K11</f>
        <v>0</v>
      </c>
      <c r="V11" s="44">
        <f>Base!M11</f>
        <v>0</v>
      </c>
      <c r="W11" s="44">
        <f>Base!N11</f>
        <v>0</v>
      </c>
      <c r="X11" s="44">
        <f>Base!O11</f>
        <v>0</v>
      </c>
      <c r="Y11" s="44">
        <f>Base!P11</f>
        <v>0</v>
      </c>
      <c r="Z11" s="44">
        <f>Base!R11</f>
        <v>0</v>
      </c>
      <c r="AA11" s="44">
        <f>Base!S11</f>
        <v>0</v>
      </c>
      <c r="AB11" s="44">
        <f>Base!T11</f>
        <v>0</v>
      </c>
      <c r="AC11" s="44">
        <f>Base!U11</f>
        <v>0</v>
      </c>
      <c r="AD11" s="44">
        <f>Base!W11</f>
        <v>0</v>
      </c>
      <c r="AE11" s="44">
        <f>Base!X11</f>
        <v>0</v>
      </c>
      <c r="AF11" s="44">
        <f>Base!Y11</f>
        <v>0</v>
      </c>
      <c r="AG11" s="44">
        <f>Base!Z11</f>
        <v>0</v>
      </c>
      <c r="AH11" s="44">
        <f>Base!AB11</f>
        <v>0</v>
      </c>
      <c r="AI11" s="44">
        <f>Base!AC11</f>
        <v>0</v>
      </c>
      <c r="AJ11" s="44">
        <f>Base!AD11</f>
        <v>0</v>
      </c>
      <c r="AK11" s="44">
        <f>Base!AE11</f>
        <v>0</v>
      </c>
      <c r="AL11" s="44">
        <f>Base!AG11</f>
        <v>0</v>
      </c>
      <c r="AM11" s="44">
        <f>Base!AH11</f>
        <v>0</v>
      </c>
      <c r="AN11" s="44">
        <f>Base!AI11</f>
        <v>0</v>
      </c>
      <c r="AO11" s="44">
        <f>Base!AJ11</f>
        <v>0</v>
      </c>
      <c r="AP11" s="44">
        <f>Base!AL11</f>
        <v>0</v>
      </c>
      <c r="AQ11" s="44">
        <f>Base!AM11</f>
        <v>0</v>
      </c>
      <c r="AR11" s="44">
        <f>Base!AN11</f>
        <v>0</v>
      </c>
      <c r="AS11" s="44">
        <f>Base!AO11</f>
        <v>0</v>
      </c>
      <c r="AT11" s="44">
        <f>Base!AQ11</f>
        <v>0</v>
      </c>
      <c r="AU11" s="44">
        <f>Base!AR11</f>
        <v>0</v>
      </c>
      <c r="AV11" s="44">
        <f>Base!AS11</f>
        <v>0</v>
      </c>
      <c r="AW11" s="44">
        <f>Base!AT11</f>
        <v>0</v>
      </c>
      <c r="AX11" s="44">
        <f>Base!AV11</f>
        <v>0</v>
      </c>
      <c r="AY11" s="44">
        <f>Base!AW11</f>
        <v>0</v>
      </c>
      <c r="AZ11" s="44">
        <f>Base!AX11</f>
        <v>0</v>
      </c>
      <c r="BA11" s="44">
        <f>Base!AY11</f>
        <v>0</v>
      </c>
      <c r="BB11" s="44">
        <f>Base!BA11</f>
        <v>0</v>
      </c>
      <c r="BC11" s="44">
        <f>Base!BB11</f>
        <v>0</v>
      </c>
      <c r="BD11" s="44">
        <f>Base!BC11</f>
        <v>0</v>
      </c>
      <c r="BE11" s="44">
        <f>Base!BD11</f>
        <v>0</v>
      </c>
      <c r="BF11" s="44"/>
      <c r="BG11" s="238" t="str">
        <f>Base!FR11</f>
        <v/>
      </c>
    </row>
    <row r="12" spans="1:59" x14ac:dyDescent="0.25">
      <c r="A12" s="44" t="str">
        <f>Base!A12</f>
        <v>ОНБ.Б.5</v>
      </c>
      <c r="B12" s="41">
        <f>Base!B12</f>
        <v>0</v>
      </c>
      <c r="C12" s="44" t="str">
        <f ca="1">Base!CP12</f>
        <v/>
      </c>
      <c r="D12" s="44" t="str">
        <f ca="1">Base!DR12</f>
        <v/>
      </c>
      <c r="E12" s="44" t="str">
        <f ca="1">Base!EV12</f>
        <v/>
      </c>
      <c r="F12" s="44" t="str">
        <f ca="1">Base!EG12</f>
        <v/>
      </c>
      <c r="G12" s="239">
        <f t="shared" si="1"/>
        <v>0</v>
      </c>
      <c r="H12" s="44">
        <f t="shared" si="2"/>
        <v>0</v>
      </c>
      <c r="I12" s="44">
        <f t="shared" si="3"/>
        <v>0</v>
      </c>
      <c r="J12" s="44">
        <f t="shared" si="4"/>
        <v>0</v>
      </c>
      <c r="K12" s="44">
        <f t="shared" si="5"/>
        <v>0</v>
      </c>
      <c r="L12" s="44">
        <f t="shared" si="6"/>
        <v>0</v>
      </c>
      <c r="M12" s="44">
        <f t="shared" si="7"/>
        <v>0</v>
      </c>
      <c r="N12" s="44">
        <f>Base!C12</f>
        <v>0</v>
      </c>
      <c r="O12" s="44">
        <f>Base!D12</f>
        <v>0</v>
      </c>
      <c r="P12" s="44">
        <f>Base!E12</f>
        <v>0</v>
      </c>
      <c r="Q12" s="44">
        <f>Base!F12</f>
        <v>0</v>
      </c>
      <c r="R12" s="44">
        <f>Base!H12</f>
        <v>0</v>
      </c>
      <c r="S12" s="44">
        <f>Base!I12</f>
        <v>0</v>
      </c>
      <c r="T12" s="44">
        <f>Base!J12</f>
        <v>0</v>
      </c>
      <c r="U12" s="44">
        <f>Base!K12</f>
        <v>0</v>
      </c>
      <c r="V12" s="44">
        <f>Base!M12</f>
        <v>0</v>
      </c>
      <c r="W12" s="44">
        <f>Base!N12</f>
        <v>0</v>
      </c>
      <c r="X12" s="44">
        <f>Base!O12</f>
        <v>0</v>
      </c>
      <c r="Y12" s="44">
        <f>Base!P12</f>
        <v>0</v>
      </c>
      <c r="Z12" s="44">
        <f>Base!R12</f>
        <v>0</v>
      </c>
      <c r="AA12" s="44">
        <f>Base!S12</f>
        <v>0</v>
      </c>
      <c r="AB12" s="44">
        <f>Base!T12</f>
        <v>0</v>
      </c>
      <c r="AC12" s="44">
        <f>Base!U12</f>
        <v>0</v>
      </c>
      <c r="AD12" s="44">
        <f>Base!W12</f>
        <v>0</v>
      </c>
      <c r="AE12" s="44">
        <f>Base!X12</f>
        <v>0</v>
      </c>
      <c r="AF12" s="44">
        <f>Base!Y12</f>
        <v>0</v>
      </c>
      <c r="AG12" s="44">
        <f>Base!Z12</f>
        <v>0</v>
      </c>
      <c r="AH12" s="44">
        <f>Base!AB12</f>
        <v>0</v>
      </c>
      <c r="AI12" s="44">
        <f>Base!AC12</f>
        <v>0</v>
      </c>
      <c r="AJ12" s="44">
        <f>Base!AD12</f>
        <v>0</v>
      </c>
      <c r="AK12" s="44">
        <f>Base!AE12</f>
        <v>0</v>
      </c>
      <c r="AL12" s="44">
        <f>Base!AG12</f>
        <v>0</v>
      </c>
      <c r="AM12" s="44">
        <f>Base!AH12</f>
        <v>0</v>
      </c>
      <c r="AN12" s="44">
        <f>Base!AI12</f>
        <v>0</v>
      </c>
      <c r="AO12" s="44">
        <f>Base!AJ12</f>
        <v>0</v>
      </c>
      <c r="AP12" s="44">
        <f>Base!AL12</f>
        <v>0</v>
      </c>
      <c r="AQ12" s="44">
        <f>Base!AM12</f>
        <v>0</v>
      </c>
      <c r="AR12" s="44">
        <f>Base!AN12</f>
        <v>0</v>
      </c>
      <c r="AS12" s="44">
        <f>Base!AO12</f>
        <v>0</v>
      </c>
      <c r="AT12" s="44">
        <f>Base!AQ12</f>
        <v>0</v>
      </c>
      <c r="AU12" s="44">
        <f>Base!AR12</f>
        <v>0</v>
      </c>
      <c r="AV12" s="44">
        <f>Base!AS12</f>
        <v>0</v>
      </c>
      <c r="AW12" s="44">
        <f>Base!AT12</f>
        <v>0</v>
      </c>
      <c r="AX12" s="44">
        <f>Base!AV12</f>
        <v>0</v>
      </c>
      <c r="AY12" s="44">
        <f>Base!AW12</f>
        <v>0</v>
      </c>
      <c r="AZ12" s="44">
        <f>Base!AX12</f>
        <v>0</v>
      </c>
      <c r="BA12" s="44">
        <f>Base!AY12</f>
        <v>0</v>
      </c>
      <c r="BB12" s="44">
        <f>Base!BA12</f>
        <v>0</v>
      </c>
      <c r="BC12" s="44">
        <f>Base!BB12</f>
        <v>0</v>
      </c>
      <c r="BD12" s="44">
        <f>Base!BC12</f>
        <v>0</v>
      </c>
      <c r="BE12" s="44">
        <f>Base!BD12</f>
        <v>0</v>
      </c>
      <c r="BF12" s="44"/>
      <c r="BG12" s="238" t="str">
        <f>Base!FR12</f>
        <v/>
      </c>
    </row>
    <row r="13" spans="1:59" x14ac:dyDescent="0.25">
      <c r="A13" s="44" t="str">
        <f>Base!A13</f>
        <v>ОНБ.Б.6</v>
      </c>
      <c r="B13" s="41">
        <f>Base!B13</f>
        <v>0</v>
      </c>
      <c r="C13" s="44" t="str">
        <f ca="1">Base!CP13</f>
        <v/>
      </c>
      <c r="D13" s="44" t="str">
        <f ca="1">Base!DR13</f>
        <v/>
      </c>
      <c r="E13" s="44" t="str">
        <f ca="1">Base!EV13</f>
        <v/>
      </c>
      <c r="F13" s="44" t="str">
        <f ca="1">Base!EG13</f>
        <v/>
      </c>
      <c r="G13" s="239">
        <f t="shared" si="1"/>
        <v>0</v>
      </c>
      <c r="H13" s="44">
        <f t="shared" si="2"/>
        <v>0</v>
      </c>
      <c r="I13" s="44">
        <f t="shared" si="3"/>
        <v>0</v>
      </c>
      <c r="J13" s="44">
        <f t="shared" si="4"/>
        <v>0</v>
      </c>
      <c r="K13" s="44">
        <f t="shared" si="5"/>
        <v>0</v>
      </c>
      <c r="L13" s="44">
        <f t="shared" si="6"/>
        <v>0</v>
      </c>
      <c r="M13" s="44">
        <f t="shared" si="7"/>
        <v>0</v>
      </c>
      <c r="N13" s="44">
        <f>Base!C13</f>
        <v>0</v>
      </c>
      <c r="O13" s="44">
        <f>Base!D13</f>
        <v>0</v>
      </c>
      <c r="P13" s="44">
        <f>Base!E13</f>
        <v>0</v>
      </c>
      <c r="Q13" s="44">
        <f>Base!F13</f>
        <v>0</v>
      </c>
      <c r="R13" s="44">
        <f>Base!H13</f>
        <v>0</v>
      </c>
      <c r="S13" s="44">
        <f>Base!I13</f>
        <v>0</v>
      </c>
      <c r="T13" s="44">
        <f>Base!J13</f>
        <v>0</v>
      </c>
      <c r="U13" s="44">
        <f>Base!K13</f>
        <v>0</v>
      </c>
      <c r="V13" s="44">
        <f>Base!M13</f>
        <v>0</v>
      </c>
      <c r="W13" s="44">
        <f>Base!N13</f>
        <v>0</v>
      </c>
      <c r="X13" s="44">
        <f>Base!O13</f>
        <v>0</v>
      </c>
      <c r="Y13" s="44">
        <f>Base!P13</f>
        <v>0</v>
      </c>
      <c r="Z13" s="44">
        <f>Base!R13</f>
        <v>0</v>
      </c>
      <c r="AA13" s="44">
        <f>Base!S13</f>
        <v>0</v>
      </c>
      <c r="AB13" s="44">
        <f>Base!T13</f>
        <v>0</v>
      </c>
      <c r="AC13" s="44">
        <f>Base!U13</f>
        <v>0</v>
      </c>
      <c r="AD13" s="44">
        <f>Base!W13</f>
        <v>0</v>
      </c>
      <c r="AE13" s="44">
        <f>Base!X13</f>
        <v>0</v>
      </c>
      <c r="AF13" s="44">
        <f>Base!Y13</f>
        <v>0</v>
      </c>
      <c r="AG13" s="44">
        <f>Base!Z13</f>
        <v>0</v>
      </c>
      <c r="AH13" s="44">
        <f>Base!AB13</f>
        <v>0</v>
      </c>
      <c r="AI13" s="44">
        <f>Base!AC13</f>
        <v>0</v>
      </c>
      <c r="AJ13" s="44">
        <f>Base!AD13</f>
        <v>0</v>
      </c>
      <c r="AK13" s="44">
        <f>Base!AE13</f>
        <v>0</v>
      </c>
      <c r="AL13" s="44">
        <f>Base!AG13</f>
        <v>0</v>
      </c>
      <c r="AM13" s="44">
        <f>Base!AH13</f>
        <v>0</v>
      </c>
      <c r="AN13" s="44">
        <f>Base!AI13</f>
        <v>0</v>
      </c>
      <c r="AO13" s="44">
        <f>Base!AJ13</f>
        <v>0</v>
      </c>
      <c r="AP13" s="44">
        <f>Base!AL13</f>
        <v>0</v>
      </c>
      <c r="AQ13" s="44">
        <f>Base!AM13</f>
        <v>0</v>
      </c>
      <c r="AR13" s="44">
        <f>Base!AN13</f>
        <v>0</v>
      </c>
      <c r="AS13" s="44">
        <f>Base!AO13</f>
        <v>0</v>
      </c>
      <c r="AT13" s="44">
        <f>Base!AQ13</f>
        <v>0</v>
      </c>
      <c r="AU13" s="44">
        <f>Base!AR13</f>
        <v>0</v>
      </c>
      <c r="AV13" s="44">
        <f>Base!AS13</f>
        <v>0</v>
      </c>
      <c r="AW13" s="44">
        <f>Base!AT13</f>
        <v>0</v>
      </c>
      <c r="AX13" s="44">
        <f>Base!AV13</f>
        <v>0</v>
      </c>
      <c r="AY13" s="44">
        <f>Base!AW13</f>
        <v>0</v>
      </c>
      <c r="AZ13" s="44">
        <f>Base!AX13</f>
        <v>0</v>
      </c>
      <c r="BA13" s="44">
        <f>Base!AY13</f>
        <v>0</v>
      </c>
      <c r="BB13" s="44">
        <f>Base!BA13</f>
        <v>0</v>
      </c>
      <c r="BC13" s="44">
        <f>Base!BB13</f>
        <v>0</v>
      </c>
      <c r="BD13" s="44">
        <f>Base!BC13</f>
        <v>0</v>
      </c>
      <c r="BE13" s="44">
        <f>Base!BD13</f>
        <v>0</v>
      </c>
      <c r="BF13" s="44"/>
      <c r="BG13" s="238" t="str">
        <f>Base!FR13</f>
        <v/>
      </c>
    </row>
    <row r="14" spans="1:59" x14ac:dyDescent="0.25">
      <c r="A14" s="44" t="str">
        <f>Base!A14</f>
        <v>ОНБ.Б.7</v>
      </c>
      <c r="B14" s="41">
        <f>Base!B14</f>
        <v>0</v>
      </c>
      <c r="C14" s="44" t="str">
        <f ca="1">Base!CP14</f>
        <v/>
      </c>
      <c r="D14" s="44" t="str">
        <f ca="1">Base!DR14</f>
        <v/>
      </c>
      <c r="E14" s="44" t="str">
        <f ca="1">Base!EV14</f>
        <v/>
      </c>
      <c r="F14" s="44" t="str">
        <f ca="1">Base!EG14</f>
        <v/>
      </c>
      <c r="G14" s="239">
        <f t="shared" si="1"/>
        <v>0</v>
      </c>
      <c r="H14" s="44">
        <f t="shared" si="2"/>
        <v>0</v>
      </c>
      <c r="I14" s="44">
        <f t="shared" si="3"/>
        <v>0</v>
      </c>
      <c r="J14" s="44">
        <f t="shared" si="4"/>
        <v>0</v>
      </c>
      <c r="K14" s="44">
        <f t="shared" si="5"/>
        <v>0</v>
      </c>
      <c r="L14" s="44">
        <f t="shared" si="6"/>
        <v>0</v>
      </c>
      <c r="M14" s="44">
        <f t="shared" si="7"/>
        <v>0</v>
      </c>
      <c r="N14" s="44">
        <f>Base!C14</f>
        <v>0</v>
      </c>
      <c r="O14" s="44">
        <f>Base!D14</f>
        <v>0</v>
      </c>
      <c r="P14" s="44">
        <f>Base!E14</f>
        <v>0</v>
      </c>
      <c r="Q14" s="44">
        <f>Base!F14</f>
        <v>0</v>
      </c>
      <c r="R14" s="44">
        <f>Base!H14</f>
        <v>0</v>
      </c>
      <c r="S14" s="44">
        <f>Base!I14</f>
        <v>0</v>
      </c>
      <c r="T14" s="44">
        <f>Base!J14</f>
        <v>0</v>
      </c>
      <c r="U14" s="44">
        <f>Base!K14</f>
        <v>0</v>
      </c>
      <c r="V14" s="44">
        <f>Base!M14</f>
        <v>0</v>
      </c>
      <c r="W14" s="44">
        <f>Base!N14</f>
        <v>0</v>
      </c>
      <c r="X14" s="44">
        <f>Base!O14</f>
        <v>0</v>
      </c>
      <c r="Y14" s="44">
        <f>Base!P14</f>
        <v>0</v>
      </c>
      <c r="Z14" s="44">
        <f>Base!R14</f>
        <v>0</v>
      </c>
      <c r="AA14" s="44">
        <f>Base!S14</f>
        <v>0</v>
      </c>
      <c r="AB14" s="44">
        <f>Base!T14</f>
        <v>0</v>
      </c>
      <c r="AC14" s="44">
        <f>Base!U14</f>
        <v>0</v>
      </c>
      <c r="AD14" s="44">
        <f>Base!W14</f>
        <v>0</v>
      </c>
      <c r="AE14" s="44">
        <f>Base!X14</f>
        <v>0</v>
      </c>
      <c r="AF14" s="44">
        <f>Base!Y14</f>
        <v>0</v>
      </c>
      <c r="AG14" s="44">
        <f>Base!Z14</f>
        <v>0</v>
      </c>
      <c r="AH14" s="44">
        <f>Base!AB14</f>
        <v>0</v>
      </c>
      <c r="AI14" s="44">
        <f>Base!AC14</f>
        <v>0</v>
      </c>
      <c r="AJ14" s="44">
        <f>Base!AD14</f>
        <v>0</v>
      </c>
      <c r="AK14" s="44">
        <f>Base!AE14</f>
        <v>0</v>
      </c>
      <c r="AL14" s="44">
        <f>Base!AG14</f>
        <v>0</v>
      </c>
      <c r="AM14" s="44">
        <f>Base!AH14</f>
        <v>0</v>
      </c>
      <c r="AN14" s="44">
        <f>Base!AI14</f>
        <v>0</v>
      </c>
      <c r="AO14" s="44">
        <f>Base!AJ14</f>
        <v>0</v>
      </c>
      <c r="AP14" s="44">
        <f>Base!AL14</f>
        <v>0</v>
      </c>
      <c r="AQ14" s="44">
        <f>Base!AM14</f>
        <v>0</v>
      </c>
      <c r="AR14" s="44">
        <f>Base!AN14</f>
        <v>0</v>
      </c>
      <c r="AS14" s="44">
        <f>Base!AO14</f>
        <v>0</v>
      </c>
      <c r="AT14" s="44">
        <f>Base!AQ14</f>
        <v>0</v>
      </c>
      <c r="AU14" s="44">
        <f>Base!AR14</f>
        <v>0</v>
      </c>
      <c r="AV14" s="44">
        <f>Base!AS14</f>
        <v>0</v>
      </c>
      <c r="AW14" s="44">
        <f>Base!AT14</f>
        <v>0</v>
      </c>
      <c r="AX14" s="44">
        <f>Base!AV14</f>
        <v>0</v>
      </c>
      <c r="AY14" s="44">
        <f>Base!AW14</f>
        <v>0</v>
      </c>
      <c r="AZ14" s="44">
        <f>Base!AX14</f>
        <v>0</v>
      </c>
      <c r="BA14" s="44">
        <f>Base!AY14</f>
        <v>0</v>
      </c>
      <c r="BB14" s="44">
        <f>Base!BA14</f>
        <v>0</v>
      </c>
      <c r="BC14" s="44">
        <f>Base!BB14</f>
        <v>0</v>
      </c>
      <c r="BD14" s="44">
        <f>Base!BC14</f>
        <v>0</v>
      </c>
      <c r="BE14" s="44">
        <f>Base!BD14</f>
        <v>0</v>
      </c>
      <c r="BF14" s="44"/>
      <c r="BG14" s="238" t="str">
        <f>Base!FR14</f>
        <v/>
      </c>
    </row>
    <row r="15" spans="1:59" x14ac:dyDescent="0.25">
      <c r="A15" s="44" t="str">
        <f>Base!A15</f>
        <v>ОНБ.Б.8</v>
      </c>
      <c r="B15" s="41">
        <f>Base!B15</f>
        <v>0</v>
      </c>
      <c r="C15" s="44" t="str">
        <f ca="1">Base!CP15</f>
        <v/>
      </c>
      <c r="D15" s="44" t="str">
        <f ca="1">Base!DR15</f>
        <v/>
      </c>
      <c r="E15" s="44" t="str">
        <f ca="1">Base!EV15</f>
        <v/>
      </c>
      <c r="F15" s="44" t="str">
        <f ca="1">Base!EG15</f>
        <v/>
      </c>
      <c r="G15" s="239">
        <f t="shared" si="1"/>
        <v>0</v>
      </c>
      <c r="H15" s="44">
        <f t="shared" si="2"/>
        <v>0</v>
      </c>
      <c r="I15" s="44">
        <f t="shared" si="3"/>
        <v>0</v>
      </c>
      <c r="J15" s="44">
        <f t="shared" si="4"/>
        <v>0</v>
      </c>
      <c r="K15" s="44">
        <f t="shared" si="5"/>
        <v>0</v>
      </c>
      <c r="L15" s="44">
        <f t="shared" si="6"/>
        <v>0</v>
      </c>
      <c r="M15" s="44">
        <f t="shared" si="7"/>
        <v>0</v>
      </c>
      <c r="N15" s="44">
        <f>Base!C15</f>
        <v>0</v>
      </c>
      <c r="O15" s="44">
        <f>Base!D15</f>
        <v>0</v>
      </c>
      <c r="P15" s="44">
        <f>Base!E15</f>
        <v>0</v>
      </c>
      <c r="Q15" s="44">
        <f>Base!F15</f>
        <v>0</v>
      </c>
      <c r="R15" s="44">
        <f>Base!H15</f>
        <v>0</v>
      </c>
      <c r="S15" s="44">
        <f>Base!I15</f>
        <v>0</v>
      </c>
      <c r="T15" s="44">
        <f>Base!J15</f>
        <v>0</v>
      </c>
      <c r="U15" s="44">
        <f>Base!K15</f>
        <v>0</v>
      </c>
      <c r="V15" s="44">
        <f>Base!M15</f>
        <v>0</v>
      </c>
      <c r="W15" s="44">
        <f>Base!N15</f>
        <v>0</v>
      </c>
      <c r="X15" s="44">
        <f>Base!O15</f>
        <v>0</v>
      </c>
      <c r="Y15" s="44">
        <f>Base!P15</f>
        <v>0</v>
      </c>
      <c r="Z15" s="44">
        <f>Base!R15</f>
        <v>0</v>
      </c>
      <c r="AA15" s="44">
        <f>Base!S15</f>
        <v>0</v>
      </c>
      <c r="AB15" s="44">
        <f>Base!T15</f>
        <v>0</v>
      </c>
      <c r="AC15" s="44">
        <f>Base!U15</f>
        <v>0</v>
      </c>
      <c r="AD15" s="44">
        <f>Base!W15</f>
        <v>0</v>
      </c>
      <c r="AE15" s="44">
        <f>Base!X15</f>
        <v>0</v>
      </c>
      <c r="AF15" s="44">
        <f>Base!Y15</f>
        <v>0</v>
      </c>
      <c r="AG15" s="44">
        <f>Base!Z15</f>
        <v>0</v>
      </c>
      <c r="AH15" s="44">
        <f>Base!AB15</f>
        <v>0</v>
      </c>
      <c r="AI15" s="44">
        <f>Base!AC15</f>
        <v>0</v>
      </c>
      <c r="AJ15" s="44">
        <f>Base!AD15</f>
        <v>0</v>
      </c>
      <c r="AK15" s="44">
        <f>Base!AE15</f>
        <v>0</v>
      </c>
      <c r="AL15" s="44">
        <f>Base!AG15</f>
        <v>0</v>
      </c>
      <c r="AM15" s="44">
        <f>Base!AH15</f>
        <v>0</v>
      </c>
      <c r="AN15" s="44">
        <f>Base!AI15</f>
        <v>0</v>
      </c>
      <c r="AO15" s="44">
        <f>Base!AJ15</f>
        <v>0</v>
      </c>
      <c r="AP15" s="44">
        <f>Base!AL15</f>
        <v>0</v>
      </c>
      <c r="AQ15" s="44">
        <f>Base!AM15</f>
        <v>0</v>
      </c>
      <c r="AR15" s="44">
        <f>Base!AN15</f>
        <v>0</v>
      </c>
      <c r="AS15" s="44">
        <f>Base!AO15</f>
        <v>0</v>
      </c>
      <c r="AT15" s="44">
        <f>Base!AQ15</f>
        <v>0</v>
      </c>
      <c r="AU15" s="44">
        <f>Base!AR15</f>
        <v>0</v>
      </c>
      <c r="AV15" s="44">
        <f>Base!AS15</f>
        <v>0</v>
      </c>
      <c r="AW15" s="44">
        <f>Base!AT15</f>
        <v>0</v>
      </c>
      <c r="AX15" s="44">
        <f>Base!AV15</f>
        <v>0</v>
      </c>
      <c r="AY15" s="44">
        <f>Base!AW15</f>
        <v>0</v>
      </c>
      <c r="AZ15" s="44">
        <f>Base!AX15</f>
        <v>0</v>
      </c>
      <c r="BA15" s="44">
        <f>Base!AY15</f>
        <v>0</v>
      </c>
      <c r="BB15" s="44">
        <f>Base!BA15</f>
        <v>0</v>
      </c>
      <c r="BC15" s="44">
        <f>Base!BB15</f>
        <v>0</v>
      </c>
      <c r="BD15" s="44">
        <f>Base!BC15</f>
        <v>0</v>
      </c>
      <c r="BE15" s="44">
        <f>Base!BD15</f>
        <v>0</v>
      </c>
      <c r="BF15" s="44"/>
      <c r="BG15" s="238" t="str">
        <f>Base!FR15</f>
        <v/>
      </c>
    </row>
    <row r="16" spans="1:59" x14ac:dyDescent="0.25">
      <c r="A16" s="44" t="str">
        <f>Base!A16</f>
        <v>ОНБ.Б.9</v>
      </c>
      <c r="B16" s="41">
        <f>Base!B16</f>
        <v>0</v>
      </c>
      <c r="C16" s="44" t="str">
        <f ca="1">Base!CP16</f>
        <v/>
      </c>
      <c r="D16" s="44" t="str">
        <f ca="1">Base!DR16</f>
        <v/>
      </c>
      <c r="E16" s="44" t="str">
        <f ca="1">Base!EV16</f>
        <v/>
      </c>
      <c r="F16" s="44" t="str">
        <f ca="1">Base!EG16</f>
        <v/>
      </c>
      <c r="G16" s="239">
        <f t="shared" si="1"/>
        <v>0</v>
      </c>
      <c r="H16" s="44">
        <f t="shared" si="2"/>
        <v>0</v>
      </c>
      <c r="I16" s="44">
        <f t="shared" si="3"/>
        <v>0</v>
      </c>
      <c r="J16" s="44">
        <f t="shared" si="4"/>
        <v>0</v>
      </c>
      <c r="K16" s="44">
        <f t="shared" si="5"/>
        <v>0</v>
      </c>
      <c r="L16" s="44">
        <f t="shared" si="6"/>
        <v>0</v>
      </c>
      <c r="M16" s="44">
        <f t="shared" si="7"/>
        <v>0</v>
      </c>
      <c r="N16" s="44">
        <f>Base!C16</f>
        <v>0</v>
      </c>
      <c r="O16" s="44">
        <f>Base!D16</f>
        <v>0</v>
      </c>
      <c r="P16" s="44">
        <f>Base!E16</f>
        <v>0</v>
      </c>
      <c r="Q16" s="44">
        <f>Base!F16</f>
        <v>0</v>
      </c>
      <c r="R16" s="44">
        <f>Base!H16</f>
        <v>0</v>
      </c>
      <c r="S16" s="44">
        <f>Base!I16</f>
        <v>0</v>
      </c>
      <c r="T16" s="44">
        <f>Base!J16</f>
        <v>0</v>
      </c>
      <c r="U16" s="44">
        <f>Base!K16</f>
        <v>0</v>
      </c>
      <c r="V16" s="44">
        <f>Base!M16</f>
        <v>0</v>
      </c>
      <c r="W16" s="44">
        <f>Base!N16</f>
        <v>0</v>
      </c>
      <c r="X16" s="44">
        <f>Base!O16</f>
        <v>0</v>
      </c>
      <c r="Y16" s="44">
        <f>Base!P16</f>
        <v>0</v>
      </c>
      <c r="Z16" s="44">
        <f>Base!R16</f>
        <v>0</v>
      </c>
      <c r="AA16" s="44">
        <f>Base!S16</f>
        <v>0</v>
      </c>
      <c r="AB16" s="44">
        <f>Base!T16</f>
        <v>0</v>
      </c>
      <c r="AC16" s="44">
        <f>Base!U16</f>
        <v>0</v>
      </c>
      <c r="AD16" s="44">
        <f>Base!W16</f>
        <v>0</v>
      </c>
      <c r="AE16" s="44">
        <f>Base!X16</f>
        <v>0</v>
      </c>
      <c r="AF16" s="44">
        <f>Base!Y16</f>
        <v>0</v>
      </c>
      <c r="AG16" s="44">
        <f>Base!Z16</f>
        <v>0</v>
      </c>
      <c r="AH16" s="44">
        <f>Base!AB16</f>
        <v>0</v>
      </c>
      <c r="AI16" s="44">
        <f>Base!AC16</f>
        <v>0</v>
      </c>
      <c r="AJ16" s="44">
        <f>Base!AD16</f>
        <v>0</v>
      </c>
      <c r="AK16" s="44">
        <f>Base!AE16</f>
        <v>0</v>
      </c>
      <c r="AL16" s="44">
        <f>Base!AG16</f>
        <v>0</v>
      </c>
      <c r="AM16" s="44">
        <f>Base!AH16</f>
        <v>0</v>
      </c>
      <c r="AN16" s="44">
        <f>Base!AI16</f>
        <v>0</v>
      </c>
      <c r="AO16" s="44">
        <f>Base!AJ16</f>
        <v>0</v>
      </c>
      <c r="AP16" s="44">
        <f>Base!AL16</f>
        <v>0</v>
      </c>
      <c r="AQ16" s="44">
        <f>Base!AM16</f>
        <v>0</v>
      </c>
      <c r="AR16" s="44">
        <f>Base!AN16</f>
        <v>0</v>
      </c>
      <c r="AS16" s="44">
        <f>Base!AO16</f>
        <v>0</v>
      </c>
      <c r="AT16" s="44">
        <f>Base!AQ16</f>
        <v>0</v>
      </c>
      <c r="AU16" s="44">
        <f>Base!AR16</f>
        <v>0</v>
      </c>
      <c r="AV16" s="44">
        <f>Base!AS16</f>
        <v>0</v>
      </c>
      <c r="AW16" s="44">
        <f>Base!AT16</f>
        <v>0</v>
      </c>
      <c r="AX16" s="44">
        <f>Base!AV16</f>
        <v>0</v>
      </c>
      <c r="AY16" s="44">
        <f>Base!AW16</f>
        <v>0</v>
      </c>
      <c r="AZ16" s="44">
        <f>Base!AX16</f>
        <v>0</v>
      </c>
      <c r="BA16" s="44">
        <f>Base!AY16</f>
        <v>0</v>
      </c>
      <c r="BB16" s="44">
        <f>Base!BA16</f>
        <v>0</v>
      </c>
      <c r="BC16" s="44">
        <f>Base!BB16</f>
        <v>0</v>
      </c>
      <c r="BD16" s="44">
        <f>Base!BC16</f>
        <v>0</v>
      </c>
      <c r="BE16" s="44">
        <f>Base!BD16</f>
        <v>0</v>
      </c>
      <c r="BF16" s="44"/>
      <c r="BG16" s="238" t="str">
        <f>Base!FR16</f>
        <v/>
      </c>
    </row>
    <row r="17" spans="1:59" x14ac:dyDescent="0.25">
      <c r="A17" s="44" t="str">
        <f>Base!A17</f>
        <v>ОНБ.Б.10</v>
      </c>
      <c r="B17" s="41">
        <f>Base!B17</f>
        <v>0</v>
      </c>
      <c r="C17" s="44" t="str">
        <f ca="1">Base!CP17</f>
        <v/>
      </c>
      <c r="D17" s="44" t="str">
        <f ca="1">Base!DR17</f>
        <v/>
      </c>
      <c r="E17" s="44" t="str">
        <f ca="1">Base!EV17</f>
        <v/>
      </c>
      <c r="F17" s="44" t="str">
        <f ca="1">Base!EG17</f>
        <v/>
      </c>
      <c r="G17" s="239">
        <f t="shared" si="1"/>
        <v>0</v>
      </c>
      <c r="H17" s="44">
        <f t="shared" si="2"/>
        <v>0</v>
      </c>
      <c r="I17" s="44">
        <f t="shared" si="3"/>
        <v>0</v>
      </c>
      <c r="J17" s="44">
        <f t="shared" si="4"/>
        <v>0</v>
      </c>
      <c r="K17" s="44">
        <f t="shared" si="5"/>
        <v>0</v>
      </c>
      <c r="L17" s="44">
        <f t="shared" si="6"/>
        <v>0</v>
      </c>
      <c r="M17" s="44">
        <f t="shared" si="7"/>
        <v>0</v>
      </c>
      <c r="N17" s="44">
        <f>Base!C17</f>
        <v>0</v>
      </c>
      <c r="O17" s="44">
        <f>Base!D17</f>
        <v>0</v>
      </c>
      <c r="P17" s="44">
        <f>Base!E17</f>
        <v>0</v>
      </c>
      <c r="Q17" s="44">
        <f>Base!F17</f>
        <v>0</v>
      </c>
      <c r="R17" s="44">
        <f>Base!H17</f>
        <v>0</v>
      </c>
      <c r="S17" s="44">
        <f>Base!I17</f>
        <v>0</v>
      </c>
      <c r="T17" s="44">
        <f>Base!J17</f>
        <v>0</v>
      </c>
      <c r="U17" s="44">
        <f>Base!K17</f>
        <v>0</v>
      </c>
      <c r="V17" s="44">
        <f>Base!M17</f>
        <v>0</v>
      </c>
      <c r="W17" s="44">
        <f>Base!N17</f>
        <v>0</v>
      </c>
      <c r="X17" s="44">
        <f>Base!O17</f>
        <v>0</v>
      </c>
      <c r="Y17" s="44">
        <f>Base!P17</f>
        <v>0</v>
      </c>
      <c r="Z17" s="44">
        <f>Base!R17</f>
        <v>0</v>
      </c>
      <c r="AA17" s="44">
        <f>Base!S17</f>
        <v>0</v>
      </c>
      <c r="AB17" s="44">
        <f>Base!T17</f>
        <v>0</v>
      </c>
      <c r="AC17" s="44">
        <f>Base!U17</f>
        <v>0</v>
      </c>
      <c r="AD17" s="44">
        <f>Base!W17</f>
        <v>0</v>
      </c>
      <c r="AE17" s="44">
        <f>Base!X17</f>
        <v>0</v>
      </c>
      <c r="AF17" s="44">
        <f>Base!Y17</f>
        <v>0</v>
      </c>
      <c r="AG17" s="44">
        <f>Base!Z17</f>
        <v>0</v>
      </c>
      <c r="AH17" s="44">
        <f>Base!AB17</f>
        <v>0</v>
      </c>
      <c r="AI17" s="44">
        <f>Base!AC17</f>
        <v>0</v>
      </c>
      <c r="AJ17" s="44">
        <f>Base!AD17</f>
        <v>0</v>
      </c>
      <c r="AK17" s="44">
        <f>Base!AE17</f>
        <v>0</v>
      </c>
      <c r="AL17" s="44">
        <f>Base!AG17</f>
        <v>0</v>
      </c>
      <c r="AM17" s="44">
        <f>Base!AH17</f>
        <v>0</v>
      </c>
      <c r="AN17" s="44">
        <f>Base!AI17</f>
        <v>0</v>
      </c>
      <c r="AO17" s="44">
        <f>Base!AJ17</f>
        <v>0</v>
      </c>
      <c r="AP17" s="44">
        <f>Base!AL17</f>
        <v>0</v>
      </c>
      <c r="AQ17" s="44">
        <f>Base!AM17</f>
        <v>0</v>
      </c>
      <c r="AR17" s="44">
        <f>Base!AN17</f>
        <v>0</v>
      </c>
      <c r="AS17" s="44">
        <f>Base!AO17</f>
        <v>0</v>
      </c>
      <c r="AT17" s="44">
        <f>Base!AQ17</f>
        <v>0</v>
      </c>
      <c r="AU17" s="44">
        <f>Base!AR17</f>
        <v>0</v>
      </c>
      <c r="AV17" s="44">
        <f>Base!AS17</f>
        <v>0</v>
      </c>
      <c r="AW17" s="44">
        <f>Base!AT17</f>
        <v>0</v>
      </c>
      <c r="AX17" s="44">
        <f>Base!AV17</f>
        <v>0</v>
      </c>
      <c r="AY17" s="44">
        <f>Base!AW17</f>
        <v>0</v>
      </c>
      <c r="AZ17" s="44">
        <f>Base!AX17</f>
        <v>0</v>
      </c>
      <c r="BA17" s="44">
        <f>Base!AY17</f>
        <v>0</v>
      </c>
      <c r="BB17" s="44">
        <f>Base!BA17</f>
        <v>0</v>
      </c>
      <c r="BC17" s="44">
        <f>Base!BB17</f>
        <v>0</v>
      </c>
      <c r="BD17" s="44">
        <f>Base!BC17</f>
        <v>0</v>
      </c>
      <c r="BE17" s="44">
        <f>Base!BD17</f>
        <v>0</v>
      </c>
      <c r="BF17" s="44"/>
      <c r="BG17" s="238" t="str">
        <f>Base!FR17</f>
        <v/>
      </c>
    </row>
    <row r="18" spans="1:59" x14ac:dyDescent="0.25">
      <c r="A18" s="44" t="str">
        <f>Base!A18</f>
        <v>ОНБ.Б.11</v>
      </c>
      <c r="B18" s="41">
        <f>Base!B18</f>
        <v>0</v>
      </c>
      <c r="C18" s="44" t="str">
        <f ca="1">Base!CP18</f>
        <v/>
      </c>
      <c r="D18" s="44" t="str">
        <f ca="1">Base!DR18</f>
        <v/>
      </c>
      <c r="E18" s="44" t="str">
        <f ca="1">Base!EV18</f>
        <v/>
      </c>
      <c r="F18" s="44" t="str">
        <f ca="1">Base!EG18</f>
        <v/>
      </c>
      <c r="G18" s="239">
        <f t="shared" si="1"/>
        <v>0</v>
      </c>
      <c r="H18" s="44">
        <f t="shared" si="2"/>
        <v>0</v>
      </c>
      <c r="I18" s="44">
        <f t="shared" si="3"/>
        <v>0</v>
      </c>
      <c r="J18" s="44">
        <f t="shared" si="4"/>
        <v>0</v>
      </c>
      <c r="K18" s="44">
        <f t="shared" si="5"/>
        <v>0</v>
      </c>
      <c r="L18" s="44">
        <f t="shared" si="6"/>
        <v>0</v>
      </c>
      <c r="M18" s="44">
        <f t="shared" si="7"/>
        <v>0</v>
      </c>
      <c r="N18" s="44">
        <f>Base!C18</f>
        <v>0</v>
      </c>
      <c r="O18" s="44">
        <f>Base!D18</f>
        <v>0</v>
      </c>
      <c r="P18" s="44">
        <f>Base!E18</f>
        <v>0</v>
      </c>
      <c r="Q18" s="44">
        <f>Base!F18</f>
        <v>0</v>
      </c>
      <c r="R18" s="44">
        <f>Base!H18</f>
        <v>0</v>
      </c>
      <c r="S18" s="44">
        <f>Base!I18</f>
        <v>0</v>
      </c>
      <c r="T18" s="44">
        <f>Base!J18</f>
        <v>0</v>
      </c>
      <c r="U18" s="44">
        <f>Base!K18</f>
        <v>0</v>
      </c>
      <c r="V18" s="44">
        <f>Base!M18</f>
        <v>0</v>
      </c>
      <c r="W18" s="44">
        <f>Base!N18</f>
        <v>0</v>
      </c>
      <c r="X18" s="44">
        <f>Base!O18</f>
        <v>0</v>
      </c>
      <c r="Y18" s="44">
        <f>Base!P18</f>
        <v>0</v>
      </c>
      <c r="Z18" s="44">
        <f>Base!R18</f>
        <v>0</v>
      </c>
      <c r="AA18" s="44">
        <f>Base!S18</f>
        <v>0</v>
      </c>
      <c r="AB18" s="44">
        <f>Base!T18</f>
        <v>0</v>
      </c>
      <c r="AC18" s="44">
        <f>Base!U18</f>
        <v>0</v>
      </c>
      <c r="AD18" s="44">
        <f>Base!W18</f>
        <v>0</v>
      </c>
      <c r="AE18" s="44">
        <f>Base!X18</f>
        <v>0</v>
      </c>
      <c r="AF18" s="44">
        <f>Base!Y18</f>
        <v>0</v>
      </c>
      <c r="AG18" s="44">
        <f>Base!Z18</f>
        <v>0</v>
      </c>
      <c r="AH18" s="44">
        <f>Base!AB18</f>
        <v>0</v>
      </c>
      <c r="AI18" s="44">
        <f>Base!AC18</f>
        <v>0</v>
      </c>
      <c r="AJ18" s="44">
        <f>Base!AD18</f>
        <v>0</v>
      </c>
      <c r="AK18" s="44">
        <f>Base!AE18</f>
        <v>0</v>
      </c>
      <c r="AL18" s="44">
        <f>Base!AG18</f>
        <v>0</v>
      </c>
      <c r="AM18" s="44">
        <f>Base!AH18</f>
        <v>0</v>
      </c>
      <c r="AN18" s="44">
        <f>Base!AI18</f>
        <v>0</v>
      </c>
      <c r="AO18" s="44">
        <f>Base!AJ18</f>
        <v>0</v>
      </c>
      <c r="AP18" s="44">
        <f>Base!AL18</f>
        <v>0</v>
      </c>
      <c r="AQ18" s="44">
        <f>Base!AM18</f>
        <v>0</v>
      </c>
      <c r="AR18" s="44">
        <f>Base!AN18</f>
        <v>0</v>
      </c>
      <c r="AS18" s="44">
        <f>Base!AO18</f>
        <v>0</v>
      </c>
      <c r="AT18" s="44">
        <f>Base!AQ18</f>
        <v>0</v>
      </c>
      <c r="AU18" s="44">
        <f>Base!AR18</f>
        <v>0</v>
      </c>
      <c r="AV18" s="44">
        <f>Base!AS18</f>
        <v>0</v>
      </c>
      <c r="AW18" s="44">
        <f>Base!AT18</f>
        <v>0</v>
      </c>
      <c r="AX18" s="44">
        <f>Base!AV18</f>
        <v>0</v>
      </c>
      <c r="AY18" s="44">
        <f>Base!AW18</f>
        <v>0</v>
      </c>
      <c r="AZ18" s="44">
        <f>Base!AX18</f>
        <v>0</v>
      </c>
      <c r="BA18" s="44">
        <f>Base!AY18</f>
        <v>0</v>
      </c>
      <c r="BB18" s="44">
        <f>Base!BA18</f>
        <v>0</v>
      </c>
      <c r="BC18" s="44">
        <f>Base!BB18</f>
        <v>0</v>
      </c>
      <c r="BD18" s="44">
        <f>Base!BC18</f>
        <v>0</v>
      </c>
      <c r="BE18" s="44">
        <f>Base!BD18</f>
        <v>0</v>
      </c>
      <c r="BF18" s="44"/>
      <c r="BG18" s="238" t="str">
        <f>Base!FR18</f>
        <v/>
      </c>
    </row>
    <row r="19" spans="1:59" x14ac:dyDescent="0.25">
      <c r="A19" s="44" t="str">
        <f>Base!A19</f>
        <v>ОНБ.Б.12</v>
      </c>
      <c r="B19" s="41">
        <f>Base!B19</f>
        <v>0</v>
      </c>
      <c r="C19" s="44" t="str">
        <f ca="1">Base!CP19</f>
        <v/>
      </c>
      <c r="D19" s="44" t="str">
        <f ca="1">Base!DR19</f>
        <v/>
      </c>
      <c r="E19" s="44" t="str">
        <f ca="1">Base!EV19</f>
        <v/>
      </c>
      <c r="F19" s="44" t="str">
        <f ca="1">Base!EG19</f>
        <v/>
      </c>
      <c r="G19" s="239">
        <f t="shared" si="1"/>
        <v>0</v>
      </c>
      <c r="H19" s="44">
        <f t="shared" si="2"/>
        <v>0</v>
      </c>
      <c r="I19" s="44">
        <f t="shared" si="3"/>
        <v>0</v>
      </c>
      <c r="J19" s="44">
        <f t="shared" si="4"/>
        <v>0</v>
      </c>
      <c r="K19" s="44">
        <f t="shared" si="5"/>
        <v>0</v>
      </c>
      <c r="L19" s="44">
        <f t="shared" si="6"/>
        <v>0</v>
      </c>
      <c r="M19" s="44">
        <f t="shared" si="7"/>
        <v>0</v>
      </c>
      <c r="N19" s="44">
        <f>Base!C19</f>
        <v>0</v>
      </c>
      <c r="O19" s="44">
        <f>Base!D19</f>
        <v>0</v>
      </c>
      <c r="P19" s="44">
        <f>Base!E19</f>
        <v>0</v>
      </c>
      <c r="Q19" s="44">
        <f>Base!F19</f>
        <v>0</v>
      </c>
      <c r="R19" s="44">
        <f>Base!H19</f>
        <v>0</v>
      </c>
      <c r="S19" s="44">
        <f>Base!I19</f>
        <v>0</v>
      </c>
      <c r="T19" s="44">
        <f>Base!J19</f>
        <v>0</v>
      </c>
      <c r="U19" s="44">
        <f>Base!K19</f>
        <v>0</v>
      </c>
      <c r="V19" s="44">
        <f>Base!M19</f>
        <v>0</v>
      </c>
      <c r="W19" s="44">
        <f>Base!N19</f>
        <v>0</v>
      </c>
      <c r="X19" s="44">
        <f>Base!O19</f>
        <v>0</v>
      </c>
      <c r="Y19" s="44">
        <f>Base!P19</f>
        <v>0</v>
      </c>
      <c r="Z19" s="44">
        <f>Base!R19</f>
        <v>0</v>
      </c>
      <c r="AA19" s="44">
        <f>Base!S19</f>
        <v>0</v>
      </c>
      <c r="AB19" s="44">
        <f>Base!T19</f>
        <v>0</v>
      </c>
      <c r="AC19" s="44">
        <f>Base!U19</f>
        <v>0</v>
      </c>
      <c r="AD19" s="44">
        <f>Base!W19</f>
        <v>0</v>
      </c>
      <c r="AE19" s="44">
        <f>Base!X19</f>
        <v>0</v>
      </c>
      <c r="AF19" s="44">
        <f>Base!Y19</f>
        <v>0</v>
      </c>
      <c r="AG19" s="44">
        <f>Base!Z19</f>
        <v>0</v>
      </c>
      <c r="AH19" s="44">
        <f>Base!AB19</f>
        <v>0</v>
      </c>
      <c r="AI19" s="44">
        <f>Base!AC19</f>
        <v>0</v>
      </c>
      <c r="AJ19" s="44">
        <f>Base!AD19</f>
        <v>0</v>
      </c>
      <c r="AK19" s="44">
        <f>Base!AE19</f>
        <v>0</v>
      </c>
      <c r="AL19" s="44">
        <f>Base!AG19</f>
        <v>0</v>
      </c>
      <c r="AM19" s="44">
        <f>Base!AH19</f>
        <v>0</v>
      </c>
      <c r="AN19" s="44">
        <f>Base!AI19</f>
        <v>0</v>
      </c>
      <c r="AO19" s="44">
        <f>Base!AJ19</f>
        <v>0</v>
      </c>
      <c r="AP19" s="44">
        <f>Base!AL19</f>
        <v>0</v>
      </c>
      <c r="AQ19" s="44">
        <f>Base!AM19</f>
        <v>0</v>
      </c>
      <c r="AR19" s="44">
        <f>Base!AN19</f>
        <v>0</v>
      </c>
      <c r="AS19" s="44">
        <f>Base!AO19</f>
        <v>0</v>
      </c>
      <c r="AT19" s="44">
        <f>Base!AQ19</f>
        <v>0</v>
      </c>
      <c r="AU19" s="44">
        <f>Base!AR19</f>
        <v>0</v>
      </c>
      <c r="AV19" s="44">
        <f>Base!AS19</f>
        <v>0</v>
      </c>
      <c r="AW19" s="44">
        <f>Base!AT19</f>
        <v>0</v>
      </c>
      <c r="AX19" s="44">
        <f>Base!AV19</f>
        <v>0</v>
      </c>
      <c r="AY19" s="44">
        <f>Base!AW19</f>
        <v>0</v>
      </c>
      <c r="AZ19" s="44">
        <f>Base!AX19</f>
        <v>0</v>
      </c>
      <c r="BA19" s="44">
        <f>Base!AY19</f>
        <v>0</v>
      </c>
      <c r="BB19" s="44">
        <f>Base!BA19</f>
        <v>0</v>
      </c>
      <c r="BC19" s="44">
        <f>Base!BB19</f>
        <v>0</v>
      </c>
      <c r="BD19" s="44">
        <f>Base!BC19</f>
        <v>0</v>
      </c>
      <c r="BE19" s="44">
        <f>Base!BD19</f>
        <v>0</v>
      </c>
      <c r="BF19" s="44"/>
      <c r="BG19" s="238" t="str">
        <f>Base!FR19</f>
        <v/>
      </c>
    </row>
    <row r="20" spans="1:59" x14ac:dyDescent="0.25">
      <c r="A20" s="44" t="str">
        <f>Base!A20</f>
        <v>ОНБ.Б.13</v>
      </c>
      <c r="B20" s="41">
        <f>Base!B20</f>
        <v>0</v>
      </c>
      <c r="C20" s="44" t="str">
        <f ca="1">Base!CP20</f>
        <v/>
      </c>
      <c r="D20" s="44" t="str">
        <f ca="1">Base!DR20</f>
        <v/>
      </c>
      <c r="E20" s="44" t="str">
        <f ca="1">Base!EV20</f>
        <v/>
      </c>
      <c r="F20" s="44" t="str">
        <f ca="1">Base!EG20</f>
        <v/>
      </c>
      <c r="G20" s="239">
        <f t="shared" si="1"/>
        <v>0</v>
      </c>
      <c r="H20" s="44">
        <f t="shared" si="2"/>
        <v>0</v>
      </c>
      <c r="I20" s="44">
        <f t="shared" si="3"/>
        <v>0</v>
      </c>
      <c r="J20" s="44">
        <f t="shared" si="4"/>
        <v>0</v>
      </c>
      <c r="K20" s="44">
        <f t="shared" si="5"/>
        <v>0</v>
      </c>
      <c r="L20" s="44">
        <f t="shared" si="6"/>
        <v>0</v>
      </c>
      <c r="M20" s="44">
        <f t="shared" si="7"/>
        <v>0</v>
      </c>
      <c r="N20" s="44">
        <f>Base!C20</f>
        <v>0</v>
      </c>
      <c r="O20" s="44">
        <f>Base!D20</f>
        <v>0</v>
      </c>
      <c r="P20" s="44">
        <f>Base!E20</f>
        <v>0</v>
      </c>
      <c r="Q20" s="44">
        <f>Base!F20</f>
        <v>0</v>
      </c>
      <c r="R20" s="44">
        <f>Base!H20</f>
        <v>0</v>
      </c>
      <c r="S20" s="44">
        <f>Base!I20</f>
        <v>0</v>
      </c>
      <c r="T20" s="44">
        <f>Base!J20</f>
        <v>0</v>
      </c>
      <c r="U20" s="44">
        <f>Base!K20</f>
        <v>0</v>
      </c>
      <c r="V20" s="44">
        <f>Base!M20</f>
        <v>0</v>
      </c>
      <c r="W20" s="44">
        <f>Base!N20</f>
        <v>0</v>
      </c>
      <c r="X20" s="44">
        <f>Base!O20</f>
        <v>0</v>
      </c>
      <c r="Y20" s="44">
        <f>Base!P20</f>
        <v>0</v>
      </c>
      <c r="Z20" s="44">
        <f>Base!R20</f>
        <v>0</v>
      </c>
      <c r="AA20" s="44">
        <f>Base!S20</f>
        <v>0</v>
      </c>
      <c r="AB20" s="44">
        <f>Base!T20</f>
        <v>0</v>
      </c>
      <c r="AC20" s="44">
        <f>Base!U20</f>
        <v>0</v>
      </c>
      <c r="AD20" s="44">
        <f>Base!W20</f>
        <v>0</v>
      </c>
      <c r="AE20" s="44">
        <f>Base!X20</f>
        <v>0</v>
      </c>
      <c r="AF20" s="44">
        <f>Base!Y20</f>
        <v>0</v>
      </c>
      <c r="AG20" s="44">
        <f>Base!Z20</f>
        <v>0</v>
      </c>
      <c r="AH20" s="44">
        <f>Base!AB20</f>
        <v>0</v>
      </c>
      <c r="AI20" s="44">
        <f>Base!AC20</f>
        <v>0</v>
      </c>
      <c r="AJ20" s="44">
        <f>Base!AD20</f>
        <v>0</v>
      </c>
      <c r="AK20" s="44">
        <f>Base!AE20</f>
        <v>0</v>
      </c>
      <c r="AL20" s="44">
        <f>Base!AG20</f>
        <v>0</v>
      </c>
      <c r="AM20" s="44">
        <f>Base!AH20</f>
        <v>0</v>
      </c>
      <c r="AN20" s="44">
        <f>Base!AI20</f>
        <v>0</v>
      </c>
      <c r="AO20" s="44">
        <f>Base!AJ20</f>
        <v>0</v>
      </c>
      <c r="AP20" s="44">
        <f>Base!AL20</f>
        <v>0</v>
      </c>
      <c r="AQ20" s="44">
        <f>Base!AM20</f>
        <v>0</v>
      </c>
      <c r="AR20" s="44">
        <f>Base!AN20</f>
        <v>0</v>
      </c>
      <c r="AS20" s="44">
        <f>Base!AO20</f>
        <v>0</v>
      </c>
      <c r="AT20" s="44">
        <f>Base!AQ20</f>
        <v>0</v>
      </c>
      <c r="AU20" s="44">
        <f>Base!AR20</f>
        <v>0</v>
      </c>
      <c r="AV20" s="44">
        <f>Base!AS20</f>
        <v>0</v>
      </c>
      <c r="AW20" s="44">
        <f>Base!AT20</f>
        <v>0</v>
      </c>
      <c r="AX20" s="44">
        <f>Base!AV20</f>
        <v>0</v>
      </c>
      <c r="AY20" s="44">
        <f>Base!AW20</f>
        <v>0</v>
      </c>
      <c r="AZ20" s="44">
        <f>Base!AX20</f>
        <v>0</v>
      </c>
      <c r="BA20" s="44">
        <f>Base!AY20</f>
        <v>0</v>
      </c>
      <c r="BB20" s="44">
        <f>Base!BA20</f>
        <v>0</v>
      </c>
      <c r="BC20" s="44">
        <f>Base!BB20</f>
        <v>0</v>
      </c>
      <c r="BD20" s="44">
        <f>Base!BC20</f>
        <v>0</v>
      </c>
      <c r="BE20" s="44">
        <f>Base!BD20</f>
        <v>0</v>
      </c>
      <c r="BF20" s="44"/>
      <c r="BG20" s="238" t="str">
        <f>Base!FR20</f>
        <v/>
      </c>
    </row>
    <row r="21" spans="1:59" x14ac:dyDescent="0.25">
      <c r="A21" s="44" t="str">
        <f>Base!A21</f>
        <v>ОНБ.Б.14</v>
      </c>
      <c r="B21" s="41">
        <f>Base!B21</f>
        <v>0</v>
      </c>
      <c r="C21" s="44" t="str">
        <f ca="1">Base!CP21</f>
        <v/>
      </c>
      <c r="D21" s="44" t="str">
        <f ca="1">Base!DR21</f>
        <v/>
      </c>
      <c r="E21" s="44" t="str">
        <f ca="1">Base!EV21</f>
        <v/>
      </c>
      <c r="F21" s="44" t="str">
        <f ca="1">Base!EG21</f>
        <v/>
      </c>
      <c r="G21" s="239">
        <f t="shared" si="1"/>
        <v>0</v>
      </c>
      <c r="H21" s="44">
        <f t="shared" si="2"/>
        <v>0</v>
      </c>
      <c r="I21" s="44">
        <f t="shared" si="3"/>
        <v>0</v>
      </c>
      <c r="J21" s="44">
        <f t="shared" si="4"/>
        <v>0</v>
      </c>
      <c r="K21" s="44">
        <f t="shared" si="5"/>
        <v>0</v>
      </c>
      <c r="L21" s="44">
        <f t="shared" si="6"/>
        <v>0</v>
      </c>
      <c r="M21" s="44">
        <f t="shared" si="7"/>
        <v>0</v>
      </c>
      <c r="N21" s="44">
        <f>Base!C21</f>
        <v>0</v>
      </c>
      <c r="O21" s="44">
        <f>Base!D21</f>
        <v>0</v>
      </c>
      <c r="P21" s="44">
        <f>Base!E21</f>
        <v>0</v>
      </c>
      <c r="Q21" s="44">
        <f>Base!F21</f>
        <v>0</v>
      </c>
      <c r="R21" s="44">
        <f>Base!H21</f>
        <v>0</v>
      </c>
      <c r="S21" s="44">
        <f>Base!I21</f>
        <v>0</v>
      </c>
      <c r="T21" s="44">
        <f>Base!J21</f>
        <v>0</v>
      </c>
      <c r="U21" s="44">
        <f>Base!K21</f>
        <v>0</v>
      </c>
      <c r="V21" s="44">
        <f>Base!M21</f>
        <v>0</v>
      </c>
      <c r="W21" s="44">
        <f>Base!N21</f>
        <v>0</v>
      </c>
      <c r="X21" s="44">
        <f>Base!O21</f>
        <v>0</v>
      </c>
      <c r="Y21" s="44">
        <f>Base!P21</f>
        <v>0</v>
      </c>
      <c r="Z21" s="44">
        <f>Base!R21</f>
        <v>0</v>
      </c>
      <c r="AA21" s="44">
        <f>Base!S21</f>
        <v>0</v>
      </c>
      <c r="AB21" s="44">
        <f>Base!T21</f>
        <v>0</v>
      </c>
      <c r="AC21" s="44">
        <f>Base!U21</f>
        <v>0</v>
      </c>
      <c r="AD21" s="44">
        <f>Base!W21</f>
        <v>0</v>
      </c>
      <c r="AE21" s="44">
        <f>Base!X21</f>
        <v>0</v>
      </c>
      <c r="AF21" s="44">
        <f>Base!Y21</f>
        <v>0</v>
      </c>
      <c r="AG21" s="44">
        <f>Base!Z21</f>
        <v>0</v>
      </c>
      <c r="AH21" s="44">
        <f>Base!AB21</f>
        <v>0</v>
      </c>
      <c r="AI21" s="44">
        <f>Base!AC21</f>
        <v>0</v>
      </c>
      <c r="AJ21" s="44">
        <f>Base!AD21</f>
        <v>0</v>
      </c>
      <c r="AK21" s="44">
        <f>Base!AE21</f>
        <v>0</v>
      </c>
      <c r="AL21" s="44">
        <f>Base!AG21</f>
        <v>0</v>
      </c>
      <c r="AM21" s="44">
        <f>Base!AH21</f>
        <v>0</v>
      </c>
      <c r="AN21" s="44">
        <f>Base!AI21</f>
        <v>0</v>
      </c>
      <c r="AO21" s="44">
        <f>Base!AJ21</f>
        <v>0</v>
      </c>
      <c r="AP21" s="44">
        <f>Base!AL21</f>
        <v>0</v>
      </c>
      <c r="AQ21" s="44">
        <f>Base!AM21</f>
        <v>0</v>
      </c>
      <c r="AR21" s="44">
        <f>Base!AN21</f>
        <v>0</v>
      </c>
      <c r="AS21" s="44">
        <f>Base!AO21</f>
        <v>0</v>
      </c>
      <c r="AT21" s="44">
        <f>Base!AQ21</f>
        <v>0</v>
      </c>
      <c r="AU21" s="44">
        <f>Base!AR21</f>
        <v>0</v>
      </c>
      <c r="AV21" s="44">
        <f>Base!AS21</f>
        <v>0</v>
      </c>
      <c r="AW21" s="44">
        <f>Base!AT21</f>
        <v>0</v>
      </c>
      <c r="AX21" s="44">
        <f>Base!AV21</f>
        <v>0</v>
      </c>
      <c r="AY21" s="44">
        <f>Base!AW21</f>
        <v>0</v>
      </c>
      <c r="AZ21" s="44">
        <f>Base!AX21</f>
        <v>0</v>
      </c>
      <c r="BA21" s="44">
        <f>Base!AY21</f>
        <v>0</v>
      </c>
      <c r="BB21" s="44">
        <f>Base!BA21</f>
        <v>0</v>
      </c>
      <c r="BC21" s="44">
        <f>Base!BB21</f>
        <v>0</v>
      </c>
      <c r="BD21" s="44">
        <f>Base!BC21</f>
        <v>0</v>
      </c>
      <c r="BE21" s="44">
        <f>Base!BD21</f>
        <v>0</v>
      </c>
      <c r="BF21" s="44"/>
      <c r="BG21" s="238" t="str">
        <f>Base!FR21</f>
        <v/>
      </c>
    </row>
    <row r="22" spans="1:59" x14ac:dyDescent="0.25">
      <c r="A22" s="44" t="str">
        <f>Base!A22</f>
        <v>ОНБ.Б.15</v>
      </c>
      <c r="B22" s="41">
        <f>Base!B22</f>
        <v>0</v>
      </c>
      <c r="C22" s="44" t="str">
        <f ca="1">Base!CP22</f>
        <v/>
      </c>
      <c r="D22" s="44" t="str">
        <f ca="1">Base!DR22</f>
        <v/>
      </c>
      <c r="E22" s="44" t="str">
        <f ca="1">Base!EV22</f>
        <v/>
      </c>
      <c r="F22" s="44" t="str">
        <f ca="1">Base!EG22</f>
        <v/>
      </c>
      <c r="G22" s="239">
        <f t="shared" si="1"/>
        <v>0</v>
      </c>
      <c r="H22" s="44">
        <f t="shared" si="2"/>
        <v>0</v>
      </c>
      <c r="I22" s="44">
        <f t="shared" si="3"/>
        <v>0</v>
      </c>
      <c r="J22" s="44">
        <f t="shared" si="4"/>
        <v>0</v>
      </c>
      <c r="K22" s="44">
        <f t="shared" si="5"/>
        <v>0</v>
      </c>
      <c r="L22" s="44">
        <f t="shared" si="6"/>
        <v>0</v>
      </c>
      <c r="M22" s="44">
        <f t="shared" si="7"/>
        <v>0</v>
      </c>
      <c r="N22" s="44">
        <f>Base!C22</f>
        <v>0</v>
      </c>
      <c r="O22" s="44">
        <f>Base!D22</f>
        <v>0</v>
      </c>
      <c r="P22" s="44">
        <f>Base!E22</f>
        <v>0</v>
      </c>
      <c r="Q22" s="44">
        <f>Base!F22</f>
        <v>0</v>
      </c>
      <c r="R22" s="44">
        <f>Base!H22</f>
        <v>0</v>
      </c>
      <c r="S22" s="44">
        <f>Base!I22</f>
        <v>0</v>
      </c>
      <c r="T22" s="44">
        <f>Base!J22</f>
        <v>0</v>
      </c>
      <c r="U22" s="44">
        <f>Base!K22</f>
        <v>0</v>
      </c>
      <c r="V22" s="44">
        <f>Base!M22</f>
        <v>0</v>
      </c>
      <c r="W22" s="44">
        <f>Base!N22</f>
        <v>0</v>
      </c>
      <c r="X22" s="44">
        <f>Base!O22</f>
        <v>0</v>
      </c>
      <c r="Y22" s="44">
        <f>Base!P22</f>
        <v>0</v>
      </c>
      <c r="Z22" s="44">
        <f>Base!R22</f>
        <v>0</v>
      </c>
      <c r="AA22" s="44">
        <f>Base!S22</f>
        <v>0</v>
      </c>
      <c r="AB22" s="44">
        <f>Base!T22</f>
        <v>0</v>
      </c>
      <c r="AC22" s="44">
        <f>Base!U22</f>
        <v>0</v>
      </c>
      <c r="AD22" s="44">
        <f>Base!W22</f>
        <v>0</v>
      </c>
      <c r="AE22" s="44">
        <f>Base!X22</f>
        <v>0</v>
      </c>
      <c r="AF22" s="44">
        <f>Base!Y22</f>
        <v>0</v>
      </c>
      <c r="AG22" s="44">
        <f>Base!Z22</f>
        <v>0</v>
      </c>
      <c r="AH22" s="44">
        <f>Base!AB22</f>
        <v>0</v>
      </c>
      <c r="AI22" s="44">
        <f>Base!AC22</f>
        <v>0</v>
      </c>
      <c r="AJ22" s="44">
        <f>Base!AD22</f>
        <v>0</v>
      </c>
      <c r="AK22" s="44">
        <f>Base!AE22</f>
        <v>0</v>
      </c>
      <c r="AL22" s="44">
        <f>Base!AG22</f>
        <v>0</v>
      </c>
      <c r="AM22" s="44">
        <f>Base!AH22</f>
        <v>0</v>
      </c>
      <c r="AN22" s="44">
        <f>Base!AI22</f>
        <v>0</v>
      </c>
      <c r="AO22" s="44">
        <f>Base!AJ22</f>
        <v>0</v>
      </c>
      <c r="AP22" s="44">
        <f>Base!AL22</f>
        <v>0</v>
      </c>
      <c r="AQ22" s="44">
        <f>Base!AM22</f>
        <v>0</v>
      </c>
      <c r="AR22" s="44">
        <f>Base!AN22</f>
        <v>0</v>
      </c>
      <c r="AS22" s="44">
        <f>Base!AO22</f>
        <v>0</v>
      </c>
      <c r="AT22" s="44">
        <f>Base!AQ22</f>
        <v>0</v>
      </c>
      <c r="AU22" s="44">
        <f>Base!AR22</f>
        <v>0</v>
      </c>
      <c r="AV22" s="44">
        <f>Base!AS22</f>
        <v>0</v>
      </c>
      <c r="AW22" s="44">
        <f>Base!AT22</f>
        <v>0</v>
      </c>
      <c r="AX22" s="44">
        <f>Base!AV22</f>
        <v>0</v>
      </c>
      <c r="AY22" s="44">
        <f>Base!AW22</f>
        <v>0</v>
      </c>
      <c r="AZ22" s="44">
        <f>Base!AX22</f>
        <v>0</v>
      </c>
      <c r="BA22" s="44">
        <f>Base!AY22</f>
        <v>0</v>
      </c>
      <c r="BB22" s="44">
        <f>Base!BA22</f>
        <v>0</v>
      </c>
      <c r="BC22" s="44">
        <f>Base!BB22</f>
        <v>0</v>
      </c>
      <c r="BD22" s="44">
        <f>Base!BC22</f>
        <v>0</v>
      </c>
      <c r="BE22" s="44">
        <f>Base!BD22</f>
        <v>0</v>
      </c>
      <c r="BF22" s="44"/>
      <c r="BG22" s="238" t="str">
        <f>Base!FR22</f>
        <v/>
      </c>
    </row>
    <row r="23" spans="1:59" x14ac:dyDescent="0.25">
      <c r="A23" s="405" t="str">
        <f>Base!A23</f>
        <v>Итого по базовой части ОНБ</v>
      </c>
      <c r="B23" s="405"/>
      <c r="C23" s="46">
        <f ca="1">COUNT(Base!BQ8:BZ22)-COUNTIF(Base!BQ8:BZ22,0)</f>
        <v>0</v>
      </c>
      <c r="D23" s="46">
        <f ca="1">COUNT(Base!CS8:DB22)-COUNTIF(Base!CS8:DB22,0)</f>
        <v>0</v>
      </c>
      <c r="E23" s="46">
        <f ca="1">COUNT(Base!EI8:ER22)</f>
        <v>0</v>
      </c>
      <c r="F23" s="46">
        <f ca="1">COUNT(Base!DT8:EC22)</f>
        <v>1</v>
      </c>
      <c r="G23" s="46">
        <f t="shared" ref="G23:M23" si="8">SUM(G8:G22)</f>
        <v>3</v>
      </c>
      <c r="H23" s="46">
        <f t="shared" si="8"/>
        <v>108</v>
      </c>
      <c r="I23" s="46">
        <f t="shared" si="8"/>
        <v>54</v>
      </c>
      <c r="J23" s="46">
        <f t="shared" si="8"/>
        <v>36</v>
      </c>
      <c r="K23" s="46">
        <f t="shared" si="8"/>
        <v>18</v>
      </c>
      <c r="L23" s="46">
        <f t="shared" si="8"/>
        <v>0</v>
      </c>
      <c r="M23" s="46">
        <f t="shared" si="8"/>
        <v>54</v>
      </c>
      <c r="N23" s="239">
        <f>SUM(N8:N22)</f>
        <v>0</v>
      </c>
      <c r="O23" s="239">
        <f>SUM(O8:O22)</f>
        <v>0</v>
      </c>
      <c r="P23" s="239">
        <f>SUM(P8:P22)</f>
        <v>0</v>
      </c>
      <c r="Q23" s="239">
        <f>SUM(Q8:Q22)</f>
        <v>0</v>
      </c>
      <c r="R23" s="46">
        <f>SUM(R8:R22)</f>
        <v>3</v>
      </c>
      <c r="S23" s="46">
        <f t="shared" ref="S23:BE23" si="9">SUM(S8:S22)</f>
        <v>2</v>
      </c>
      <c r="T23" s="46">
        <f t="shared" si="9"/>
        <v>1</v>
      </c>
      <c r="U23" s="46">
        <f t="shared" si="9"/>
        <v>0</v>
      </c>
      <c r="V23" s="46">
        <f t="shared" si="9"/>
        <v>0</v>
      </c>
      <c r="W23" s="46">
        <f t="shared" si="9"/>
        <v>0</v>
      </c>
      <c r="X23" s="46">
        <f t="shared" si="9"/>
        <v>0</v>
      </c>
      <c r="Y23" s="46">
        <f t="shared" si="9"/>
        <v>0</v>
      </c>
      <c r="Z23" s="46">
        <f t="shared" si="9"/>
        <v>0</v>
      </c>
      <c r="AA23" s="46">
        <f t="shared" si="9"/>
        <v>0</v>
      </c>
      <c r="AB23" s="46">
        <f t="shared" si="9"/>
        <v>0</v>
      </c>
      <c r="AC23" s="46">
        <f t="shared" si="9"/>
        <v>0</v>
      </c>
      <c r="AD23" s="46">
        <f t="shared" si="9"/>
        <v>0</v>
      </c>
      <c r="AE23" s="46">
        <f t="shared" si="9"/>
        <v>0</v>
      </c>
      <c r="AF23" s="46">
        <f t="shared" si="9"/>
        <v>0</v>
      </c>
      <c r="AG23" s="46">
        <f t="shared" si="9"/>
        <v>0</v>
      </c>
      <c r="AH23" s="46">
        <f t="shared" si="9"/>
        <v>0</v>
      </c>
      <c r="AI23" s="46">
        <f t="shared" si="9"/>
        <v>0</v>
      </c>
      <c r="AJ23" s="46">
        <f t="shared" si="9"/>
        <v>0</v>
      </c>
      <c r="AK23" s="46">
        <f t="shared" si="9"/>
        <v>0</v>
      </c>
      <c r="AL23" s="46">
        <f t="shared" si="9"/>
        <v>0</v>
      </c>
      <c r="AM23" s="46">
        <f t="shared" si="9"/>
        <v>0</v>
      </c>
      <c r="AN23" s="46">
        <f t="shared" si="9"/>
        <v>0</v>
      </c>
      <c r="AO23" s="46">
        <f t="shared" si="9"/>
        <v>0</v>
      </c>
      <c r="AP23" s="46">
        <f t="shared" si="9"/>
        <v>0</v>
      </c>
      <c r="AQ23" s="46">
        <f t="shared" si="9"/>
        <v>0</v>
      </c>
      <c r="AR23" s="46">
        <f t="shared" si="9"/>
        <v>0</v>
      </c>
      <c r="AS23" s="46">
        <f t="shared" si="9"/>
        <v>0</v>
      </c>
      <c r="AT23" s="46">
        <f t="shared" si="9"/>
        <v>0</v>
      </c>
      <c r="AU23" s="46">
        <f t="shared" si="9"/>
        <v>0</v>
      </c>
      <c r="AV23" s="46">
        <f t="shared" si="9"/>
        <v>0</v>
      </c>
      <c r="AW23" s="46">
        <f t="shared" si="9"/>
        <v>0</v>
      </c>
      <c r="AX23" s="46">
        <f t="shared" si="9"/>
        <v>0</v>
      </c>
      <c r="AY23" s="46">
        <f t="shared" si="9"/>
        <v>0</v>
      </c>
      <c r="AZ23" s="46">
        <f t="shared" si="9"/>
        <v>0</v>
      </c>
      <c r="BA23" s="46">
        <f t="shared" si="9"/>
        <v>0</v>
      </c>
      <c r="BB23" s="46">
        <f t="shared" si="9"/>
        <v>0</v>
      </c>
      <c r="BC23" s="46">
        <f t="shared" si="9"/>
        <v>0</v>
      </c>
      <c r="BD23" s="46">
        <f t="shared" si="9"/>
        <v>0</v>
      </c>
      <c r="BE23" s="46">
        <f t="shared" si="9"/>
        <v>0</v>
      </c>
      <c r="BF23" s="46"/>
      <c r="BG23" s="227"/>
    </row>
    <row r="24" spans="1:59" x14ac:dyDescent="0.25">
      <c r="A24" s="405" t="str">
        <f>Base!A24</f>
        <v>1.2. Вариативная часть ОНБ</v>
      </c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5"/>
      <c r="Z24" s="405"/>
      <c r="AA24" s="405"/>
      <c r="AB24" s="405"/>
      <c r="AC24" s="405"/>
      <c r="AD24" s="405"/>
      <c r="AE24" s="405"/>
      <c r="AF24" s="405"/>
      <c r="AG24" s="405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227"/>
    </row>
    <row r="25" spans="1:59" x14ac:dyDescent="0.25">
      <c r="A25" s="44" t="str">
        <f>Base!A25</f>
        <v>ОНБ.ВВ.1</v>
      </c>
      <c r="B25" s="41">
        <f>Base!B25</f>
        <v>0</v>
      </c>
      <c r="C25" s="44" t="str">
        <f ca="1">Base!CP25</f>
        <v/>
      </c>
      <c r="D25" s="44" t="str">
        <f ca="1">Base!DR25</f>
        <v/>
      </c>
      <c r="E25" s="44" t="str">
        <f ca="1">Base!EV25</f>
        <v/>
      </c>
      <c r="F25" s="44" t="str">
        <f ca="1">Base!EG25</f>
        <v/>
      </c>
      <c r="G25" s="239">
        <f t="shared" ref="G25:G36" si="10">N25+R25+V25+Z25+AD25+AH25+AL25+AP25+AT25+AX25+BB25</f>
        <v>0</v>
      </c>
      <c r="H25" s="44">
        <f t="shared" ref="H25:H36" si="11">G25*36</f>
        <v>0</v>
      </c>
      <c r="I25" s="44">
        <f>SUM(J25:L25)</f>
        <v>0</v>
      </c>
      <c r="J25" s="44">
        <f>O25+S25*$U$3+W25*$Y$3+AA25*$AC$3+AE25*$AG$3+AI25*$AK$3+AM25*$AO$3+AQ25*$AS$3+AU25*$AW$3+AY25*$BA$3+BC25*$BE$3</f>
        <v>0</v>
      </c>
      <c r="K25" s="44">
        <f>P25+T25*$U$3+X25*$Y$3+AB25*$AC$3+AF25*$AG$3+AJ25*$AK$3+AN25*$AO$3+AR25*$AS$3+AV25*$AW$3+AZ25*$BA$3+BD25*$BE$3</f>
        <v>0</v>
      </c>
      <c r="L25" s="44">
        <f>Q25+U25*$U$3+Y25*$Y$3+AC25*$AC$3+AG25*$AG$3+AK25*$AK$3+AO25*$AO$3+AS25*$AS$3+AW25*$AW$3+BA25*$BA$3+BE25*$BE$3</f>
        <v>0</v>
      </c>
      <c r="M25" s="44">
        <f>H25-I25</f>
        <v>0</v>
      </c>
      <c r="N25" s="44">
        <f>Base!C25</f>
        <v>0</v>
      </c>
      <c r="O25" s="44">
        <f>Base!D25</f>
        <v>0</v>
      </c>
      <c r="P25" s="44">
        <f>Base!E25</f>
        <v>0</v>
      </c>
      <c r="Q25" s="44">
        <f>Base!F25</f>
        <v>0</v>
      </c>
      <c r="R25" s="44">
        <f>Base!H25</f>
        <v>0</v>
      </c>
      <c r="S25" s="44">
        <f>Base!I25</f>
        <v>0</v>
      </c>
      <c r="T25" s="44">
        <f>Base!J25</f>
        <v>0</v>
      </c>
      <c r="U25" s="44">
        <f>Base!K25</f>
        <v>0</v>
      </c>
      <c r="V25" s="44">
        <f>Base!M25</f>
        <v>0</v>
      </c>
      <c r="W25" s="44">
        <f>Base!N25</f>
        <v>0</v>
      </c>
      <c r="X25" s="44">
        <f>Base!O25</f>
        <v>0</v>
      </c>
      <c r="Y25" s="44">
        <f>Base!P25</f>
        <v>0</v>
      </c>
      <c r="Z25" s="44">
        <f>Base!R25</f>
        <v>0</v>
      </c>
      <c r="AA25" s="44">
        <f>Base!S25</f>
        <v>0</v>
      </c>
      <c r="AB25" s="44">
        <f>Base!T25</f>
        <v>0</v>
      </c>
      <c r="AC25" s="44">
        <f>Base!U25</f>
        <v>0</v>
      </c>
      <c r="AD25" s="44">
        <f>Base!W25</f>
        <v>0</v>
      </c>
      <c r="AE25" s="44">
        <f>Base!X25</f>
        <v>0</v>
      </c>
      <c r="AF25" s="44">
        <f>Base!Y25</f>
        <v>0</v>
      </c>
      <c r="AG25" s="44">
        <f>Base!Z25</f>
        <v>0</v>
      </c>
      <c r="AH25" s="44">
        <f>Base!AB25</f>
        <v>0</v>
      </c>
      <c r="AI25" s="44">
        <f>Base!AC25</f>
        <v>0</v>
      </c>
      <c r="AJ25" s="44">
        <f>Base!AD25</f>
        <v>0</v>
      </c>
      <c r="AK25" s="44">
        <f>Base!AE25</f>
        <v>0</v>
      </c>
      <c r="AL25" s="44">
        <f>Base!AG25</f>
        <v>0</v>
      </c>
      <c r="AM25" s="44">
        <f>Base!AH25</f>
        <v>0</v>
      </c>
      <c r="AN25" s="44">
        <f>Base!AI25</f>
        <v>0</v>
      </c>
      <c r="AO25" s="44">
        <f>Base!AJ25</f>
        <v>0</v>
      </c>
      <c r="AP25" s="44">
        <f>Base!AL25</f>
        <v>0</v>
      </c>
      <c r="AQ25" s="44">
        <f>Base!AM25</f>
        <v>0</v>
      </c>
      <c r="AR25" s="44">
        <f>Base!AN25</f>
        <v>0</v>
      </c>
      <c r="AS25" s="44">
        <f>Base!AO25</f>
        <v>0</v>
      </c>
      <c r="AT25" s="44">
        <f>Base!AQ25</f>
        <v>0</v>
      </c>
      <c r="AU25" s="44">
        <f>Base!AR25</f>
        <v>0</v>
      </c>
      <c r="AV25" s="44">
        <f>Base!AS25</f>
        <v>0</v>
      </c>
      <c r="AW25" s="44">
        <f>Base!AT25</f>
        <v>0</v>
      </c>
      <c r="AX25" s="44">
        <f>Base!AV25</f>
        <v>0</v>
      </c>
      <c r="AY25" s="44">
        <f>Base!AW25</f>
        <v>0</v>
      </c>
      <c r="AZ25" s="44">
        <f>Base!AX25</f>
        <v>0</v>
      </c>
      <c r="BA25" s="44">
        <f>Base!AY25</f>
        <v>0</v>
      </c>
      <c r="BB25" s="44">
        <f>Base!BA25</f>
        <v>0</v>
      </c>
      <c r="BC25" s="44">
        <f>Base!BB25</f>
        <v>0</v>
      </c>
      <c r="BD25" s="44">
        <f>Base!BC25</f>
        <v>0</v>
      </c>
      <c r="BE25" s="44">
        <f>Base!BD25</f>
        <v>0</v>
      </c>
      <c r="BF25" s="44"/>
      <c r="BG25" s="238" t="str">
        <f>Base!FR25</f>
        <v/>
      </c>
    </row>
    <row r="26" spans="1:59" x14ac:dyDescent="0.25">
      <c r="A26" s="44" t="str">
        <f>Base!A26</f>
        <v>ОНБ.ВВ.2</v>
      </c>
      <c r="B26" s="41">
        <f>Base!B26</f>
        <v>0</v>
      </c>
      <c r="C26" s="44" t="str">
        <f ca="1">Base!CP26</f>
        <v/>
      </c>
      <c r="D26" s="44" t="str">
        <f ca="1">Base!DR26</f>
        <v/>
      </c>
      <c r="E26" s="44" t="str">
        <f ca="1">Base!EV26</f>
        <v/>
      </c>
      <c r="F26" s="44" t="str">
        <f ca="1">Base!EG26</f>
        <v/>
      </c>
      <c r="G26" s="239">
        <f t="shared" si="10"/>
        <v>0</v>
      </c>
      <c r="H26" s="44">
        <f t="shared" si="11"/>
        <v>0</v>
      </c>
      <c r="I26" s="44">
        <f t="shared" ref="I26:I36" si="12">SUM(J26:L26)</f>
        <v>0</v>
      </c>
      <c r="J26" s="44">
        <f t="shared" ref="J26:J36" si="13">O26+S26*$U$3+W26*$Y$3+AA26*$AC$3+AE26*$AG$3+AI26*$AK$3+AM26*$AO$3+AQ26*$AS$3+AU26*$AW$3+AY26*$BA$3+BC26*$BE$3</f>
        <v>0</v>
      </c>
      <c r="K26" s="44">
        <f t="shared" ref="K26:K36" si="14">P26+T26*$U$3+X26*$Y$3+AB26*$AC$3+AF26*$AG$3+AJ26*$AK$3+AN26*$AO$3+AR26*$AS$3+AV26*$AW$3+AZ26*$BA$3+BD26*$BE$3</f>
        <v>0</v>
      </c>
      <c r="L26" s="44">
        <f t="shared" ref="L26:L36" si="15">Q26+U26*$U$3+Y26*$Y$3+AC26*$AC$3+AG26*$AG$3+AK26*$AK$3+AO26*$AO$3+AS26*$AS$3+AW26*$AW$3+BA26*$BA$3+BE26*$BE$3</f>
        <v>0</v>
      </c>
      <c r="M26" s="44">
        <f t="shared" ref="M26:M36" si="16">H26-I26</f>
        <v>0</v>
      </c>
      <c r="N26" s="44">
        <f>Base!C26</f>
        <v>0</v>
      </c>
      <c r="O26" s="44">
        <f>Base!D26</f>
        <v>0</v>
      </c>
      <c r="P26" s="44">
        <f>Base!E26</f>
        <v>0</v>
      </c>
      <c r="Q26" s="44">
        <f>Base!F26</f>
        <v>0</v>
      </c>
      <c r="R26" s="44">
        <f>Base!H26</f>
        <v>0</v>
      </c>
      <c r="S26" s="44">
        <f>Base!I26</f>
        <v>0</v>
      </c>
      <c r="T26" s="44">
        <f>Base!J26</f>
        <v>0</v>
      </c>
      <c r="U26" s="44">
        <f>Base!K26</f>
        <v>0</v>
      </c>
      <c r="V26" s="44">
        <f>Base!M26</f>
        <v>0</v>
      </c>
      <c r="W26" s="44">
        <f>Base!N26</f>
        <v>0</v>
      </c>
      <c r="X26" s="44">
        <f>Base!O26</f>
        <v>0</v>
      </c>
      <c r="Y26" s="44">
        <f>Base!P26</f>
        <v>0</v>
      </c>
      <c r="Z26" s="44">
        <f>Base!R26</f>
        <v>0</v>
      </c>
      <c r="AA26" s="44">
        <f>Base!S26</f>
        <v>0</v>
      </c>
      <c r="AB26" s="44">
        <f>Base!T26</f>
        <v>0</v>
      </c>
      <c r="AC26" s="44">
        <f>Base!U26</f>
        <v>0</v>
      </c>
      <c r="AD26" s="44">
        <f>Base!W26</f>
        <v>0</v>
      </c>
      <c r="AE26" s="44">
        <f>Base!X26</f>
        <v>0</v>
      </c>
      <c r="AF26" s="44">
        <f>Base!Y26</f>
        <v>0</v>
      </c>
      <c r="AG26" s="44">
        <f>Base!Z26</f>
        <v>0</v>
      </c>
      <c r="AH26" s="44">
        <f>Base!AB26</f>
        <v>0</v>
      </c>
      <c r="AI26" s="44">
        <f>Base!AC26</f>
        <v>0</v>
      </c>
      <c r="AJ26" s="44">
        <f>Base!AD26</f>
        <v>0</v>
      </c>
      <c r="AK26" s="44">
        <f>Base!AE26</f>
        <v>0</v>
      </c>
      <c r="AL26" s="44">
        <f>Base!AG26</f>
        <v>0</v>
      </c>
      <c r="AM26" s="44">
        <f>Base!AH26</f>
        <v>0</v>
      </c>
      <c r="AN26" s="44">
        <f>Base!AI26</f>
        <v>0</v>
      </c>
      <c r="AO26" s="44">
        <f>Base!AJ26</f>
        <v>0</v>
      </c>
      <c r="AP26" s="44">
        <f>Base!AL26</f>
        <v>0</v>
      </c>
      <c r="AQ26" s="44">
        <f>Base!AM26</f>
        <v>0</v>
      </c>
      <c r="AR26" s="44">
        <f>Base!AN26</f>
        <v>0</v>
      </c>
      <c r="AS26" s="44">
        <f>Base!AO26</f>
        <v>0</v>
      </c>
      <c r="AT26" s="44">
        <f>Base!AQ26</f>
        <v>0</v>
      </c>
      <c r="AU26" s="44">
        <f>Base!AR26</f>
        <v>0</v>
      </c>
      <c r="AV26" s="44">
        <f>Base!AS26</f>
        <v>0</v>
      </c>
      <c r="AW26" s="44">
        <f>Base!AT26</f>
        <v>0</v>
      </c>
      <c r="AX26" s="44">
        <f>Base!AV26</f>
        <v>0</v>
      </c>
      <c r="AY26" s="44">
        <f>Base!AW26</f>
        <v>0</v>
      </c>
      <c r="AZ26" s="44">
        <f>Base!AX26</f>
        <v>0</v>
      </c>
      <c r="BA26" s="44">
        <f>Base!AY26</f>
        <v>0</v>
      </c>
      <c r="BB26" s="44">
        <f>Base!BA26</f>
        <v>0</v>
      </c>
      <c r="BC26" s="44">
        <f>Base!BB26</f>
        <v>0</v>
      </c>
      <c r="BD26" s="44">
        <f>Base!BC26</f>
        <v>0</v>
      </c>
      <c r="BE26" s="44">
        <f>Base!BD26</f>
        <v>0</v>
      </c>
      <c r="BF26" s="44"/>
      <c r="BG26" s="238" t="str">
        <f>Base!FR26</f>
        <v/>
      </c>
    </row>
    <row r="27" spans="1:59" x14ac:dyDescent="0.25">
      <c r="A27" s="44" t="str">
        <f>Base!A27</f>
        <v>ОНБ.ВВ.3</v>
      </c>
      <c r="B27" s="41">
        <f>Base!B27</f>
        <v>0</v>
      </c>
      <c r="C27" s="44" t="str">
        <f ca="1">Base!CP27</f>
        <v/>
      </c>
      <c r="D27" s="44" t="str">
        <f ca="1">Base!DR27</f>
        <v/>
      </c>
      <c r="E27" s="44" t="str">
        <f ca="1">Base!EV27</f>
        <v/>
      </c>
      <c r="F27" s="44" t="str">
        <f ca="1">Base!EG27</f>
        <v/>
      </c>
      <c r="G27" s="239">
        <f t="shared" si="10"/>
        <v>0</v>
      </c>
      <c r="H27" s="44">
        <f t="shared" si="11"/>
        <v>0</v>
      </c>
      <c r="I27" s="44">
        <f t="shared" si="12"/>
        <v>0</v>
      </c>
      <c r="J27" s="44">
        <f t="shared" si="13"/>
        <v>0</v>
      </c>
      <c r="K27" s="44">
        <f t="shared" si="14"/>
        <v>0</v>
      </c>
      <c r="L27" s="44">
        <f t="shared" si="15"/>
        <v>0</v>
      </c>
      <c r="M27" s="44">
        <f t="shared" si="16"/>
        <v>0</v>
      </c>
      <c r="N27" s="44">
        <f>Base!C27</f>
        <v>0</v>
      </c>
      <c r="O27" s="44">
        <f>Base!D27</f>
        <v>0</v>
      </c>
      <c r="P27" s="44">
        <f>Base!E27</f>
        <v>0</v>
      </c>
      <c r="Q27" s="44">
        <f>Base!F27</f>
        <v>0</v>
      </c>
      <c r="R27" s="44">
        <f>Base!H27</f>
        <v>0</v>
      </c>
      <c r="S27" s="44">
        <f>Base!I27</f>
        <v>0</v>
      </c>
      <c r="T27" s="44">
        <f>Base!J27</f>
        <v>0</v>
      </c>
      <c r="U27" s="44">
        <f>Base!K27</f>
        <v>0</v>
      </c>
      <c r="V27" s="44">
        <f>Base!M27</f>
        <v>0</v>
      </c>
      <c r="W27" s="44">
        <f>Base!N27</f>
        <v>0</v>
      </c>
      <c r="X27" s="44">
        <f>Base!O27</f>
        <v>0</v>
      </c>
      <c r="Y27" s="44">
        <f>Base!P27</f>
        <v>0</v>
      </c>
      <c r="Z27" s="44">
        <f>Base!R27</f>
        <v>0</v>
      </c>
      <c r="AA27" s="44">
        <f>Base!S27</f>
        <v>0</v>
      </c>
      <c r="AB27" s="44">
        <f>Base!T27</f>
        <v>0</v>
      </c>
      <c r="AC27" s="44">
        <f>Base!U27</f>
        <v>0</v>
      </c>
      <c r="AD27" s="44">
        <f>Base!W27</f>
        <v>0</v>
      </c>
      <c r="AE27" s="44">
        <f>Base!X27</f>
        <v>0</v>
      </c>
      <c r="AF27" s="44">
        <f>Base!Y27</f>
        <v>0</v>
      </c>
      <c r="AG27" s="44">
        <f>Base!Z27</f>
        <v>0</v>
      </c>
      <c r="AH27" s="44">
        <f>Base!AB27</f>
        <v>0</v>
      </c>
      <c r="AI27" s="44">
        <f>Base!AC27</f>
        <v>0</v>
      </c>
      <c r="AJ27" s="44">
        <f>Base!AD27</f>
        <v>0</v>
      </c>
      <c r="AK27" s="44">
        <f>Base!AE27</f>
        <v>0</v>
      </c>
      <c r="AL27" s="44">
        <f>Base!AG27</f>
        <v>0</v>
      </c>
      <c r="AM27" s="44">
        <f>Base!AH27</f>
        <v>0</v>
      </c>
      <c r="AN27" s="44">
        <f>Base!AI27</f>
        <v>0</v>
      </c>
      <c r="AO27" s="44">
        <f>Base!AJ27</f>
        <v>0</v>
      </c>
      <c r="AP27" s="44">
        <f>Base!AL27</f>
        <v>0</v>
      </c>
      <c r="AQ27" s="44">
        <f>Base!AM27</f>
        <v>0</v>
      </c>
      <c r="AR27" s="44">
        <f>Base!AN27</f>
        <v>0</v>
      </c>
      <c r="AS27" s="44">
        <f>Base!AO27</f>
        <v>0</v>
      </c>
      <c r="AT27" s="44">
        <f>Base!AQ27</f>
        <v>0</v>
      </c>
      <c r="AU27" s="44">
        <f>Base!AR27</f>
        <v>0</v>
      </c>
      <c r="AV27" s="44">
        <f>Base!AS27</f>
        <v>0</v>
      </c>
      <c r="AW27" s="44">
        <f>Base!AT27</f>
        <v>0</v>
      </c>
      <c r="AX27" s="44">
        <f>Base!AV27</f>
        <v>0</v>
      </c>
      <c r="AY27" s="44">
        <f>Base!AW27</f>
        <v>0</v>
      </c>
      <c r="AZ27" s="44">
        <f>Base!AX27</f>
        <v>0</v>
      </c>
      <c r="BA27" s="44">
        <f>Base!AY27</f>
        <v>0</v>
      </c>
      <c r="BB27" s="44">
        <f>Base!BA27</f>
        <v>0</v>
      </c>
      <c r="BC27" s="44">
        <f>Base!BB27</f>
        <v>0</v>
      </c>
      <c r="BD27" s="44">
        <f>Base!BC27</f>
        <v>0</v>
      </c>
      <c r="BE27" s="44">
        <f>Base!BD27</f>
        <v>0</v>
      </c>
      <c r="BF27" s="44"/>
      <c r="BG27" s="238" t="str">
        <f>Base!FR27</f>
        <v/>
      </c>
    </row>
    <row r="28" spans="1:59" x14ac:dyDescent="0.25">
      <c r="A28" s="44" t="str">
        <f>Base!A28</f>
        <v>ОНБ.ВВ.4</v>
      </c>
      <c r="B28" s="41">
        <f>Base!B28</f>
        <v>0</v>
      </c>
      <c r="C28" s="44" t="str">
        <f ca="1">Base!CP28</f>
        <v/>
      </c>
      <c r="D28" s="44" t="str">
        <f ca="1">Base!DR28</f>
        <v/>
      </c>
      <c r="E28" s="44" t="str">
        <f ca="1">Base!EV28</f>
        <v/>
      </c>
      <c r="F28" s="44" t="str">
        <f ca="1">Base!EG28</f>
        <v/>
      </c>
      <c r="G28" s="239">
        <f t="shared" si="10"/>
        <v>0</v>
      </c>
      <c r="H28" s="44">
        <f t="shared" si="11"/>
        <v>0</v>
      </c>
      <c r="I28" s="44">
        <f t="shared" si="12"/>
        <v>0</v>
      </c>
      <c r="J28" s="44">
        <f t="shared" si="13"/>
        <v>0</v>
      </c>
      <c r="K28" s="44">
        <f t="shared" si="14"/>
        <v>0</v>
      </c>
      <c r="L28" s="44">
        <f t="shared" si="15"/>
        <v>0</v>
      </c>
      <c r="M28" s="44">
        <f t="shared" si="16"/>
        <v>0</v>
      </c>
      <c r="N28" s="44">
        <f>Base!C28</f>
        <v>0</v>
      </c>
      <c r="O28" s="44">
        <f>Base!D28</f>
        <v>0</v>
      </c>
      <c r="P28" s="44">
        <f>Base!E28</f>
        <v>0</v>
      </c>
      <c r="Q28" s="44">
        <f>Base!F28</f>
        <v>0</v>
      </c>
      <c r="R28" s="44">
        <f>Base!H28</f>
        <v>0</v>
      </c>
      <c r="S28" s="44">
        <f>Base!I28</f>
        <v>0</v>
      </c>
      <c r="T28" s="44">
        <f>Base!J28</f>
        <v>0</v>
      </c>
      <c r="U28" s="44">
        <f>Base!K28</f>
        <v>0</v>
      </c>
      <c r="V28" s="44">
        <f>Base!M28</f>
        <v>0</v>
      </c>
      <c r="W28" s="44">
        <f>Base!N28</f>
        <v>0</v>
      </c>
      <c r="X28" s="44">
        <f>Base!O28</f>
        <v>0</v>
      </c>
      <c r="Y28" s="44">
        <f>Base!P28</f>
        <v>0</v>
      </c>
      <c r="Z28" s="44">
        <f>Base!R28</f>
        <v>0</v>
      </c>
      <c r="AA28" s="44">
        <f>Base!S28</f>
        <v>0</v>
      </c>
      <c r="AB28" s="44">
        <f>Base!T28</f>
        <v>0</v>
      </c>
      <c r="AC28" s="44">
        <f>Base!U28</f>
        <v>0</v>
      </c>
      <c r="AD28" s="44">
        <f>Base!W28</f>
        <v>0</v>
      </c>
      <c r="AE28" s="44">
        <f>Base!X28</f>
        <v>0</v>
      </c>
      <c r="AF28" s="44">
        <f>Base!Y28</f>
        <v>0</v>
      </c>
      <c r="AG28" s="44">
        <f>Base!Z28</f>
        <v>0</v>
      </c>
      <c r="AH28" s="44">
        <f>Base!AB28</f>
        <v>0</v>
      </c>
      <c r="AI28" s="44">
        <f>Base!AC28</f>
        <v>0</v>
      </c>
      <c r="AJ28" s="44">
        <f>Base!AD28</f>
        <v>0</v>
      </c>
      <c r="AK28" s="44">
        <f>Base!AE28</f>
        <v>0</v>
      </c>
      <c r="AL28" s="44">
        <f>Base!AG28</f>
        <v>0</v>
      </c>
      <c r="AM28" s="44">
        <f>Base!AH28</f>
        <v>0</v>
      </c>
      <c r="AN28" s="44">
        <f>Base!AI28</f>
        <v>0</v>
      </c>
      <c r="AO28" s="44">
        <f>Base!AJ28</f>
        <v>0</v>
      </c>
      <c r="AP28" s="44">
        <f>Base!AL28</f>
        <v>0</v>
      </c>
      <c r="AQ28" s="44">
        <f>Base!AM28</f>
        <v>0</v>
      </c>
      <c r="AR28" s="44">
        <f>Base!AN28</f>
        <v>0</v>
      </c>
      <c r="AS28" s="44">
        <f>Base!AO28</f>
        <v>0</v>
      </c>
      <c r="AT28" s="44">
        <f>Base!AQ28</f>
        <v>0</v>
      </c>
      <c r="AU28" s="44">
        <f>Base!AR28</f>
        <v>0</v>
      </c>
      <c r="AV28" s="44">
        <f>Base!AS28</f>
        <v>0</v>
      </c>
      <c r="AW28" s="44">
        <f>Base!AT28</f>
        <v>0</v>
      </c>
      <c r="AX28" s="44">
        <f>Base!AV28</f>
        <v>0</v>
      </c>
      <c r="AY28" s="44">
        <f>Base!AW28</f>
        <v>0</v>
      </c>
      <c r="AZ28" s="44">
        <f>Base!AX28</f>
        <v>0</v>
      </c>
      <c r="BA28" s="44">
        <f>Base!AY28</f>
        <v>0</v>
      </c>
      <c r="BB28" s="44">
        <f>Base!BA28</f>
        <v>0</v>
      </c>
      <c r="BC28" s="44">
        <f>Base!BB28</f>
        <v>0</v>
      </c>
      <c r="BD28" s="44">
        <f>Base!BC28</f>
        <v>0</v>
      </c>
      <c r="BE28" s="44">
        <f>Base!BD28</f>
        <v>0</v>
      </c>
      <c r="BF28" s="44"/>
      <c r="BG28" s="238" t="str">
        <f>Base!FR28</f>
        <v/>
      </c>
    </row>
    <row r="29" spans="1:59" x14ac:dyDescent="0.25">
      <c r="A29" s="44" t="str">
        <f>Base!A29</f>
        <v>ОНБ.ВВ.5</v>
      </c>
      <c r="B29" s="41">
        <f>Base!B29</f>
        <v>0</v>
      </c>
      <c r="C29" s="44" t="str">
        <f ca="1">Base!CP29</f>
        <v/>
      </c>
      <c r="D29" s="44" t="str">
        <f ca="1">Base!DR29</f>
        <v/>
      </c>
      <c r="E29" s="44" t="str">
        <f ca="1">Base!EV29</f>
        <v/>
      </c>
      <c r="F29" s="44" t="str">
        <f ca="1">Base!EG29</f>
        <v/>
      </c>
      <c r="G29" s="239">
        <f t="shared" si="10"/>
        <v>0</v>
      </c>
      <c r="H29" s="44">
        <f t="shared" si="11"/>
        <v>0</v>
      </c>
      <c r="I29" s="44">
        <f t="shared" si="12"/>
        <v>0</v>
      </c>
      <c r="J29" s="44">
        <f t="shared" si="13"/>
        <v>0</v>
      </c>
      <c r="K29" s="44">
        <f t="shared" si="14"/>
        <v>0</v>
      </c>
      <c r="L29" s="44">
        <f t="shared" si="15"/>
        <v>0</v>
      </c>
      <c r="M29" s="44">
        <f t="shared" si="16"/>
        <v>0</v>
      </c>
      <c r="N29" s="44">
        <f>Base!C29</f>
        <v>0</v>
      </c>
      <c r="O29" s="44">
        <f>Base!D29</f>
        <v>0</v>
      </c>
      <c r="P29" s="44">
        <f>Base!E29</f>
        <v>0</v>
      </c>
      <c r="Q29" s="44">
        <f>Base!F29</f>
        <v>0</v>
      </c>
      <c r="R29" s="44">
        <f>Base!H29</f>
        <v>0</v>
      </c>
      <c r="S29" s="44">
        <f>Base!I29</f>
        <v>0</v>
      </c>
      <c r="T29" s="44">
        <f>Base!J29</f>
        <v>0</v>
      </c>
      <c r="U29" s="44">
        <f>Base!K29</f>
        <v>0</v>
      </c>
      <c r="V29" s="44">
        <f>Base!M29</f>
        <v>0</v>
      </c>
      <c r="W29" s="44">
        <f>Base!N29</f>
        <v>0</v>
      </c>
      <c r="X29" s="44">
        <f>Base!O29</f>
        <v>0</v>
      </c>
      <c r="Y29" s="44">
        <f>Base!P29</f>
        <v>0</v>
      </c>
      <c r="Z29" s="44">
        <f>Base!R29</f>
        <v>0</v>
      </c>
      <c r="AA29" s="44">
        <f>Base!S29</f>
        <v>0</v>
      </c>
      <c r="AB29" s="44">
        <f>Base!T29</f>
        <v>0</v>
      </c>
      <c r="AC29" s="44">
        <f>Base!U29</f>
        <v>0</v>
      </c>
      <c r="AD29" s="44">
        <f>Base!W29</f>
        <v>0</v>
      </c>
      <c r="AE29" s="44">
        <f>Base!X29</f>
        <v>0</v>
      </c>
      <c r="AF29" s="44">
        <f>Base!Y29</f>
        <v>0</v>
      </c>
      <c r="AG29" s="44">
        <f>Base!Z29</f>
        <v>0</v>
      </c>
      <c r="AH29" s="44">
        <f>Base!AB29</f>
        <v>0</v>
      </c>
      <c r="AI29" s="44">
        <f>Base!AC29</f>
        <v>0</v>
      </c>
      <c r="AJ29" s="44">
        <f>Base!AD29</f>
        <v>0</v>
      </c>
      <c r="AK29" s="44">
        <f>Base!AE29</f>
        <v>0</v>
      </c>
      <c r="AL29" s="44">
        <f>Base!AG29</f>
        <v>0</v>
      </c>
      <c r="AM29" s="44">
        <f>Base!AH29</f>
        <v>0</v>
      </c>
      <c r="AN29" s="44">
        <f>Base!AI29</f>
        <v>0</v>
      </c>
      <c r="AO29" s="44">
        <f>Base!AJ29</f>
        <v>0</v>
      </c>
      <c r="AP29" s="44">
        <f>Base!AL29</f>
        <v>0</v>
      </c>
      <c r="AQ29" s="44">
        <f>Base!AM29</f>
        <v>0</v>
      </c>
      <c r="AR29" s="44">
        <f>Base!AN29</f>
        <v>0</v>
      </c>
      <c r="AS29" s="44">
        <f>Base!AO29</f>
        <v>0</v>
      </c>
      <c r="AT29" s="44">
        <f>Base!AQ29</f>
        <v>0</v>
      </c>
      <c r="AU29" s="44">
        <f>Base!AR29</f>
        <v>0</v>
      </c>
      <c r="AV29" s="44">
        <f>Base!AS29</f>
        <v>0</v>
      </c>
      <c r="AW29" s="44">
        <f>Base!AT29</f>
        <v>0</v>
      </c>
      <c r="AX29" s="44">
        <f>Base!AV29</f>
        <v>0</v>
      </c>
      <c r="AY29" s="44">
        <f>Base!AW29</f>
        <v>0</v>
      </c>
      <c r="AZ29" s="44">
        <f>Base!AX29</f>
        <v>0</v>
      </c>
      <c r="BA29" s="44">
        <f>Base!AY29</f>
        <v>0</v>
      </c>
      <c r="BB29" s="44">
        <f>Base!BA29</f>
        <v>0</v>
      </c>
      <c r="BC29" s="44">
        <f>Base!BB29</f>
        <v>0</v>
      </c>
      <c r="BD29" s="44">
        <f>Base!BC29</f>
        <v>0</v>
      </c>
      <c r="BE29" s="44">
        <f>Base!BD29</f>
        <v>0</v>
      </c>
      <c r="BF29" s="44"/>
      <c r="BG29" s="238" t="str">
        <f>Base!FR29</f>
        <v/>
      </c>
    </row>
    <row r="30" spans="1:59" x14ac:dyDescent="0.25">
      <c r="A30" s="44" t="str">
        <f>Base!A30</f>
        <v>ОНБ.ВВ.6</v>
      </c>
      <c r="B30" s="41">
        <f>Base!B30</f>
        <v>0</v>
      </c>
      <c r="C30" s="44" t="str">
        <f ca="1">Base!CP30</f>
        <v/>
      </c>
      <c r="D30" s="44" t="str">
        <f ca="1">Base!DR30</f>
        <v/>
      </c>
      <c r="E30" s="44" t="str">
        <f ca="1">Base!EV30</f>
        <v/>
      </c>
      <c r="F30" s="44" t="str">
        <f ca="1">Base!EG30</f>
        <v/>
      </c>
      <c r="G30" s="239">
        <f t="shared" si="10"/>
        <v>0</v>
      </c>
      <c r="H30" s="44">
        <f t="shared" si="11"/>
        <v>0</v>
      </c>
      <c r="I30" s="44">
        <f t="shared" si="12"/>
        <v>0</v>
      </c>
      <c r="J30" s="44">
        <f t="shared" si="13"/>
        <v>0</v>
      </c>
      <c r="K30" s="44">
        <f t="shared" si="14"/>
        <v>0</v>
      </c>
      <c r="L30" s="44">
        <f t="shared" si="15"/>
        <v>0</v>
      </c>
      <c r="M30" s="44">
        <f t="shared" si="16"/>
        <v>0</v>
      </c>
      <c r="N30" s="44">
        <f>Base!C30</f>
        <v>0</v>
      </c>
      <c r="O30" s="44">
        <f>Base!D30</f>
        <v>0</v>
      </c>
      <c r="P30" s="44">
        <f>Base!E30</f>
        <v>0</v>
      </c>
      <c r="Q30" s="44">
        <f>Base!F30</f>
        <v>0</v>
      </c>
      <c r="R30" s="44">
        <f>Base!H30</f>
        <v>0</v>
      </c>
      <c r="S30" s="44">
        <f>Base!I30</f>
        <v>0</v>
      </c>
      <c r="T30" s="44">
        <f>Base!J30</f>
        <v>0</v>
      </c>
      <c r="U30" s="44">
        <f>Base!K30</f>
        <v>0</v>
      </c>
      <c r="V30" s="44">
        <f>Base!M30</f>
        <v>0</v>
      </c>
      <c r="W30" s="44">
        <f>Base!N30</f>
        <v>0</v>
      </c>
      <c r="X30" s="44">
        <f>Base!O30</f>
        <v>0</v>
      </c>
      <c r="Y30" s="44">
        <f>Base!P30</f>
        <v>0</v>
      </c>
      <c r="Z30" s="44">
        <f>Base!R30</f>
        <v>0</v>
      </c>
      <c r="AA30" s="44">
        <f>Base!S30</f>
        <v>0</v>
      </c>
      <c r="AB30" s="44">
        <f>Base!T30</f>
        <v>0</v>
      </c>
      <c r="AC30" s="44">
        <f>Base!U30</f>
        <v>0</v>
      </c>
      <c r="AD30" s="44">
        <f>Base!W30</f>
        <v>0</v>
      </c>
      <c r="AE30" s="44">
        <f>Base!X30</f>
        <v>0</v>
      </c>
      <c r="AF30" s="44">
        <f>Base!Y30</f>
        <v>0</v>
      </c>
      <c r="AG30" s="44">
        <f>Base!Z30</f>
        <v>0</v>
      </c>
      <c r="AH30" s="44">
        <f>Base!AB30</f>
        <v>0</v>
      </c>
      <c r="AI30" s="44">
        <f>Base!AC30</f>
        <v>0</v>
      </c>
      <c r="AJ30" s="44">
        <f>Base!AD30</f>
        <v>0</v>
      </c>
      <c r="AK30" s="44">
        <f>Base!AE30</f>
        <v>0</v>
      </c>
      <c r="AL30" s="44">
        <f>Base!AG30</f>
        <v>0</v>
      </c>
      <c r="AM30" s="44">
        <f>Base!AH30</f>
        <v>0</v>
      </c>
      <c r="AN30" s="44">
        <f>Base!AI30</f>
        <v>0</v>
      </c>
      <c r="AO30" s="44">
        <f>Base!AJ30</f>
        <v>0</v>
      </c>
      <c r="AP30" s="44">
        <f>Base!AL30</f>
        <v>0</v>
      </c>
      <c r="AQ30" s="44">
        <f>Base!AM30</f>
        <v>0</v>
      </c>
      <c r="AR30" s="44">
        <f>Base!AN30</f>
        <v>0</v>
      </c>
      <c r="AS30" s="44">
        <f>Base!AO30</f>
        <v>0</v>
      </c>
      <c r="AT30" s="44">
        <f>Base!AQ30</f>
        <v>0</v>
      </c>
      <c r="AU30" s="44">
        <f>Base!AR30</f>
        <v>0</v>
      </c>
      <c r="AV30" s="44">
        <f>Base!AS30</f>
        <v>0</v>
      </c>
      <c r="AW30" s="44">
        <f>Base!AT30</f>
        <v>0</v>
      </c>
      <c r="AX30" s="44">
        <f>Base!AV30</f>
        <v>0</v>
      </c>
      <c r="AY30" s="44">
        <f>Base!AW30</f>
        <v>0</v>
      </c>
      <c r="AZ30" s="44">
        <f>Base!AX30</f>
        <v>0</v>
      </c>
      <c r="BA30" s="44">
        <f>Base!AY30</f>
        <v>0</v>
      </c>
      <c r="BB30" s="44">
        <f>Base!BA30</f>
        <v>0</v>
      </c>
      <c r="BC30" s="44">
        <f>Base!BB30</f>
        <v>0</v>
      </c>
      <c r="BD30" s="44">
        <f>Base!BC30</f>
        <v>0</v>
      </c>
      <c r="BE30" s="44">
        <f>Base!BD30</f>
        <v>0</v>
      </c>
      <c r="BF30" s="44"/>
      <c r="BG30" s="238" t="str">
        <f>Base!FR30</f>
        <v/>
      </c>
    </row>
    <row r="31" spans="1:59" x14ac:dyDescent="0.25">
      <c r="A31" s="44" t="str">
        <f>Base!A31</f>
        <v>ОНБ.ВВ.7</v>
      </c>
      <c r="B31" s="41">
        <f>Base!B31</f>
        <v>0</v>
      </c>
      <c r="C31" s="44" t="str">
        <f ca="1">Base!CP31</f>
        <v/>
      </c>
      <c r="D31" s="44" t="str">
        <f ca="1">Base!DR31</f>
        <v/>
      </c>
      <c r="E31" s="44" t="str">
        <f ca="1">Base!EV31</f>
        <v/>
      </c>
      <c r="F31" s="44" t="str">
        <f ca="1">Base!EG31</f>
        <v/>
      </c>
      <c r="G31" s="239">
        <f t="shared" si="10"/>
        <v>0</v>
      </c>
      <c r="H31" s="44">
        <f t="shared" si="11"/>
        <v>0</v>
      </c>
      <c r="I31" s="44">
        <f t="shared" si="12"/>
        <v>0</v>
      </c>
      <c r="J31" s="44">
        <f t="shared" si="13"/>
        <v>0</v>
      </c>
      <c r="K31" s="44">
        <f t="shared" si="14"/>
        <v>0</v>
      </c>
      <c r="L31" s="44">
        <f t="shared" si="15"/>
        <v>0</v>
      </c>
      <c r="M31" s="44">
        <f t="shared" si="16"/>
        <v>0</v>
      </c>
      <c r="N31" s="44">
        <f>Base!C31</f>
        <v>0</v>
      </c>
      <c r="O31" s="44">
        <f>Base!D31</f>
        <v>0</v>
      </c>
      <c r="P31" s="44">
        <f>Base!E31</f>
        <v>0</v>
      </c>
      <c r="Q31" s="44">
        <f>Base!F31</f>
        <v>0</v>
      </c>
      <c r="R31" s="44">
        <f>Base!H31</f>
        <v>0</v>
      </c>
      <c r="S31" s="44">
        <f>Base!I31</f>
        <v>0</v>
      </c>
      <c r="T31" s="44">
        <f>Base!J31</f>
        <v>0</v>
      </c>
      <c r="U31" s="44">
        <f>Base!K31</f>
        <v>0</v>
      </c>
      <c r="V31" s="44">
        <f>Base!M31</f>
        <v>0</v>
      </c>
      <c r="W31" s="44">
        <f>Base!N31</f>
        <v>0</v>
      </c>
      <c r="X31" s="44">
        <f>Base!O31</f>
        <v>0</v>
      </c>
      <c r="Y31" s="44">
        <f>Base!P31</f>
        <v>0</v>
      </c>
      <c r="Z31" s="44">
        <f>Base!R31</f>
        <v>0</v>
      </c>
      <c r="AA31" s="44">
        <f>Base!S31</f>
        <v>0</v>
      </c>
      <c r="AB31" s="44">
        <f>Base!T31</f>
        <v>0</v>
      </c>
      <c r="AC31" s="44">
        <f>Base!U31</f>
        <v>0</v>
      </c>
      <c r="AD31" s="44">
        <f>Base!W31</f>
        <v>0</v>
      </c>
      <c r="AE31" s="44">
        <f>Base!X31</f>
        <v>0</v>
      </c>
      <c r="AF31" s="44">
        <f>Base!Y31</f>
        <v>0</v>
      </c>
      <c r="AG31" s="44">
        <f>Base!Z31</f>
        <v>0</v>
      </c>
      <c r="AH31" s="44">
        <f>Base!AB31</f>
        <v>0</v>
      </c>
      <c r="AI31" s="44">
        <f>Base!AC31</f>
        <v>0</v>
      </c>
      <c r="AJ31" s="44">
        <f>Base!AD31</f>
        <v>0</v>
      </c>
      <c r="AK31" s="44">
        <f>Base!AE31</f>
        <v>0</v>
      </c>
      <c r="AL31" s="44">
        <f>Base!AG31</f>
        <v>0</v>
      </c>
      <c r="AM31" s="44">
        <f>Base!AH31</f>
        <v>0</v>
      </c>
      <c r="AN31" s="44">
        <f>Base!AI31</f>
        <v>0</v>
      </c>
      <c r="AO31" s="44">
        <f>Base!AJ31</f>
        <v>0</v>
      </c>
      <c r="AP31" s="44">
        <f>Base!AL31</f>
        <v>0</v>
      </c>
      <c r="AQ31" s="44">
        <f>Base!AM31</f>
        <v>0</v>
      </c>
      <c r="AR31" s="44">
        <f>Base!AN31</f>
        <v>0</v>
      </c>
      <c r="AS31" s="44">
        <f>Base!AO31</f>
        <v>0</v>
      </c>
      <c r="AT31" s="44">
        <f>Base!AQ31</f>
        <v>0</v>
      </c>
      <c r="AU31" s="44">
        <f>Base!AR31</f>
        <v>0</v>
      </c>
      <c r="AV31" s="44">
        <f>Base!AS31</f>
        <v>0</v>
      </c>
      <c r="AW31" s="44">
        <f>Base!AT31</f>
        <v>0</v>
      </c>
      <c r="AX31" s="44">
        <f>Base!AV31</f>
        <v>0</v>
      </c>
      <c r="AY31" s="44">
        <f>Base!AW31</f>
        <v>0</v>
      </c>
      <c r="AZ31" s="44">
        <f>Base!AX31</f>
        <v>0</v>
      </c>
      <c r="BA31" s="44">
        <f>Base!AY31</f>
        <v>0</v>
      </c>
      <c r="BB31" s="44">
        <f>Base!BA31</f>
        <v>0</v>
      </c>
      <c r="BC31" s="44">
        <f>Base!BB31</f>
        <v>0</v>
      </c>
      <c r="BD31" s="44">
        <f>Base!BC31</f>
        <v>0</v>
      </c>
      <c r="BE31" s="44">
        <f>Base!BD31</f>
        <v>0</v>
      </c>
      <c r="BF31" s="44"/>
      <c r="BG31" s="238" t="str">
        <f>Base!FR31</f>
        <v/>
      </c>
    </row>
    <row r="32" spans="1:59" x14ac:dyDescent="0.25">
      <c r="A32" s="44" t="str">
        <f>Base!A32</f>
        <v>ОНБ.ВВ.8</v>
      </c>
      <c r="B32" s="41">
        <f>Base!B32</f>
        <v>0</v>
      </c>
      <c r="C32" s="44" t="str">
        <f ca="1">Base!CP32</f>
        <v/>
      </c>
      <c r="D32" s="44" t="str">
        <f ca="1">Base!DR32</f>
        <v/>
      </c>
      <c r="E32" s="44" t="str">
        <f ca="1">Base!EV32</f>
        <v/>
      </c>
      <c r="F32" s="44" t="str">
        <f ca="1">Base!EG32</f>
        <v/>
      </c>
      <c r="G32" s="239">
        <f t="shared" si="10"/>
        <v>0</v>
      </c>
      <c r="H32" s="44">
        <f t="shared" si="11"/>
        <v>0</v>
      </c>
      <c r="I32" s="44">
        <f t="shared" si="12"/>
        <v>0</v>
      </c>
      <c r="J32" s="44">
        <f t="shared" si="13"/>
        <v>0</v>
      </c>
      <c r="K32" s="44">
        <f t="shared" si="14"/>
        <v>0</v>
      </c>
      <c r="L32" s="44">
        <f t="shared" si="15"/>
        <v>0</v>
      </c>
      <c r="M32" s="44">
        <f t="shared" si="16"/>
        <v>0</v>
      </c>
      <c r="N32" s="44">
        <f>Base!C32</f>
        <v>0</v>
      </c>
      <c r="O32" s="44">
        <f>Base!D32</f>
        <v>0</v>
      </c>
      <c r="P32" s="44">
        <f>Base!E32</f>
        <v>0</v>
      </c>
      <c r="Q32" s="44">
        <f>Base!F32</f>
        <v>0</v>
      </c>
      <c r="R32" s="44">
        <f>Base!H32</f>
        <v>0</v>
      </c>
      <c r="S32" s="44">
        <f>Base!I32</f>
        <v>0</v>
      </c>
      <c r="T32" s="44">
        <f>Base!J32</f>
        <v>0</v>
      </c>
      <c r="U32" s="44">
        <f>Base!K32</f>
        <v>0</v>
      </c>
      <c r="V32" s="44">
        <f>Base!M32</f>
        <v>0</v>
      </c>
      <c r="W32" s="44">
        <f>Base!N32</f>
        <v>0</v>
      </c>
      <c r="X32" s="44">
        <f>Base!O32</f>
        <v>0</v>
      </c>
      <c r="Y32" s="44">
        <f>Base!P32</f>
        <v>0</v>
      </c>
      <c r="Z32" s="44">
        <f>Base!R32</f>
        <v>0</v>
      </c>
      <c r="AA32" s="44">
        <f>Base!S32</f>
        <v>0</v>
      </c>
      <c r="AB32" s="44">
        <f>Base!T32</f>
        <v>0</v>
      </c>
      <c r="AC32" s="44">
        <f>Base!U32</f>
        <v>0</v>
      </c>
      <c r="AD32" s="44">
        <f>Base!W32</f>
        <v>0</v>
      </c>
      <c r="AE32" s="44">
        <f>Base!X32</f>
        <v>0</v>
      </c>
      <c r="AF32" s="44">
        <f>Base!Y32</f>
        <v>0</v>
      </c>
      <c r="AG32" s="44">
        <f>Base!Z32</f>
        <v>0</v>
      </c>
      <c r="AH32" s="44">
        <f>Base!AB32</f>
        <v>0</v>
      </c>
      <c r="AI32" s="44">
        <f>Base!AC32</f>
        <v>0</v>
      </c>
      <c r="AJ32" s="44">
        <f>Base!AD32</f>
        <v>0</v>
      </c>
      <c r="AK32" s="44">
        <f>Base!AE32</f>
        <v>0</v>
      </c>
      <c r="AL32" s="44">
        <f>Base!AG32</f>
        <v>0</v>
      </c>
      <c r="AM32" s="44">
        <f>Base!AH32</f>
        <v>0</v>
      </c>
      <c r="AN32" s="44">
        <f>Base!AI32</f>
        <v>0</v>
      </c>
      <c r="AO32" s="44">
        <f>Base!AJ32</f>
        <v>0</v>
      </c>
      <c r="AP32" s="44">
        <f>Base!AL32</f>
        <v>0</v>
      </c>
      <c r="AQ32" s="44">
        <f>Base!AM32</f>
        <v>0</v>
      </c>
      <c r="AR32" s="44">
        <f>Base!AN32</f>
        <v>0</v>
      </c>
      <c r="AS32" s="44">
        <f>Base!AO32</f>
        <v>0</v>
      </c>
      <c r="AT32" s="44">
        <f>Base!AQ32</f>
        <v>0</v>
      </c>
      <c r="AU32" s="44">
        <f>Base!AR32</f>
        <v>0</v>
      </c>
      <c r="AV32" s="44">
        <f>Base!AS32</f>
        <v>0</v>
      </c>
      <c r="AW32" s="44">
        <f>Base!AT32</f>
        <v>0</v>
      </c>
      <c r="AX32" s="44">
        <f>Base!AV32</f>
        <v>0</v>
      </c>
      <c r="AY32" s="44">
        <f>Base!AW32</f>
        <v>0</v>
      </c>
      <c r="AZ32" s="44">
        <f>Base!AX32</f>
        <v>0</v>
      </c>
      <c r="BA32" s="44">
        <f>Base!AY32</f>
        <v>0</v>
      </c>
      <c r="BB32" s="44">
        <f>Base!BA32</f>
        <v>0</v>
      </c>
      <c r="BC32" s="44">
        <f>Base!BB32</f>
        <v>0</v>
      </c>
      <c r="BD32" s="44">
        <f>Base!BC32</f>
        <v>0</v>
      </c>
      <c r="BE32" s="44">
        <f>Base!BD32</f>
        <v>0</v>
      </c>
      <c r="BF32" s="44"/>
      <c r="BG32" s="238" t="str">
        <f>Base!FR32</f>
        <v/>
      </c>
    </row>
    <row r="33" spans="1:59" x14ac:dyDescent="0.25">
      <c r="A33" s="44" t="str">
        <f>Base!A33</f>
        <v>ОНБ.ВВ.9</v>
      </c>
      <c r="B33" s="41">
        <f>Base!B33</f>
        <v>0</v>
      </c>
      <c r="C33" s="44" t="str">
        <f ca="1">Base!CP33</f>
        <v/>
      </c>
      <c r="D33" s="44" t="str">
        <f ca="1">Base!DR33</f>
        <v/>
      </c>
      <c r="E33" s="44" t="str">
        <f ca="1">Base!EV33</f>
        <v/>
      </c>
      <c r="F33" s="44" t="str">
        <f ca="1">Base!EG33</f>
        <v/>
      </c>
      <c r="G33" s="239">
        <f t="shared" si="10"/>
        <v>0</v>
      </c>
      <c r="H33" s="44">
        <f t="shared" si="11"/>
        <v>0</v>
      </c>
      <c r="I33" s="44">
        <f t="shared" si="12"/>
        <v>0</v>
      </c>
      <c r="J33" s="44">
        <f t="shared" si="13"/>
        <v>0</v>
      </c>
      <c r="K33" s="44">
        <f t="shared" si="14"/>
        <v>0</v>
      </c>
      <c r="L33" s="44">
        <f t="shared" si="15"/>
        <v>0</v>
      </c>
      <c r="M33" s="44">
        <f t="shared" si="16"/>
        <v>0</v>
      </c>
      <c r="N33" s="44">
        <f>Base!C33</f>
        <v>0</v>
      </c>
      <c r="O33" s="44">
        <f>Base!D33</f>
        <v>0</v>
      </c>
      <c r="P33" s="44">
        <f>Base!E33</f>
        <v>0</v>
      </c>
      <c r="Q33" s="44">
        <f>Base!F33</f>
        <v>0</v>
      </c>
      <c r="R33" s="44">
        <f>Base!H33</f>
        <v>0</v>
      </c>
      <c r="S33" s="44">
        <f>Base!I33</f>
        <v>0</v>
      </c>
      <c r="T33" s="44">
        <f>Base!J33</f>
        <v>0</v>
      </c>
      <c r="U33" s="44">
        <f>Base!K33</f>
        <v>0</v>
      </c>
      <c r="V33" s="44">
        <f>Base!M33</f>
        <v>0</v>
      </c>
      <c r="W33" s="44">
        <f>Base!N33</f>
        <v>0</v>
      </c>
      <c r="X33" s="44">
        <f>Base!O33</f>
        <v>0</v>
      </c>
      <c r="Y33" s="44">
        <f>Base!P33</f>
        <v>0</v>
      </c>
      <c r="Z33" s="44">
        <f>Base!R33</f>
        <v>0</v>
      </c>
      <c r="AA33" s="44">
        <f>Base!S33</f>
        <v>0</v>
      </c>
      <c r="AB33" s="44">
        <f>Base!T33</f>
        <v>0</v>
      </c>
      <c r="AC33" s="44">
        <f>Base!U33</f>
        <v>0</v>
      </c>
      <c r="AD33" s="44">
        <f>Base!W33</f>
        <v>0</v>
      </c>
      <c r="AE33" s="44">
        <f>Base!X33</f>
        <v>0</v>
      </c>
      <c r="AF33" s="44">
        <f>Base!Y33</f>
        <v>0</v>
      </c>
      <c r="AG33" s="44">
        <f>Base!Z33</f>
        <v>0</v>
      </c>
      <c r="AH33" s="44">
        <f>Base!AB33</f>
        <v>0</v>
      </c>
      <c r="AI33" s="44">
        <f>Base!AC33</f>
        <v>0</v>
      </c>
      <c r="AJ33" s="44">
        <f>Base!AD33</f>
        <v>0</v>
      </c>
      <c r="AK33" s="44">
        <f>Base!AE33</f>
        <v>0</v>
      </c>
      <c r="AL33" s="44">
        <f>Base!AG33</f>
        <v>0</v>
      </c>
      <c r="AM33" s="44">
        <f>Base!AH33</f>
        <v>0</v>
      </c>
      <c r="AN33" s="44">
        <f>Base!AI33</f>
        <v>0</v>
      </c>
      <c r="AO33" s="44">
        <f>Base!AJ33</f>
        <v>0</v>
      </c>
      <c r="AP33" s="44">
        <f>Base!AL33</f>
        <v>0</v>
      </c>
      <c r="AQ33" s="44">
        <f>Base!AM33</f>
        <v>0</v>
      </c>
      <c r="AR33" s="44">
        <f>Base!AN33</f>
        <v>0</v>
      </c>
      <c r="AS33" s="44">
        <f>Base!AO33</f>
        <v>0</v>
      </c>
      <c r="AT33" s="44">
        <f>Base!AQ33</f>
        <v>0</v>
      </c>
      <c r="AU33" s="44">
        <f>Base!AR33</f>
        <v>0</v>
      </c>
      <c r="AV33" s="44">
        <f>Base!AS33</f>
        <v>0</v>
      </c>
      <c r="AW33" s="44">
        <f>Base!AT33</f>
        <v>0</v>
      </c>
      <c r="AX33" s="44">
        <f>Base!AV33</f>
        <v>0</v>
      </c>
      <c r="AY33" s="44">
        <f>Base!AW33</f>
        <v>0</v>
      </c>
      <c r="AZ33" s="44">
        <f>Base!AX33</f>
        <v>0</v>
      </c>
      <c r="BA33" s="44">
        <f>Base!AY33</f>
        <v>0</v>
      </c>
      <c r="BB33" s="44">
        <f>Base!BA33</f>
        <v>0</v>
      </c>
      <c r="BC33" s="44">
        <f>Base!BB33</f>
        <v>0</v>
      </c>
      <c r="BD33" s="44">
        <f>Base!BC33</f>
        <v>0</v>
      </c>
      <c r="BE33" s="44">
        <f>Base!BD33</f>
        <v>0</v>
      </c>
      <c r="BF33" s="44"/>
      <c r="BG33" s="238" t="str">
        <f>Base!FR33</f>
        <v/>
      </c>
    </row>
    <row r="34" spans="1:59" x14ac:dyDescent="0.25">
      <c r="A34" s="44" t="str">
        <f>Base!A34</f>
        <v>ОНБ.ВВ.10</v>
      </c>
      <c r="B34" s="41">
        <f>Base!B34</f>
        <v>0</v>
      </c>
      <c r="C34" s="44" t="str">
        <f ca="1">Base!CP34</f>
        <v/>
      </c>
      <c r="D34" s="44" t="str">
        <f ca="1">Base!DR34</f>
        <v/>
      </c>
      <c r="E34" s="44" t="str">
        <f ca="1">Base!EV34</f>
        <v/>
      </c>
      <c r="F34" s="44" t="str">
        <f ca="1">Base!EG34</f>
        <v/>
      </c>
      <c r="G34" s="239">
        <f t="shared" si="10"/>
        <v>0</v>
      </c>
      <c r="H34" s="44">
        <f t="shared" si="11"/>
        <v>0</v>
      </c>
      <c r="I34" s="44">
        <f t="shared" si="12"/>
        <v>0</v>
      </c>
      <c r="J34" s="44">
        <f t="shared" si="13"/>
        <v>0</v>
      </c>
      <c r="K34" s="44">
        <f t="shared" si="14"/>
        <v>0</v>
      </c>
      <c r="L34" s="44">
        <f t="shared" si="15"/>
        <v>0</v>
      </c>
      <c r="M34" s="44">
        <f t="shared" si="16"/>
        <v>0</v>
      </c>
      <c r="N34" s="44">
        <f>Base!C34</f>
        <v>0</v>
      </c>
      <c r="O34" s="44">
        <f>Base!D34</f>
        <v>0</v>
      </c>
      <c r="P34" s="44">
        <f>Base!E34</f>
        <v>0</v>
      </c>
      <c r="Q34" s="44">
        <f>Base!F34</f>
        <v>0</v>
      </c>
      <c r="R34" s="44">
        <f>Base!H34</f>
        <v>0</v>
      </c>
      <c r="S34" s="44">
        <f>Base!I34</f>
        <v>0</v>
      </c>
      <c r="T34" s="44">
        <f>Base!J34</f>
        <v>0</v>
      </c>
      <c r="U34" s="44">
        <f>Base!K34</f>
        <v>0</v>
      </c>
      <c r="V34" s="44">
        <f>Base!M34</f>
        <v>0</v>
      </c>
      <c r="W34" s="44">
        <f>Base!N34</f>
        <v>0</v>
      </c>
      <c r="X34" s="44">
        <f>Base!O34</f>
        <v>0</v>
      </c>
      <c r="Y34" s="44">
        <f>Base!P34</f>
        <v>0</v>
      </c>
      <c r="Z34" s="44">
        <f>Base!R34</f>
        <v>0</v>
      </c>
      <c r="AA34" s="44">
        <f>Base!S34</f>
        <v>0</v>
      </c>
      <c r="AB34" s="44">
        <f>Base!T34</f>
        <v>0</v>
      </c>
      <c r="AC34" s="44">
        <f>Base!U34</f>
        <v>0</v>
      </c>
      <c r="AD34" s="44">
        <f>Base!W34</f>
        <v>0</v>
      </c>
      <c r="AE34" s="44">
        <f>Base!X34</f>
        <v>0</v>
      </c>
      <c r="AF34" s="44">
        <f>Base!Y34</f>
        <v>0</v>
      </c>
      <c r="AG34" s="44">
        <f>Base!Z34</f>
        <v>0</v>
      </c>
      <c r="AH34" s="44">
        <f>Base!AB34</f>
        <v>0</v>
      </c>
      <c r="AI34" s="44">
        <f>Base!AC34</f>
        <v>0</v>
      </c>
      <c r="AJ34" s="44">
        <f>Base!AD34</f>
        <v>0</v>
      </c>
      <c r="AK34" s="44">
        <f>Base!AE34</f>
        <v>0</v>
      </c>
      <c r="AL34" s="44">
        <f>Base!AG34</f>
        <v>0</v>
      </c>
      <c r="AM34" s="44">
        <f>Base!AH34</f>
        <v>0</v>
      </c>
      <c r="AN34" s="44">
        <f>Base!AI34</f>
        <v>0</v>
      </c>
      <c r="AO34" s="44">
        <f>Base!AJ34</f>
        <v>0</v>
      </c>
      <c r="AP34" s="44">
        <f>Base!AL34</f>
        <v>0</v>
      </c>
      <c r="AQ34" s="44">
        <f>Base!AM34</f>
        <v>0</v>
      </c>
      <c r="AR34" s="44">
        <f>Base!AN34</f>
        <v>0</v>
      </c>
      <c r="AS34" s="44">
        <f>Base!AO34</f>
        <v>0</v>
      </c>
      <c r="AT34" s="44">
        <f>Base!AQ34</f>
        <v>0</v>
      </c>
      <c r="AU34" s="44">
        <f>Base!AR34</f>
        <v>0</v>
      </c>
      <c r="AV34" s="44">
        <f>Base!AS34</f>
        <v>0</v>
      </c>
      <c r="AW34" s="44">
        <f>Base!AT34</f>
        <v>0</v>
      </c>
      <c r="AX34" s="44">
        <f>Base!AV34</f>
        <v>0</v>
      </c>
      <c r="AY34" s="44">
        <f>Base!AW34</f>
        <v>0</v>
      </c>
      <c r="AZ34" s="44">
        <f>Base!AX34</f>
        <v>0</v>
      </c>
      <c r="BA34" s="44">
        <f>Base!AY34</f>
        <v>0</v>
      </c>
      <c r="BB34" s="44">
        <f>Base!BA34</f>
        <v>0</v>
      </c>
      <c r="BC34" s="44">
        <f>Base!BB34</f>
        <v>0</v>
      </c>
      <c r="BD34" s="44">
        <f>Base!BC34</f>
        <v>0</v>
      </c>
      <c r="BE34" s="44">
        <f>Base!BD34</f>
        <v>0</v>
      </c>
      <c r="BF34" s="44"/>
      <c r="BG34" s="238" t="str">
        <f>Base!FR34</f>
        <v/>
      </c>
    </row>
    <row r="35" spans="1:59" x14ac:dyDescent="0.25">
      <c r="A35" s="44" t="str">
        <f>Base!A35</f>
        <v>ОНБ.ВВ.11</v>
      </c>
      <c r="B35" s="41">
        <f>Base!B35</f>
        <v>0</v>
      </c>
      <c r="C35" s="44" t="str">
        <f ca="1">Base!CP35</f>
        <v/>
      </c>
      <c r="D35" s="44" t="str">
        <f ca="1">Base!DR35</f>
        <v/>
      </c>
      <c r="E35" s="44" t="str">
        <f ca="1">Base!EV35</f>
        <v/>
      </c>
      <c r="F35" s="44" t="str">
        <f ca="1">Base!EG35</f>
        <v/>
      </c>
      <c r="G35" s="239">
        <f t="shared" si="10"/>
        <v>0</v>
      </c>
      <c r="H35" s="44">
        <f t="shared" si="11"/>
        <v>0</v>
      </c>
      <c r="I35" s="44">
        <f t="shared" si="12"/>
        <v>0</v>
      </c>
      <c r="J35" s="44">
        <f t="shared" si="13"/>
        <v>0</v>
      </c>
      <c r="K35" s="44">
        <f t="shared" si="14"/>
        <v>0</v>
      </c>
      <c r="L35" s="44">
        <f t="shared" si="15"/>
        <v>0</v>
      </c>
      <c r="M35" s="44">
        <f t="shared" si="16"/>
        <v>0</v>
      </c>
      <c r="N35" s="44">
        <f>Base!C35</f>
        <v>0</v>
      </c>
      <c r="O35" s="44">
        <f>Base!D35</f>
        <v>0</v>
      </c>
      <c r="P35" s="44">
        <f>Base!E35</f>
        <v>0</v>
      </c>
      <c r="Q35" s="44">
        <f>Base!F35</f>
        <v>0</v>
      </c>
      <c r="R35" s="44">
        <f>Base!H35</f>
        <v>0</v>
      </c>
      <c r="S35" s="44">
        <f>Base!I35</f>
        <v>0</v>
      </c>
      <c r="T35" s="44">
        <f>Base!J35</f>
        <v>0</v>
      </c>
      <c r="U35" s="44">
        <f>Base!K35</f>
        <v>0</v>
      </c>
      <c r="V35" s="44">
        <f>Base!M35</f>
        <v>0</v>
      </c>
      <c r="W35" s="44">
        <f>Base!N35</f>
        <v>0</v>
      </c>
      <c r="X35" s="44">
        <f>Base!O35</f>
        <v>0</v>
      </c>
      <c r="Y35" s="44">
        <f>Base!P35</f>
        <v>0</v>
      </c>
      <c r="Z35" s="44">
        <f>Base!R35</f>
        <v>0</v>
      </c>
      <c r="AA35" s="44">
        <f>Base!S35</f>
        <v>0</v>
      </c>
      <c r="AB35" s="44">
        <f>Base!T35</f>
        <v>0</v>
      </c>
      <c r="AC35" s="44">
        <f>Base!U35</f>
        <v>0</v>
      </c>
      <c r="AD35" s="44">
        <f>Base!W35</f>
        <v>0</v>
      </c>
      <c r="AE35" s="44">
        <f>Base!X35</f>
        <v>0</v>
      </c>
      <c r="AF35" s="44">
        <f>Base!Y35</f>
        <v>0</v>
      </c>
      <c r="AG35" s="44">
        <f>Base!Z35</f>
        <v>0</v>
      </c>
      <c r="AH35" s="44">
        <f>Base!AB35</f>
        <v>0</v>
      </c>
      <c r="AI35" s="44">
        <f>Base!AC35</f>
        <v>0</v>
      </c>
      <c r="AJ35" s="44">
        <f>Base!AD35</f>
        <v>0</v>
      </c>
      <c r="AK35" s="44">
        <f>Base!AE35</f>
        <v>0</v>
      </c>
      <c r="AL35" s="44">
        <f>Base!AG35</f>
        <v>0</v>
      </c>
      <c r="AM35" s="44">
        <f>Base!AH35</f>
        <v>0</v>
      </c>
      <c r="AN35" s="44">
        <f>Base!AI35</f>
        <v>0</v>
      </c>
      <c r="AO35" s="44">
        <f>Base!AJ35</f>
        <v>0</v>
      </c>
      <c r="AP35" s="44">
        <f>Base!AL35</f>
        <v>0</v>
      </c>
      <c r="AQ35" s="44">
        <f>Base!AM35</f>
        <v>0</v>
      </c>
      <c r="AR35" s="44">
        <f>Base!AN35</f>
        <v>0</v>
      </c>
      <c r="AS35" s="44">
        <f>Base!AO35</f>
        <v>0</v>
      </c>
      <c r="AT35" s="44">
        <f>Base!AQ35</f>
        <v>0</v>
      </c>
      <c r="AU35" s="44">
        <f>Base!AR35</f>
        <v>0</v>
      </c>
      <c r="AV35" s="44">
        <f>Base!AS35</f>
        <v>0</v>
      </c>
      <c r="AW35" s="44">
        <f>Base!AT35</f>
        <v>0</v>
      </c>
      <c r="AX35" s="44">
        <f>Base!AV35</f>
        <v>0</v>
      </c>
      <c r="AY35" s="44">
        <f>Base!AW35</f>
        <v>0</v>
      </c>
      <c r="AZ35" s="44">
        <f>Base!AX35</f>
        <v>0</v>
      </c>
      <c r="BA35" s="44">
        <f>Base!AY35</f>
        <v>0</v>
      </c>
      <c r="BB35" s="44">
        <f>Base!BA35</f>
        <v>0</v>
      </c>
      <c r="BC35" s="44">
        <f>Base!BB35</f>
        <v>0</v>
      </c>
      <c r="BD35" s="44">
        <f>Base!BC35</f>
        <v>0</v>
      </c>
      <c r="BE35" s="44">
        <f>Base!BD35</f>
        <v>0</v>
      </c>
      <c r="BF35" s="44"/>
      <c r="BG35" s="238" t="str">
        <f>Base!FR35</f>
        <v/>
      </c>
    </row>
    <row r="36" spans="1:59" x14ac:dyDescent="0.25">
      <c r="A36" s="44" t="str">
        <f>Base!A36</f>
        <v>ОНБ.ВВ.12</v>
      </c>
      <c r="B36" s="41">
        <f>Base!B36</f>
        <v>0</v>
      </c>
      <c r="C36" s="44" t="str">
        <f ca="1">Base!CP36</f>
        <v/>
      </c>
      <c r="D36" s="44" t="str">
        <f ca="1">Base!DR36</f>
        <v/>
      </c>
      <c r="E36" s="44" t="str">
        <f ca="1">Base!EV36</f>
        <v/>
      </c>
      <c r="F36" s="44" t="str">
        <f ca="1">Base!EG36</f>
        <v/>
      </c>
      <c r="G36" s="239">
        <f t="shared" si="10"/>
        <v>0</v>
      </c>
      <c r="H36" s="44">
        <f t="shared" si="11"/>
        <v>0</v>
      </c>
      <c r="I36" s="44">
        <f t="shared" si="12"/>
        <v>0</v>
      </c>
      <c r="J36" s="44">
        <f t="shared" si="13"/>
        <v>0</v>
      </c>
      <c r="K36" s="44">
        <f t="shared" si="14"/>
        <v>0</v>
      </c>
      <c r="L36" s="44">
        <f t="shared" si="15"/>
        <v>0</v>
      </c>
      <c r="M36" s="44">
        <f t="shared" si="16"/>
        <v>0</v>
      </c>
      <c r="N36" s="44">
        <f>Base!C36</f>
        <v>0</v>
      </c>
      <c r="O36" s="44">
        <f>Base!D36</f>
        <v>0</v>
      </c>
      <c r="P36" s="44">
        <f>Base!E36</f>
        <v>0</v>
      </c>
      <c r="Q36" s="44">
        <f>Base!F36</f>
        <v>0</v>
      </c>
      <c r="R36" s="44">
        <f>Base!H36</f>
        <v>0</v>
      </c>
      <c r="S36" s="44">
        <f>Base!I36</f>
        <v>0</v>
      </c>
      <c r="T36" s="44">
        <f>Base!J36</f>
        <v>0</v>
      </c>
      <c r="U36" s="44">
        <f>Base!K36</f>
        <v>0</v>
      </c>
      <c r="V36" s="44">
        <f>Base!M36</f>
        <v>0</v>
      </c>
      <c r="W36" s="44">
        <f>Base!N36</f>
        <v>0</v>
      </c>
      <c r="X36" s="44">
        <f>Base!O36</f>
        <v>0</v>
      </c>
      <c r="Y36" s="44">
        <f>Base!P36</f>
        <v>0</v>
      </c>
      <c r="Z36" s="44">
        <f>Base!R36</f>
        <v>0</v>
      </c>
      <c r="AA36" s="44">
        <f>Base!S36</f>
        <v>0</v>
      </c>
      <c r="AB36" s="44">
        <f>Base!T36</f>
        <v>0</v>
      </c>
      <c r="AC36" s="44">
        <f>Base!U36</f>
        <v>0</v>
      </c>
      <c r="AD36" s="44">
        <f>Base!W36</f>
        <v>0</v>
      </c>
      <c r="AE36" s="44">
        <f>Base!X36</f>
        <v>0</v>
      </c>
      <c r="AF36" s="44">
        <f>Base!Y36</f>
        <v>0</v>
      </c>
      <c r="AG36" s="44">
        <f>Base!Z36</f>
        <v>0</v>
      </c>
      <c r="AH36" s="44">
        <f>Base!AB36</f>
        <v>0</v>
      </c>
      <c r="AI36" s="44">
        <f>Base!AC36</f>
        <v>0</v>
      </c>
      <c r="AJ36" s="44">
        <f>Base!AD36</f>
        <v>0</v>
      </c>
      <c r="AK36" s="44">
        <f>Base!AE36</f>
        <v>0</v>
      </c>
      <c r="AL36" s="44">
        <f>Base!AG36</f>
        <v>0</v>
      </c>
      <c r="AM36" s="44">
        <f>Base!AH36</f>
        <v>0</v>
      </c>
      <c r="AN36" s="44">
        <f>Base!AI36</f>
        <v>0</v>
      </c>
      <c r="AO36" s="44">
        <f>Base!AJ36</f>
        <v>0</v>
      </c>
      <c r="AP36" s="44">
        <f>Base!AL36</f>
        <v>0</v>
      </c>
      <c r="AQ36" s="44">
        <f>Base!AM36</f>
        <v>0</v>
      </c>
      <c r="AR36" s="44">
        <f>Base!AN36</f>
        <v>0</v>
      </c>
      <c r="AS36" s="44">
        <f>Base!AO36</f>
        <v>0</v>
      </c>
      <c r="AT36" s="44">
        <f>Base!AQ36</f>
        <v>0</v>
      </c>
      <c r="AU36" s="44">
        <f>Base!AR36</f>
        <v>0</v>
      </c>
      <c r="AV36" s="44">
        <f>Base!AS36</f>
        <v>0</v>
      </c>
      <c r="AW36" s="44">
        <f>Base!AT36</f>
        <v>0</v>
      </c>
      <c r="AX36" s="44">
        <f>Base!AV36</f>
        <v>0</v>
      </c>
      <c r="AY36" s="44">
        <f>Base!AW36</f>
        <v>0</v>
      </c>
      <c r="AZ36" s="44">
        <f>Base!AX36</f>
        <v>0</v>
      </c>
      <c r="BA36" s="44">
        <f>Base!AY36</f>
        <v>0</v>
      </c>
      <c r="BB36" s="44">
        <f>Base!BA36</f>
        <v>0</v>
      </c>
      <c r="BC36" s="44">
        <f>Base!BB36</f>
        <v>0</v>
      </c>
      <c r="BD36" s="44">
        <f>Base!BC36</f>
        <v>0</v>
      </c>
      <c r="BE36" s="44">
        <f>Base!BD36</f>
        <v>0</v>
      </c>
      <c r="BF36" s="44"/>
      <c r="BG36" s="238" t="str">
        <f>Base!FR36</f>
        <v/>
      </c>
    </row>
    <row r="37" spans="1:59" x14ac:dyDescent="0.25">
      <c r="A37" s="407" t="str">
        <f>Base!A37</f>
        <v>Всего по вариативной части ОНБ (ВВ)</v>
      </c>
      <c r="B37" s="407"/>
      <c r="C37" s="46">
        <f ca="1">COUNT(Base!BQ25:BZ36)-COUNTIF(Base!BQ25:BZ36,0)</f>
        <v>0</v>
      </c>
      <c r="D37" s="46">
        <f ca="1">COUNT(Base!CS25:DB36)-COUNTIF(Base!CS25:DB36,0)</f>
        <v>0</v>
      </c>
      <c r="E37" s="46">
        <f ca="1">COUNT(Base!EI25:ER36)</f>
        <v>0</v>
      </c>
      <c r="F37" s="46">
        <f ca="1">COUNT(Base!DT25:EC36)</f>
        <v>0</v>
      </c>
      <c r="G37" s="46">
        <f t="shared" ref="G37:M37" si="17">SUM(G25:G36)</f>
        <v>0</v>
      </c>
      <c r="H37" s="46">
        <f t="shared" si="17"/>
        <v>0</v>
      </c>
      <c r="I37" s="46">
        <f t="shared" si="17"/>
        <v>0</v>
      </c>
      <c r="J37" s="46">
        <f t="shared" si="17"/>
        <v>0</v>
      </c>
      <c r="K37" s="46">
        <f t="shared" si="17"/>
        <v>0</v>
      </c>
      <c r="L37" s="46">
        <f t="shared" si="17"/>
        <v>0</v>
      </c>
      <c r="M37" s="46">
        <f t="shared" si="17"/>
        <v>0</v>
      </c>
      <c r="N37" s="239">
        <f>SUM(N25:N36)</f>
        <v>0</v>
      </c>
      <c r="O37" s="239">
        <f>SUM(O25:O36)</f>
        <v>0</v>
      </c>
      <c r="P37" s="239">
        <f>SUM(P25:P36)</f>
        <v>0</v>
      </c>
      <c r="Q37" s="239">
        <f>SUM(Q25:Q36)</f>
        <v>0</v>
      </c>
      <c r="R37" s="46">
        <f>SUM(R25:R36)</f>
        <v>0</v>
      </c>
      <c r="S37" s="46">
        <f t="shared" ref="S37:BE37" si="18">SUM(S25:S36)</f>
        <v>0</v>
      </c>
      <c r="T37" s="46">
        <f t="shared" si="18"/>
        <v>0</v>
      </c>
      <c r="U37" s="46">
        <f t="shared" si="18"/>
        <v>0</v>
      </c>
      <c r="V37" s="46">
        <f t="shared" si="18"/>
        <v>0</v>
      </c>
      <c r="W37" s="46">
        <f t="shared" si="18"/>
        <v>0</v>
      </c>
      <c r="X37" s="46">
        <f t="shared" si="18"/>
        <v>0</v>
      </c>
      <c r="Y37" s="46">
        <f t="shared" si="18"/>
        <v>0</v>
      </c>
      <c r="Z37" s="46">
        <f t="shared" si="18"/>
        <v>0</v>
      </c>
      <c r="AA37" s="46">
        <f t="shared" si="18"/>
        <v>0</v>
      </c>
      <c r="AB37" s="46">
        <f t="shared" si="18"/>
        <v>0</v>
      </c>
      <c r="AC37" s="46">
        <f t="shared" si="18"/>
        <v>0</v>
      </c>
      <c r="AD37" s="46">
        <f t="shared" si="18"/>
        <v>0</v>
      </c>
      <c r="AE37" s="46">
        <f t="shared" si="18"/>
        <v>0</v>
      </c>
      <c r="AF37" s="46">
        <f t="shared" si="18"/>
        <v>0</v>
      </c>
      <c r="AG37" s="46">
        <f t="shared" si="18"/>
        <v>0</v>
      </c>
      <c r="AH37" s="46">
        <f t="shared" si="18"/>
        <v>0</v>
      </c>
      <c r="AI37" s="46">
        <f t="shared" si="18"/>
        <v>0</v>
      </c>
      <c r="AJ37" s="46">
        <f t="shared" si="18"/>
        <v>0</v>
      </c>
      <c r="AK37" s="46">
        <f t="shared" si="18"/>
        <v>0</v>
      </c>
      <c r="AL37" s="46">
        <f t="shared" si="18"/>
        <v>0</v>
      </c>
      <c r="AM37" s="46">
        <f t="shared" si="18"/>
        <v>0</v>
      </c>
      <c r="AN37" s="46">
        <f t="shared" si="18"/>
        <v>0</v>
      </c>
      <c r="AO37" s="46">
        <f t="shared" si="18"/>
        <v>0</v>
      </c>
      <c r="AP37" s="46">
        <f t="shared" si="18"/>
        <v>0</v>
      </c>
      <c r="AQ37" s="46">
        <f t="shared" si="18"/>
        <v>0</v>
      </c>
      <c r="AR37" s="46">
        <f t="shared" si="18"/>
        <v>0</v>
      </c>
      <c r="AS37" s="46">
        <f t="shared" si="18"/>
        <v>0</v>
      </c>
      <c r="AT37" s="46">
        <f t="shared" si="18"/>
        <v>0</v>
      </c>
      <c r="AU37" s="46">
        <f t="shared" si="18"/>
        <v>0</v>
      </c>
      <c r="AV37" s="46">
        <f t="shared" si="18"/>
        <v>0</v>
      </c>
      <c r="AW37" s="46">
        <f t="shared" si="18"/>
        <v>0</v>
      </c>
      <c r="AX37" s="46">
        <f t="shared" si="18"/>
        <v>0</v>
      </c>
      <c r="AY37" s="46">
        <f t="shared" si="18"/>
        <v>0</v>
      </c>
      <c r="AZ37" s="46">
        <f t="shared" si="18"/>
        <v>0</v>
      </c>
      <c r="BA37" s="46">
        <f t="shared" si="18"/>
        <v>0</v>
      </c>
      <c r="BB37" s="46">
        <f t="shared" si="18"/>
        <v>0</v>
      </c>
      <c r="BC37" s="46">
        <f t="shared" si="18"/>
        <v>0</v>
      </c>
      <c r="BD37" s="46">
        <f t="shared" si="18"/>
        <v>0</v>
      </c>
      <c r="BE37" s="46">
        <f t="shared" si="18"/>
        <v>0</v>
      </c>
      <c r="BF37" s="44"/>
      <c r="BG37" s="217"/>
    </row>
    <row r="38" spans="1:59" x14ac:dyDescent="0.25">
      <c r="A38" s="405" t="str">
        <f>Base!A38</f>
        <v>Дисциплины по выбору студента (ВС)</v>
      </c>
      <c r="B38" s="405"/>
      <c r="C38" s="405"/>
      <c r="D38" s="405"/>
      <c r="E38" s="405"/>
      <c r="F38" s="405"/>
      <c r="G38" s="405"/>
      <c r="H38" s="405"/>
      <c r="I38" s="405"/>
      <c r="J38" s="405"/>
      <c r="K38" s="405"/>
      <c r="L38" s="405"/>
      <c r="M38" s="405"/>
      <c r="N38" s="405"/>
      <c r="O38" s="405"/>
      <c r="P38" s="405"/>
      <c r="Q38" s="405"/>
      <c r="R38" s="405"/>
      <c r="S38" s="405"/>
      <c r="T38" s="405"/>
      <c r="U38" s="405"/>
      <c r="V38" s="405"/>
      <c r="W38" s="405"/>
      <c r="X38" s="405"/>
      <c r="Y38" s="405"/>
      <c r="Z38" s="405"/>
      <c r="AA38" s="405"/>
      <c r="AB38" s="405"/>
      <c r="AC38" s="405"/>
      <c r="AD38" s="405"/>
      <c r="AE38" s="405"/>
      <c r="AF38" s="405"/>
      <c r="AG38" s="405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217"/>
    </row>
    <row r="39" spans="1:59" x14ac:dyDescent="0.25">
      <c r="A39" s="44" t="str">
        <f>Base!A39</f>
        <v>ОНБ.ВC.1</v>
      </c>
      <c r="B39" s="41">
        <f>Base!B39</f>
        <v>0</v>
      </c>
      <c r="C39" s="44" t="str">
        <f ca="1">Base!CP39</f>
        <v/>
      </c>
      <c r="D39" s="44" t="str">
        <f ca="1">Base!DR39</f>
        <v/>
      </c>
      <c r="E39" s="44" t="str">
        <f ca="1">Base!EV39</f>
        <v/>
      </c>
      <c r="F39" s="44" t="str">
        <f ca="1">Base!EG39</f>
        <v/>
      </c>
      <c r="G39" s="239">
        <f t="shared" ref="G39:G44" si="19">N39+R39+V39+Z39+AD39+AH39+AL39+AP39+AT39+AX39+BB39</f>
        <v>0</v>
      </c>
      <c r="H39" s="44">
        <f>G39*36</f>
        <v>0</v>
      </c>
      <c r="I39" s="44">
        <f>SUM(J39:L39)</f>
        <v>0</v>
      </c>
      <c r="J39" s="44">
        <f t="shared" ref="J39:L43" si="20">O39+S39*$U$3+W39*$Y$3+AA39*$AC$3+AE39*$AG$3+AI39*$AK$3+AM39*$AO$3+AQ39*$AS$3+AU39*$AW$3+AY39*$BA$3+BC39*$BE$3</f>
        <v>0</v>
      </c>
      <c r="K39" s="44">
        <f t="shared" si="20"/>
        <v>0</v>
      </c>
      <c r="L39" s="44">
        <f t="shared" si="20"/>
        <v>0</v>
      </c>
      <c r="M39" s="44">
        <f>H39-I39</f>
        <v>0</v>
      </c>
      <c r="N39" s="44">
        <f>Base!C39</f>
        <v>0</v>
      </c>
      <c r="O39" s="44">
        <f>Base!D39</f>
        <v>0</v>
      </c>
      <c r="P39" s="44">
        <f>Base!E39</f>
        <v>0</v>
      </c>
      <c r="Q39" s="44">
        <f>Base!F39</f>
        <v>0</v>
      </c>
      <c r="R39" s="44">
        <f>Base!H39</f>
        <v>0</v>
      </c>
      <c r="S39" s="44">
        <f>Base!I39</f>
        <v>0</v>
      </c>
      <c r="T39" s="44">
        <f>Base!J39</f>
        <v>0</v>
      </c>
      <c r="U39" s="44">
        <f>Base!K39</f>
        <v>0</v>
      </c>
      <c r="V39" s="44">
        <f>Base!M39</f>
        <v>0</v>
      </c>
      <c r="W39" s="44">
        <f>Base!N39</f>
        <v>0</v>
      </c>
      <c r="X39" s="44">
        <f>Base!O39</f>
        <v>0</v>
      </c>
      <c r="Y39" s="44">
        <f>Base!P39</f>
        <v>0</v>
      </c>
      <c r="Z39" s="44">
        <f>Base!R39</f>
        <v>0</v>
      </c>
      <c r="AA39" s="44">
        <f>Base!S39</f>
        <v>0</v>
      </c>
      <c r="AB39" s="44">
        <f>Base!T39</f>
        <v>0</v>
      </c>
      <c r="AC39" s="44">
        <f>Base!U39</f>
        <v>0</v>
      </c>
      <c r="AD39" s="44">
        <f>Base!W39</f>
        <v>0</v>
      </c>
      <c r="AE39" s="44">
        <f>Base!X39</f>
        <v>0</v>
      </c>
      <c r="AF39" s="44">
        <f>Base!Y39</f>
        <v>0</v>
      </c>
      <c r="AG39" s="44">
        <f>Base!Z39</f>
        <v>0</v>
      </c>
      <c r="AH39" s="44">
        <f>Base!AB39</f>
        <v>0</v>
      </c>
      <c r="AI39" s="44">
        <f>Base!AC39</f>
        <v>0</v>
      </c>
      <c r="AJ39" s="44">
        <f>Base!AD39</f>
        <v>0</v>
      </c>
      <c r="AK39" s="44">
        <f>Base!AE39</f>
        <v>0</v>
      </c>
      <c r="AL39" s="44">
        <f>Base!AG39</f>
        <v>0</v>
      </c>
      <c r="AM39" s="44">
        <f>Base!AH39</f>
        <v>0</v>
      </c>
      <c r="AN39" s="44">
        <f>Base!AI39</f>
        <v>0</v>
      </c>
      <c r="AO39" s="44">
        <f>Base!AJ39</f>
        <v>0</v>
      </c>
      <c r="AP39" s="44">
        <f>Base!AL39</f>
        <v>0</v>
      </c>
      <c r="AQ39" s="44">
        <f>Base!AM39</f>
        <v>0</v>
      </c>
      <c r="AR39" s="44">
        <f>Base!AN39</f>
        <v>0</v>
      </c>
      <c r="AS39" s="44">
        <f>Base!AO39</f>
        <v>0</v>
      </c>
      <c r="AT39" s="44">
        <f>Base!AQ39</f>
        <v>0</v>
      </c>
      <c r="AU39" s="44">
        <f>Base!AR39</f>
        <v>0</v>
      </c>
      <c r="AV39" s="44">
        <f>Base!AS39</f>
        <v>0</v>
      </c>
      <c r="AW39" s="44">
        <f>Base!AT39</f>
        <v>0</v>
      </c>
      <c r="AX39" s="44">
        <f>Base!AV39</f>
        <v>0</v>
      </c>
      <c r="AY39" s="44">
        <f>Base!AW39</f>
        <v>0</v>
      </c>
      <c r="AZ39" s="44">
        <f>Base!AX39</f>
        <v>0</v>
      </c>
      <c r="BA39" s="44">
        <f>Base!AY39</f>
        <v>0</v>
      </c>
      <c r="BB39" s="44">
        <f>Base!BA39</f>
        <v>0</v>
      </c>
      <c r="BC39" s="44">
        <f>Base!BB39</f>
        <v>0</v>
      </c>
      <c r="BD39" s="44">
        <f>Base!BC39</f>
        <v>0</v>
      </c>
      <c r="BE39" s="44">
        <f>Base!BD39</f>
        <v>0</v>
      </c>
      <c r="BF39" s="44"/>
      <c r="BG39" s="238" t="str">
        <f>Base!FR39</f>
        <v/>
      </c>
    </row>
    <row r="40" spans="1:59" x14ac:dyDescent="0.25">
      <c r="A40" s="44" t="str">
        <f>Base!A40</f>
        <v>ОНБ.ВC.2</v>
      </c>
      <c r="B40" s="41">
        <f>Base!B40</f>
        <v>0</v>
      </c>
      <c r="C40" s="44" t="str">
        <f ca="1">Base!CP40</f>
        <v/>
      </c>
      <c r="D40" s="44" t="str">
        <f ca="1">Base!DR40</f>
        <v/>
      </c>
      <c r="E40" s="44" t="str">
        <f ca="1">Base!EV40</f>
        <v/>
      </c>
      <c r="F40" s="44" t="str">
        <f ca="1">Base!EG40</f>
        <v/>
      </c>
      <c r="G40" s="239">
        <f t="shared" si="19"/>
        <v>0</v>
      </c>
      <c r="H40" s="44">
        <f>G40*36</f>
        <v>0</v>
      </c>
      <c r="I40" s="44">
        <f>SUM(J40:L40)</f>
        <v>0</v>
      </c>
      <c r="J40" s="44">
        <f t="shared" si="20"/>
        <v>0</v>
      </c>
      <c r="K40" s="44">
        <f t="shared" si="20"/>
        <v>0</v>
      </c>
      <c r="L40" s="44">
        <f t="shared" si="20"/>
        <v>0</v>
      </c>
      <c r="M40" s="44">
        <f>H40-I40</f>
        <v>0</v>
      </c>
      <c r="N40" s="44">
        <f>Base!C40</f>
        <v>0</v>
      </c>
      <c r="O40" s="44">
        <f>Base!D40</f>
        <v>0</v>
      </c>
      <c r="P40" s="44">
        <f>Base!E40</f>
        <v>0</v>
      </c>
      <c r="Q40" s="44">
        <f>Base!F40</f>
        <v>0</v>
      </c>
      <c r="R40" s="44">
        <f>Base!H40</f>
        <v>0</v>
      </c>
      <c r="S40" s="44">
        <f>Base!I40</f>
        <v>0</v>
      </c>
      <c r="T40" s="44">
        <f>Base!J40</f>
        <v>0</v>
      </c>
      <c r="U40" s="44">
        <f>Base!K40</f>
        <v>0</v>
      </c>
      <c r="V40" s="44">
        <f>Base!M40</f>
        <v>0</v>
      </c>
      <c r="W40" s="44">
        <f>Base!N40</f>
        <v>0</v>
      </c>
      <c r="X40" s="44">
        <f>Base!O40</f>
        <v>0</v>
      </c>
      <c r="Y40" s="44">
        <f>Base!P40</f>
        <v>0</v>
      </c>
      <c r="Z40" s="44">
        <f>Base!R40</f>
        <v>0</v>
      </c>
      <c r="AA40" s="44">
        <f>Base!S40</f>
        <v>0</v>
      </c>
      <c r="AB40" s="44">
        <f>Base!T40</f>
        <v>0</v>
      </c>
      <c r="AC40" s="44">
        <f>Base!U40</f>
        <v>0</v>
      </c>
      <c r="AD40" s="44">
        <f>Base!W40</f>
        <v>0</v>
      </c>
      <c r="AE40" s="44">
        <f>Base!X40</f>
        <v>0</v>
      </c>
      <c r="AF40" s="44">
        <f>Base!Y40</f>
        <v>0</v>
      </c>
      <c r="AG40" s="44">
        <f>Base!Z40</f>
        <v>0</v>
      </c>
      <c r="AH40" s="44">
        <f>Base!AB40</f>
        <v>0</v>
      </c>
      <c r="AI40" s="44">
        <f>Base!AC40</f>
        <v>0</v>
      </c>
      <c r="AJ40" s="44">
        <f>Base!AD40</f>
        <v>0</v>
      </c>
      <c r="AK40" s="44">
        <f>Base!AE40</f>
        <v>0</v>
      </c>
      <c r="AL40" s="44">
        <f>Base!AG40</f>
        <v>0</v>
      </c>
      <c r="AM40" s="44">
        <f>Base!AH40</f>
        <v>0</v>
      </c>
      <c r="AN40" s="44">
        <f>Base!AI40</f>
        <v>0</v>
      </c>
      <c r="AO40" s="44">
        <f>Base!AJ40</f>
        <v>0</v>
      </c>
      <c r="AP40" s="44">
        <f>Base!AL40</f>
        <v>0</v>
      </c>
      <c r="AQ40" s="44">
        <f>Base!AM40</f>
        <v>0</v>
      </c>
      <c r="AR40" s="44">
        <f>Base!AN40</f>
        <v>0</v>
      </c>
      <c r="AS40" s="44">
        <f>Base!AO40</f>
        <v>0</v>
      </c>
      <c r="AT40" s="44">
        <f>Base!AQ40</f>
        <v>0</v>
      </c>
      <c r="AU40" s="44">
        <f>Base!AR40</f>
        <v>0</v>
      </c>
      <c r="AV40" s="44">
        <f>Base!AS40</f>
        <v>0</v>
      </c>
      <c r="AW40" s="44">
        <f>Base!AT40</f>
        <v>0</v>
      </c>
      <c r="AX40" s="44">
        <f>Base!AV40</f>
        <v>0</v>
      </c>
      <c r="AY40" s="44">
        <f>Base!AW40</f>
        <v>0</v>
      </c>
      <c r="AZ40" s="44">
        <f>Base!AX40</f>
        <v>0</v>
      </c>
      <c r="BA40" s="44">
        <f>Base!AY40</f>
        <v>0</v>
      </c>
      <c r="BB40" s="44">
        <f>Base!BA40</f>
        <v>0</v>
      </c>
      <c r="BC40" s="44">
        <f>Base!BB40</f>
        <v>0</v>
      </c>
      <c r="BD40" s="44">
        <f>Base!BC40</f>
        <v>0</v>
      </c>
      <c r="BE40" s="44">
        <f>Base!BD40</f>
        <v>0</v>
      </c>
      <c r="BF40" s="44"/>
      <c r="BG40" s="238" t="str">
        <f>Base!FR40</f>
        <v/>
      </c>
    </row>
    <row r="41" spans="1:59" x14ac:dyDescent="0.25">
      <c r="A41" s="44" t="str">
        <f>Base!A41</f>
        <v>ОНБ.ВC.3</v>
      </c>
      <c r="B41" s="41">
        <f>Base!B41</f>
        <v>0</v>
      </c>
      <c r="C41" s="44" t="str">
        <f ca="1">Base!CP41</f>
        <v/>
      </c>
      <c r="D41" s="44" t="str">
        <f ca="1">Base!DR41</f>
        <v/>
      </c>
      <c r="E41" s="44" t="str">
        <f ca="1">Base!EV41</f>
        <v/>
      </c>
      <c r="F41" s="44" t="str">
        <f ca="1">Base!EG41</f>
        <v/>
      </c>
      <c r="G41" s="239">
        <f t="shared" si="19"/>
        <v>0</v>
      </c>
      <c r="H41" s="44">
        <f>G41*36</f>
        <v>0</v>
      </c>
      <c r="I41" s="44">
        <f>SUM(J41:L41)</f>
        <v>0</v>
      </c>
      <c r="J41" s="44">
        <f t="shared" si="20"/>
        <v>0</v>
      </c>
      <c r="K41" s="44">
        <f t="shared" si="20"/>
        <v>0</v>
      </c>
      <c r="L41" s="44">
        <f t="shared" si="20"/>
        <v>0</v>
      </c>
      <c r="M41" s="44">
        <f>H41-I41</f>
        <v>0</v>
      </c>
      <c r="N41" s="44">
        <f>Base!C41</f>
        <v>0</v>
      </c>
      <c r="O41" s="44">
        <f>Base!D41</f>
        <v>0</v>
      </c>
      <c r="P41" s="44">
        <f>Base!E41</f>
        <v>0</v>
      </c>
      <c r="Q41" s="44">
        <f>Base!F41</f>
        <v>0</v>
      </c>
      <c r="R41" s="44">
        <f>Base!H41</f>
        <v>0</v>
      </c>
      <c r="S41" s="44">
        <f>Base!I41</f>
        <v>0</v>
      </c>
      <c r="T41" s="44">
        <f>Base!J41</f>
        <v>0</v>
      </c>
      <c r="U41" s="44">
        <f>Base!K41</f>
        <v>0</v>
      </c>
      <c r="V41" s="44">
        <f>Base!M41</f>
        <v>0</v>
      </c>
      <c r="W41" s="44">
        <f>Base!N41</f>
        <v>0</v>
      </c>
      <c r="X41" s="44">
        <f>Base!O41</f>
        <v>0</v>
      </c>
      <c r="Y41" s="44">
        <f>Base!P41</f>
        <v>0</v>
      </c>
      <c r="Z41" s="44">
        <f>Base!R41</f>
        <v>0</v>
      </c>
      <c r="AA41" s="44">
        <f>Base!S41</f>
        <v>0</v>
      </c>
      <c r="AB41" s="44">
        <f>Base!T41</f>
        <v>0</v>
      </c>
      <c r="AC41" s="44">
        <f>Base!U41</f>
        <v>0</v>
      </c>
      <c r="AD41" s="44">
        <f>Base!W41</f>
        <v>0</v>
      </c>
      <c r="AE41" s="44">
        <f>Base!X41</f>
        <v>0</v>
      </c>
      <c r="AF41" s="44">
        <f>Base!Y41</f>
        <v>0</v>
      </c>
      <c r="AG41" s="44">
        <f>Base!Z41</f>
        <v>0</v>
      </c>
      <c r="AH41" s="44">
        <f>Base!AB41</f>
        <v>0</v>
      </c>
      <c r="AI41" s="44">
        <f>Base!AC41</f>
        <v>0</v>
      </c>
      <c r="AJ41" s="44">
        <f>Base!AD41</f>
        <v>0</v>
      </c>
      <c r="AK41" s="44">
        <f>Base!AE41</f>
        <v>0</v>
      </c>
      <c r="AL41" s="44">
        <f>Base!AG41</f>
        <v>0</v>
      </c>
      <c r="AM41" s="44">
        <f>Base!AH41</f>
        <v>0</v>
      </c>
      <c r="AN41" s="44">
        <f>Base!AI41</f>
        <v>0</v>
      </c>
      <c r="AO41" s="44">
        <f>Base!AJ41</f>
        <v>0</v>
      </c>
      <c r="AP41" s="44">
        <f>Base!AL41</f>
        <v>0</v>
      </c>
      <c r="AQ41" s="44">
        <f>Base!AM41</f>
        <v>0</v>
      </c>
      <c r="AR41" s="44">
        <f>Base!AN41</f>
        <v>0</v>
      </c>
      <c r="AS41" s="44">
        <f>Base!AO41</f>
        <v>0</v>
      </c>
      <c r="AT41" s="44">
        <f>Base!AQ41</f>
        <v>0</v>
      </c>
      <c r="AU41" s="44">
        <f>Base!AR41</f>
        <v>0</v>
      </c>
      <c r="AV41" s="44">
        <f>Base!AS41</f>
        <v>0</v>
      </c>
      <c r="AW41" s="44">
        <f>Base!AT41</f>
        <v>0</v>
      </c>
      <c r="AX41" s="44">
        <f>Base!AV41</f>
        <v>0</v>
      </c>
      <c r="AY41" s="44">
        <f>Base!AW41</f>
        <v>0</v>
      </c>
      <c r="AZ41" s="44">
        <f>Base!AX41</f>
        <v>0</v>
      </c>
      <c r="BA41" s="44">
        <f>Base!AY41</f>
        <v>0</v>
      </c>
      <c r="BB41" s="44">
        <f>Base!BA41</f>
        <v>0</v>
      </c>
      <c r="BC41" s="44">
        <f>Base!BB41</f>
        <v>0</v>
      </c>
      <c r="BD41" s="44">
        <f>Base!BC41</f>
        <v>0</v>
      </c>
      <c r="BE41" s="44">
        <f>Base!BD41</f>
        <v>0</v>
      </c>
      <c r="BF41" s="44"/>
      <c r="BG41" s="238" t="str">
        <f>Base!FR41</f>
        <v/>
      </c>
    </row>
    <row r="42" spans="1:59" x14ac:dyDescent="0.25">
      <c r="A42" s="44" t="str">
        <f>Base!A42</f>
        <v>ОНБ.ВC.4</v>
      </c>
      <c r="B42" s="41">
        <f>Base!B42</f>
        <v>0</v>
      </c>
      <c r="C42" s="44" t="str">
        <f ca="1">Base!CP42</f>
        <v/>
      </c>
      <c r="D42" s="44" t="str">
        <f ca="1">Base!DR42</f>
        <v/>
      </c>
      <c r="E42" s="44" t="str">
        <f ca="1">Base!EV42</f>
        <v/>
      </c>
      <c r="F42" s="44" t="str">
        <f ca="1">Base!EG42</f>
        <v/>
      </c>
      <c r="G42" s="239">
        <f t="shared" si="19"/>
        <v>0</v>
      </c>
      <c r="H42" s="44">
        <f>G42*36</f>
        <v>0</v>
      </c>
      <c r="I42" s="44">
        <f>SUM(J42:L42)</f>
        <v>0</v>
      </c>
      <c r="J42" s="44">
        <f t="shared" si="20"/>
        <v>0</v>
      </c>
      <c r="K42" s="44">
        <f t="shared" si="20"/>
        <v>0</v>
      </c>
      <c r="L42" s="44">
        <f t="shared" si="20"/>
        <v>0</v>
      </c>
      <c r="M42" s="44">
        <f>H42-I42</f>
        <v>0</v>
      </c>
      <c r="N42" s="44">
        <f>Base!C42</f>
        <v>0</v>
      </c>
      <c r="O42" s="44">
        <f>Base!D42</f>
        <v>0</v>
      </c>
      <c r="P42" s="44">
        <f>Base!E42</f>
        <v>0</v>
      </c>
      <c r="Q42" s="44">
        <f>Base!F42</f>
        <v>0</v>
      </c>
      <c r="R42" s="44">
        <f>Base!H42</f>
        <v>0</v>
      </c>
      <c r="S42" s="44">
        <f>Base!I42</f>
        <v>0</v>
      </c>
      <c r="T42" s="44">
        <f>Base!J42</f>
        <v>0</v>
      </c>
      <c r="U42" s="44">
        <f>Base!K42</f>
        <v>0</v>
      </c>
      <c r="V42" s="44">
        <f>Base!M42</f>
        <v>0</v>
      </c>
      <c r="W42" s="44">
        <f>Base!N42</f>
        <v>0</v>
      </c>
      <c r="X42" s="44">
        <f>Base!O42</f>
        <v>0</v>
      </c>
      <c r="Y42" s="44">
        <f>Base!P42</f>
        <v>0</v>
      </c>
      <c r="Z42" s="44">
        <f>Base!R42</f>
        <v>0</v>
      </c>
      <c r="AA42" s="44">
        <f>Base!S42</f>
        <v>0</v>
      </c>
      <c r="AB42" s="44">
        <f>Base!T42</f>
        <v>0</v>
      </c>
      <c r="AC42" s="44">
        <f>Base!U42</f>
        <v>0</v>
      </c>
      <c r="AD42" s="44">
        <f>Base!W42</f>
        <v>0</v>
      </c>
      <c r="AE42" s="44">
        <f>Base!X42</f>
        <v>0</v>
      </c>
      <c r="AF42" s="44">
        <f>Base!Y42</f>
        <v>0</v>
      </c>
      <c r="AG42" s="44">
        <f>Base!Z42</f>
        <v>0</v>
      </c>
      <c r="AH42" s="44">
        <f>Base!AB42</f>
        <v>0</v>
      </c>
      <c r="AI42" s="44">
        <f>Base!AC42</f>
        <v>0</v>
      </c>
      <c r="AJ42" s="44">
        <f>Base!AD42</f>
        <v>0</v>
      </c>
      <c r="AK42" s="44">
        <f>Base!AE42</f>
        <v>0</v>
      </c>
      <c r="AL42" s="44">
        <f>Base!AG42</f>
        <v>0</v>
      </c>
      <c r="AM42" s="44">
        <f>Base!AH42</f>
        <v>0</v>
      </c>
      <c r="AN42" s="44">
        <f>Base!AI42</f>
        <v>0</v>
      </c>
      <c r="AO42" s="44">
        <f>Base!AJ42</f>
        <v>0</v>
      </c>
      <c r="AP42" s="44">
        <f>Base!AL42</f>
        <v>0</v>
      </c>
      <c r="AQ42" s="44">
        <f>Base!AM42</f>
        <v>0</v>
      </c>
      <c r="AR42" s="44">
        <f>Base!AN42</f>
        <v>0</v>
      </c>
      <c r="AS42" s="44">
        <f>Base!AO42</f>
        <v>0</v>
      </c>
      <c r="AT42" s="44">
        <f>Base!AQ42</f>
        <v>0</v>
      </c>
      <c r="AU42" s="44">
        <f>Base!AR42</f>
        <v>0</v>
      </c>
      <c r="AV42" s="44">
        <f>Base!AS42</f>
        <v>0</v>
      </c>
      <c r="AW42" s="44">
        <f>Base!AT42</f>
        <v>0</v>
      </c>
      <c r="AX42" s="44">
        <f>Base!AV42</f>
        <v>0</v>
      </c>
      <c r="AY42" s="44">
        <f>Base!AW42</f>
        <v>0</v>
      </c>
      <c r="AZ42" s="44">
        <f>Base!AX42</f>
        <v>0</v>
      </c>
      <c r="BA42" s="44">
        <f>Base!AY42</f>
        <v>0</v>
      </c>
      <c r="BB42" s="44">
        <f>Base!BA42</f>
        <v>0</v>
      </c>
      <c r="BC42" s="44">
        <f>Base!BB42</f>
        <v>0</v>
      </c>
      <c r="BD42" s="44">
        <f>Base!BC42</f>
        <v>0</v>
      </c>
      <c r="BE42" s="44">
        <f>Base!BD42</f>
        <v>0</v>
      </c>
      <c r="BF42" s="44"/>
      <c r="BG42" s="238" t="str">
        <f>Base!FR42</f>
        <v/>
      </c>
    </row>
    <row r="43" spans="1:59" x14ac:dyDescent="0.25">
      <c r="A43" s="44" t="str">
        <f>Base!A43</f>
        <v>ОНБ.ВC.5</v>
      </c>
      <c r="B43" s="41">
        <f>Base!B43</f>
        <v>0</v>
      </c>
      <c r="C43" s="44" t="str">
        <f ca="1">Base!CP43</f>
        <v/>
      </c>
      <c r="D43" s="44" t="str">
        <f ca="1">Base!DR43</f>
        <v/>
      </c>
      <c r="E43" s="44" t="str">
        <f ca="1">Base!EV43</f>
        <v/>
      </c>
      <c r="F43" s="44" t="str">
        <f ca="1">Base!EG43</f>
        <v/>
      </c>
      <c r="G43" s="239">
        <f t="shared" si="19"/>
        <v>0</v>
      </c>
      <c r="H43" s="44">
        <f>G43*36</f>
        <v>0</v>
      </c>
      <c r="I43" s="44">
        <f>SUM(J43:L43)</f>
        <v>0</v>
      </c>
      <c r="J43" s="44">
        <f t="shared" si="20"/>
        <v>0</v>
      </c>
      <c r="K43" s="44">
        <f t="shared" si="20"/>
        <v>0</v>
      </c>
      <c r="L43" s="44">
        <f t="shared" si="20"/>
        <v>0</v>
      </c>
      <c r="M43" s="44">
        <f>H43-I43</f>
        <v>0</v>
      </c>
      <c r="N43" s="44">
        <f>Base!C43</f>
        <v>0</v>
      </c>
      <c r="O43" s="44">
        <f>Base!D43</f>
        <v>0</v>
      </c>
      <c r="P43" s="44">
        <f>Base!E43</f>
        <v>0</v>
      </c>
      <c r="Q43" s="44">
        <f>Base!F43</f>
        <v>0</v>
      </c>
      <c r="R43" s="44">
        <f>Base!H43</f>
        <v>0</v>
      </c>
      <c r="S43" s="44">
        <f>Base!I43</f>
        <v>0</v>
      </c>
      <c r="T43" s="44">
        <f>Base!J43</f>
        <v>0</v>
      </c>
      <c r="U43" s="44">
        <f>Base!K43</f>
        <v>0</v>
      </c>
      <c r="V43" s="44">
        <f>Base!M43</f>
        <v>0</v>
      </c>
      <c r="W43" s="44">
        <f>Base!N43</f>
        <v>0</v>
      </c>
      <c r="X43" s="44">
        <f>Base!O43</f>
        <v>0</v>
      </c>
      <c r="Y43" s="44">
        <f>Base!P43</f>
        <v>0</v>
      </c>
      <c r="Z43" s="44">
        <f>Base!R43</f>
        <v>0</v>
      </c>
      <c r="AA43" s="44">
        <f>Base!S43</f>
        <v>0</v>
      </c>
      <c r="AB43" s="44">
        <f>Base!T43</f>
        <v>0</v>
      </c>
      <c r="AC43" s="44">
        <f>Base!U43</f>
        <v>0</v>
      </c>
      <c r="AD43" s="44">
        <f>Base!W43</f>
        <v>0</v>
      </c>
      <c r="AE43" s="44">
        <f>Base!X43</f>
        <v>0</v>
      </c>
      <c r="AF43" s="44">
        <f>Base!Y43</f>
        <v>0</v>
      </c>
      <c r="AG43" s="44">
        <f>Base!Z43</f>
        <v>0</v>
      </c>
      <c r="AH43" s="44">
        <f>Base!AB43</f>
        <v>0</v>
      </c>
      <c r="AI43" s="44">
        <f>Base!AC43</f>
        <v>0</v>
      </c>
      <c r="AJ43" s="44">
        <f>Base!AD43</f>
        <v>0</v>
      </c>
      <c r="AK43" s="44">
        <f>Base!AE43</f>
        <v>0</v>
      </c>
      <c r="AL43" s="44">
        <f>Base!AG43</f>
        <v>0</v>
      </c>
      <c r="AM43" s="44">
        <f>Base!AH43</f>
        <v>0</v>
      </c>
      <c r="AN43" s="44">
        <f>Base!AI43</f>
        <v>0</v>
      </c>
      <c r="AO43" s="44">
        <f>Base!AJ43</f>
        <v>0</v>
      </c>
      <c r="AP43" s="44">
        <f>Base!AL43</f>
        <v>0</v>
      </c>
      <c r="AQ43" s="44">
        <f>Base!AM43</f>
        <v>0</v>
      </c>
      <c r="AR43" s="44">
        <f>Base!AN43</f>
        <v>0</v>
      </c>
      <c r="AS43" s="44">
        <f>Base!AO43</f>
        <v>0</v>
      </c>
      <c r="AT43" s="44">
        <f>Base!AQ43</f>
        <v>0</v>
      </c>
      <c r="AU43" s="44">
        <f>Base!AR43</f>
        <v>0</v>
      </c>
      <c r="AV43" s="44">
        <f>Base!AS43</f>
        <v>0</v>
      </c>
      <c r="AW43" s="44">
        <f>Base!AT43</f>
        <v>0</v>
      </c>
      <c r="AX43" s="44">
        <f>Base!AV43</f>
        <v>0</v>
      </c>
      <c r="AY43" s="44">
        <f>Base!AW43</f>
        <v>0</v>
      </c>
      <c r="AZ43" s="44">
        <f>Base!AX43</f>
        <v>0</v>
      </c>
      <c r="BA43" s="44">
        <f>Base!AY43</f>
        <v>0</v>
      </c>
      <c r="BB43" s="44">
        <f>Base!BA43</f>
        <v>0</v>
      </c>
      <c r="BC43" s="44">
        <f>Base!BB43</f>
        <v>0</v>
      </c>
      <c r="BD43" s="44">
        <f>Base!BC43</f>
        <v>0</v>
      </c>
      <c r="BE43" s="44">
        <f>Base!BD43</f>
        <v>0</v>
      </c>
      <c r="BF43" s="44"/>
      <c r="BG43" s="238" t="str">
        <f>Base!FR43</f>
        <v/>
      </c>
    </row>
    <row r="44" spans="1:59" x14ac:dyDescent="0.25">
      <c r="A44" s="407" t="str">
        <f>Base!A44</f>
        <v>Всего по вариативной части ОНБ (ВС)</v>
      </c>
      <c r="B44" s="407"/>
      <c r="C44" s="46">
        <f ca="1">COUNT(Base!BQ39:BZ43)-COUNTIF(Base!BQ39:BZ43,0)</f>
        <v>0</v>
      </c>
      <c r="D44" s="46">
        <f ca="1">COUNT(Base!CS39:DB43)-COUNTIF(Base!CS39:DB43,0)</f>
        <v>0</v>
      </c>
      <c r="E44" s="46">
        <f ca="1">COUNT(Base!EI39:ER43)</f>
        <v>0</v>
      </c>
      <c r="F44" s="46">
        <f ca="1">COUNT(Base!DT39:EC43)</f>
        <v>0</v>
      </c>
      <c r="G44" s="239">
        <f t="shared" si="19"/>
        <v>0</v>
      </c>
      <c r="H44" s="46">
        <f t="shared" ref="H44:BE44" si="21">SUM(H39:H43)</f>
        <v>0</v>
      </c>
      <c r="I44" s="46">
        <f t="shared" si="21"/>
        <v>0</v>
      </c>
      <c r="J44" s="46">
        <f t="shared" si="21"/>
        <v>0</v>
      </c>
      <c r="K44" s="46">
        <f t="shared" si="21"/>
        <v>0</v>
      </c>
      <c r="L44" s="46">
        <f t="shared" si="21"/>
        <v>0</v>
      </c>
      <c r="M44" s="46">
        <f t="shared" si="21"/>
        <v>0</v>
      </c>
      <c r="N44" s="239">
        <f>SUM(N39:N43)</f>
        <v>0</v>
      </c>
      <c r="O44" s="239">
        <f>SUM(O39:O43)</f>
        <v>0</v>
      </c>
      <c r="P44" s="239">
        <f>SUM(P39:P43)</f>
        <v>0</v>
      </c>
      <c r="Q44" s="239">
        <f>SUM(Q39:Q43)</f>
        <v>0</v>
      </c>
      <c r="R44" s="46">
        <f t="shared" si="21"/>
        <v>0</v>
      </c>
      <c r="S44" s="46">
        <f t="shared" si="21"/>
        <v>0</v>
      </c>
      <c r="T44" s="46">
        <f t="shared" si="21"/>
        <v>0</v>
      </c>
      <c r="U44" s="46">
        <f t="shared" si="21"/>
        <v>0</v>
      </c>
      <c r="V44" s="46">
        <f t="shared" si="21"/>
        <v>0</v>
      </c>
      <c r="W44" s="46">
        <f t="shared" si="21"/>
        <v>0</v>
      </c>
      <c r="X44" s="46">
        <f t="shared" si="21"/>
        <v>0</v>
      </c>
      <c r="Y44" s="46">
        <f t="shared" si="21"/>
        <v>0</v>
      </c>
      <c r="Z44" s="46">
        <f t="shared" si="21"/>
        <v>0</v>
      </c>
      <c r="AA44" s="46">
        <f t="shared" si="21"/>
        <v>0</v>
      </c>
      <c r="AB44" s="46">
        <f t="shared" si="21"/>
        <v>0</v>
      </c>
      <c r="AC44" s="46">
        <f t="shared" si="21"/>
        <v>0</v>
      </c>
      <c r="AD44" s="46">
        <f t="shared" si="21"/>
        <v>0</v>
      </c>
      <c r="AE44" s="46">
        <f t="shared" si="21"/>
        <v>0</v>
      </c>
      <c r="AF44" s="46">
        <f t="shared" si="21"/>
        <v>0</v>
      </c>
      <c r="AG44" s="46">
        <f t="shared" si="21"/>
        <v>0</v>
      </c>
      <c r="AH44" s="46">
        <f t="shared" si="21"/>
        <v>0</v>
      </c>
      <c r="AI44" s="46">
        <f t="shared" si="21"/>
        <v>0</v>
      </c>
      <c r="AJ44" s="46">
        <f t="shared" si="21"/>
        <v>0</v>
      </c>
      <c r="AK44" s="46">
        <f t="shared" si="21"/>
        <v>0</v>
      </c>
      <c r="AL44" s="46">
        <f t="shared" si="21"/>
        <v>0</v>
      </c>
      <c r="AM44" s="46">
        <f t="shared" si="21"/>
        <v>0</v>
      </c>
      <c r="AN44" s="46">
        <f t="shared" si="21"/>
        <v>0</v>
      </c>
      <c r="AO44" s="46">
        <f t="shared" si="21"/>
        <v>0</v>
      </c>
      <c r="AP44" s="46">
        <f t="shared" si="21"/>
        <v>0</v>
      </c>
      <c r="AQ44" s="46">
        <f t="shared" si="21"/>
        <v>0</v>
      </c>
      <c r="AR44" s="46">
        <f t="shared" si="21"/>
        <v>0</v>
      </c>
      <c r="AS44" s="46">
        <f t="shared" si="21"/>
        <v>0</v>
      </c>
      <c r="AT44" s="46">
        <f t="shared" si="21"/>
        <v>0</v>
      </c>
      <c r="AU44" s="46">
        <f t="shared" si="21"/>
        <v>0</v>
      </c>
      <c r="AV44" s="46">
        <f t="shared" si="21"/>
        <v>0</v>
      </c>
      <c r="AW44" s="46">
        <f t="shared" si="21"/>
        <v>0</v>
      </c>
      <c r="AX44" s="46">
        <f t="shared" si="21"/>
        <v>0</v>
      </c>
      <c r="AY44" s="46">
        <f t="shared" si="21"/>
        <v>0</v>
      </c>
      <c r="AZ44" s="46">
        <f t="shared" si="21"/>
        <v>0</v>
      </c>
      <c r="BA44" s="46">
        <f t="shared" si="21"/>
        <v>0</v>
      </c>
      <c r="BB44" s="46">
        <f t="shared" si="21"/>
        <v>0</v>
      </c>
      <c r="BC44" s="46">
        <f t="shared" si="21"/>
        <v>0</v>
      </c>
      <c r="BD44" s="46">
        <f t="shared" si="21"/>
        <v>0</v>
      </c>
      <c r="BE44" s="46">
        <f t="shared" si="21"/>
        <v>0</v>
      </c>
      <c r="BF44" s="44"/>
      <c r="BG44" s="217"/>
    </row>
    <row r="45" spans="1:59" x14ac:dyDescent="0.25">
      <c r="A45" s="405" t="str">
        <f>Base!A45</f>
        <v>Итого по вариативной части ОНБ</v>
      </c>
      <c r="B45" s="405"/>
      <c r="C45" s="46">
        <f t="shared" ref="C45:AL45" ca="1" si="22">C37+C44</f>
        <v>0</v>
      </c>
      <c r="D45" s="46">
        <f t="shared" ca="1" si="22"/>
        <v>0</v>
      </c>
      <c r="E45" s="46">
        <f t="shared" ca="1" si="22"/>
        <v>0</v>
      </c>
      <c r="F45" s="46">
        <f t="shared" ca="1" si="22"/>
        <v>0</v>
      </c>
      <c r="G45" s="46">
        <f t="shared" si="22"/>
        <v>0</v>
      </c>
      <c r="H45" s="46">
        <f t="shared" si="22"/>
        <v>0</v>
      </c>
      <c r="I45" s="46">
        <f t="shared" si="22"/>
        <v>0</v>
      </c>
      <c r="J45" s="46">
        <f t="shared" si="22"/>
        <v>0</v>
      </c>
      <c r="K45" s="46">
        <f t="shared" si="22"/>
        <v>0</v>
      </c>
      <c r="L45" s="46">
        <f t="shared" si="22"/>
        <v>0</v>
      </c>
      <c r="M45" s="46">
        <f t="shared" si="22"/>
        <v>0</v>
      </c>
      <c r="N45" s="239">
        <f>N37+N44</f>
        <v>0</v>
      </c>
      <c r="O45" s="239">
        <f>O37+O44</f>
        <v>0</v>
      </c>
      <c r="P45" s="239">
        <f>P37+P44</f>
        <v>0</v>
      </c>
      <c r="Q45" s="239">
        <f>Q37+Q44</f>
        <v>0</v>
      </c>
      <c r="R45" s="46">
        <f t="shared" si="22"/>
        <v>0</v>
      </c>
      <c r="S45" s="46">
        <f t="shared" si="22"/>
        <v>0</v>
      </c>
      <c r="T45" s="46">
        <f t="shared" si="22"/>
        <v>0</v>
      </c>
      <c r="U45" s="46">
        <f t="shared" si="22"/>
        <v>0</v>
      </c>
      <c r="V45" s="46">
        <f t="shared" si="22"/>
        <v>0</v>
      </c>
      <c r="W45" s="46">
        <f t="shared" si="22"/>
        <v>0</v>
      </c>
      <c r="X45" s="46">
        <f t="shared" si="22"/>
        <v>0</v>
      </c>
      <c r="Y45" s="46">
        <f t="shared" si="22"/>
        <v>0</v>
      </c>
      <c r="Z45" s="46">
        <f t="shared" si="22"/>
        <v>0</v>
      </c>
      <c r="AA45" s="46">
        <f t="shared" si="22"/>
        <v>0</v>
      </c>
      <c r="AB45" s="46">
        <f t="shared" si="22"/>
        <v>0</v>
      </c>
      <c r="AC45" s="46">
        <f t="shared" si="22"/>
        <v>0</v>
      </c>
      <c r="AD45" s="46">
        <f t="shared" si="22"/>
        <v>0</v>
      </c>
      <c r="AE45" s="46">
        <f t="shared" si="22"/>
        <v>0</v>
      </c>
      <c r="AF45" s="46">
        <f t="shared" si="22"/>
        <v>0</v>
      </c>
      <c r="AG45" s="46">
        <f t="shared" si="22"/>
        <v>0</v>
      </c>
      <c r="AH45" s="46">
        <f t="shared" si="22"/>
        <v>0</v>
      </c>
      <c r="AI45" s="46">
        <f t="shared" si="22"/>
        <v>0</v>
      </c>
      <c r="AJ45" s="46">
        <f t="shared" si="22"/>
        <v>0</v>
      </c>
      <c r="AK45" s="46">
        <f t="shared" si="22"/>
        <v>0</v>
      </c>
      <c r="AL45" s="46">
        <f t="shared" si="22"/>
        <v>0</v>
      </c>
      <c r="AM45" s="46">
        <f t="shared" ref="AM45:BE45" si="23">AM37+AM44</f>
        <v>0</v>
      </c>
      <c r="AN45" s="46">
        <f t="shared" si="23"/>
        <v>0</v>
      </c>
      <c r="AO45" s="46">
        <f t="shared" si="23"/>
        <v>0</v>
      </c>
      <c r="AP45" s="46">
        <f t="shared" si="23"/>
        <v>0</v>
      </c>
      <c r="AQ45" s="46">
        <f t="shared" si="23"/>
        <v>0</v>
      </c>
      <c r="AR45" s="46">
        <f t="shared" si="23"/>
        <v>0</v>
      </c>
      <c r="AS45" s="46">
        <f t="shared" si="23"/>
        <v>0</v>
      </c>
      <c r="AT45" s="46">
        <f t="shared" si="23"/>
        <v>0</v>
      </c>
      <c r="AU45" s="46">
        <f t="shared" si="23"/>
        <v>0</v>
      </c>
      <c r="AV45" s="46">
        <f t="shared" si="23"/>
        <v>0</v>
      </c>
      <c r="AW45" s="46">
        <f t="shared" si="23"/>
        <v>0</v>
      </c>
      <c r="AX45" s="46">
        <f t="shared" si="23"/>
        <v>0</v>
      </c>
      <c r="AY45" s="46">
        <f t="shared" si="23"/>
        <v>0</v>
      </c>
      <c r="AZ45" s="46">
        <f t="shared" si="23"/>
        <v>0</v>
      </c>
      <c r="BA45" s="46">
        <f t="shared" si="23"/>
        <v>0</v>
      </c>
      <c r="BB45" s="46">
        <f t="shared" si="23"/>
        <v>0</v>
      </c>
      <c r="BC45" s="46">
        <f t="shared" si="23"/>
        <v>0</v>
      </c>
      <c r="BD45" s="46">
        <f t="shared" si="23"/>
        <v>0</v>
      </c>
      <c r="BE45" s="46">
        <f t="shared" si="23"/>
        <v>0</v>
      </c>
      <c r="BF45" s="46"/>
      <c r="BG45" s="227"/>
    </row>
    <row r="46" spans="1:59" x14ac:dyDescent="0.25">
      <c r="A46" s="405" t="str">
        <f>Base!A46</f>
        <v>ВСЕГО ПО ОБЩЕНАУЧНОМУ БЛОКУ</v>
      </c>
      <c r="B46" s="405"/>
      <c r="C46" s="46">
        <f t="shared" ref="C46:AL46" ca="1" si="24">C23+C45</f>
        <v>0</v>
      </c>
      <c r="D46" s="46">
        <f t="shared" ca="1" si="24"/>
        <v>0</v>
      </c>
      <c r="E46" s="46">
        <f t="shared" ca="1" si="24"/>
        <v>0</v>
      </c>
      <c r="F46" s="46">
        <f t="shared" ca="1" si="24"/>
        <v>1</v>
      </c>
      <c r="G46" s="46">
        <f t="shared" si="24"/>
        <v>3</v>
      </c>
      <c r="H46" s="46">
        <f t="shared" si="24"/>
        <v>108</v>
      </c>
      <c r="I46" s="46">
        <f t="shared" si="24"/>
        <v>54</v>
      </c>
      <c r="J46" s="46">
        <f t="shared" si="24"/>
        <v>36</v>
      </c>
      <c r="K46" s="46">
        <f t="shared" si="24"/>
        <v>18</v>
      </c>
      <c r="L46" s="46">
        <f t="shared" si="24"/>
        <v>0</v>
      </c>
      <c r="M46" s="46">
        <f t="shared" si="24"/>
        <v>54</v>
      </c>
      <c r="N46" s="239">
        <f>N23+N45</f>
        <v>0</v>
      </c>
      <c r="O46" s="239">
        <f>O23+O45</f>
        <v>0</v>
      </c>
      <c r="P46" s="239">
        <f>P23+P45</f>
        <v>0</v>
      </c>
      <c r="Q46" s="239">
        <f>Q23+Q45</f>
        <v>0</v>
      </c>
      <c r="R46" s="59">
        <f t="shared" si="24"/>
        <v>3</v>
      </c>
      <c r="S46" s="59">
        <f t="shared" si="24"/>
        <v>2</v>
      </c>
      <c r="T46" s="59">
        <f t="shared" si="24"/>
        <v>1</v>
      </c>
      <c r="U46" s="59">
        <f t="shared" si="24"/>
        <v>0</v>
      </c>
      <c r="V46" s="59">
        <f t="shared" si="24"/>
        <v>0</v>
      </c>
      <c r="W46" s="59">
        <f t="shared" si="24"/>
        <v>0</v>
      </c>
      <c r="X46" s="59">
        <f t="shared" si="24"/>
        <v>0</v>
      </c>
      <c r="Y46" s="59">
        <f t="shared" si="24"/>
        <v>0</v>
      </c>
      <c r="Z46" s="59">
        <f t="shared" si="24"/>
        <v>0</v>
      </c>
      <c r="AA46" s="59">
        <f t="shared" si="24"/>
        <v>0</v>
      </c>
      <c r="AB46" s="59">
        <f t="shared" si="24"/>
        <v>0</v>
      </c>
      <c r="AC46" s="59">
        <f t="shared" si="24"/>
        <v>0</v>
      </c>
      <c r="AD46" s="59">
        <f t="shared" si="24"/>
        <v>0</v>
      </c>
      <c r="AE46" s="59">
        <f t="shared" si="24"/>
        <v>0</v>
      </c>
      <c r="AF46" s="59">
        <f t="shared" si="24"/>
        <v>0</v>
      </c>
      <c r="AG46" s="59">
        <f t="shared" si="24"/>
        <v>0</v>
      </c>
      <c r="AH46" s="59">
        <f t="shared" si="24"/>
        <v>0</v>
      </c>
      <c r="AI46" s="59">
        <f t="shared" si="24"/>
        <v>0</v>
      </c>
      <c r="AJ46" s="59">
        <f t="shared" si="24"/>
        <v>0</v>
      </c>
      <c r="AK46" s="59">
        <f t="shared" si="24"/>
        <v>0</v>
      </c>
      <c r="AL46" s="59">
        <f t="shared" si="24"/>
        <v>0</v>
      </c>
      <c r="AM46" s="59">
        <f t="shared" ref="AM46:BE46" si="25">AM23+AM45</f>
        <v>0</v>
      </c>
      <c r="AN46" s="59">
        <f t="shared" si="25"/>
        <v>0</v>
      </c>
      <c r="AO46" s="59">
        <f t="shared" si="25"/>
        <v>0</v>
      </c>
      <c r="AP46" s="59">
        <f t="shared" si="25"/>
        <v>0</v>
      </c>
      <c r="AQ46" s="59">
        <f t="shared" si="25"/>
        <v>0</v>
      </c>
      <c r="AR46" s="59">
        <f t="shared" si="25"/>
        <v>0</v>
      </c>
      <c r="AS46" s="59">
        <f t="shared" si="25"/>
        <v>0</v>
      </c>
      <c r="AT46" s="59">
        <f t="shared" si="25"/>
        <v>0</v>
      </c>
      <c r="AU46" s="59">
        <f t="shared" si="25"/>
        <v>0</v>
      </c>
      <c r="AV46" s="59">
        <f t="shared" si="25"/>
        <v>0</v>
      </c>
      <c r="AW46" s="59">
        <f t="shared" si="25"/>
        <v>0</v>
      </c>
      <c r="AX46" s="59">
        <f t="shared" si="25"/>
        <v>0</v>
      </c>
      <c r="AY46" s="59">
        <f t="shared" si="25"/>
        <v>0</v>
      </c>
      <c r="AZ46" s="59">
        <f t="shared" si="25"/>
        <v>0</v>
      </c>
      <c r="BA46" s="59">
        <f t="shared" si="25"/>
        <v>0</v>
      </c>
      <c r="BB46" s="59">
        <f t="shared" si="25"/>
        <v>0</v>
      </c>
      <c r="BC46" s="59">
        <f t="shared" si="25"/>
        <v>0</v>
      </c>
      <c r="BD46" s="59">
        <f t="shared" si="25"/>
        <v>0</v>
      </c>
      <c r="BE46" s="59">
        <f t="shared" si="25"/>
        <v>0</v>
      </c>
      <c r="BF46" s="46"/>
      <c r="BG46" s="227"/>
    </row>
    <row r="47" spans="1:59" x14ac:dyDescent="0.25">
      <c r="A47" s="405" t="str">
        <f>Base!A47</f>
        <v>ПРОФЕССИОНАЛЬНЫЙ БЛОК</v>
      </c>
      <c r="B47" s="405"/>
      <c r="C47" s="405"/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405"/>
      <c r="T47" s="405"/>
      <c r="U47" s="405"/>
      <c r="V47" s="405"/>
      <c r="W47" s="405"/>
      <c r="X47" s="405"/>
      <c r="Y47" s="405"/>
      <c r="Z47" s="405"/>
      <c r="AA47" s="405"/>
      <c r="AB47" s="405"/>
      <c r="AC47" s="405"/>
      <c r="AD47" s="405"/>
      <c r="AE47" s="405"/>
      <c r="AF47" s="405"/>
      <c r="AG47" s="405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227"/>
    </row>
    <row r="48" spans="1:59" x14ac:dyDescent="0.25">
      <c r="A48" s="405" t="str">
        <f>Base!A48</f>
        <v>2.1. Базовая часть ПБ</v>
      </c>
      <c r="B48" s="405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227"/>
    </row>
    <row r="49" spans="1:59" x14ac:dyDescent="0.25">
      <c r="A49" s="44" t="str">
        <f>Base!A49</f>
        <v>ПБ.Б.1</v>
      </c>
      <c r="B49" s="41">
        <f>Base!B49</f>
        <v>0</v>
      </c>
      <c r="C49" s="44" t="str">
        <f ca="1">Base!CP49</f>
        <v/>
      </c>
      <c r="D49" s="44" t="str">
        <f ca="1">Base!DR49</f>
        <v/>
      </c>
      <c r="E49" s="44" t="str">
        <f ca="1">Base!EV49</f>
        <v/>
      </c>
      <c r="F49" s="44" t="str">
        <f ca="1">Base!EG49</f>
        <v/>
      </c>
      <c r="G49" s="239">
        <f t="shared" ref="G49:G98" si="26">N49+R49+V49+Z49+AD49+AH49+AL49+AP49+AT49+AX49+BB49</f>
        <v>0</v>
      </c>
      <c r="H49" s="44">
        <f t="shared" ref="H49:H98" si="27">G49*36</f>
        <v>0</v>
      </c>
      <c r="I49" s="44">
        <f>SUM(J49:L49)</f>
        <v>0</v>
      </c>
      <c r="J49" s="44">
        <f t="shared" ref="J49:L51" si="28">O49+S49*$U$3+W49*$Y$3+AA49*$AC$3+AE49*$AG$3+AI49*$AK$3+AM49*$AO$3+AQ49*$AS$3+AU49*$AW$3+AY49*$BA$3+BC49*$BE$3</f>
        <v>0</v>
      </c>
      <c r="K49" s="44">
        <f t="shared" si="28"/>
        <v>0</v>
      </c>
      <c r="L49" s="44">
        <f t="shared" si="28"/>
        <v>0</v>
      </c>
      <c r="M49" s="44">
        <f>H49-I49</f>
        <v>0</v>
      </c>
      <c r="N49" s="44">
        <f>Base!C49</f>
        <v>0</v>
      </c>
      <c r="O49" s="44">
        <f>Base!D49</f>
        <v>0</v>
      </c>
      <c r="P49" s="44">
        <f>Base!E49</f>
        <v>0</v>
      </c>
      <c r="Q49" s="44">
        <f>Base!F49</f>
        <v>0</v>
      </c>
      <c r="R49" s="44">
        <f>Base!H49</f>
        <v>0</v>
      </c>
      <c r="S49" s="44">
        <f>Base!I49</f>
        <v>0</v>
      </c>
      <c r="T49" s="44">
        <f>Base!J49</f>
        <v>0</v>
      </c>
      <c r="U49" s="44">
        <f>Base!K49</f>
        <v>0</v>
      </c>
      <c r="V49" s="44">
        <f>Base!M49</f>
        <v>0</v>
      </c>
      <c r="W49" s="44">
        <f>Base!N49</f>
        <v>0</v>
      </c>
      <c r="X49" s="44">
        <f>Base!O49</f>
        <v>0</v>
      </c>
      <c r="Y49" s="44">
        <f>Base!P49</f>
        <v>0</v>
      </c>
      <c r="Z49" s="44">
        <f>Base!R49</f>
        <v>0</v>
      </c>
      <c r="AA49" s="44">
        <f>Base!S49</f>
        <v>0</v>
      </c>
      <c r="AB49" s="44">
        <f>Base!T49</f>
        <v>0</v>
      </c>
      <c r="AC49" s="44">
        <f>Base!U49</f>
        <v>0</v>
      </c>
      <c r="AD49" s="44">
        <f>Base!W49</f>
        <v>0</v>
      </c>
      <c r="AE49" s="44">
        <f>Base!X49</f>
        <v>0</v>
      </c>
      <c r="AF49" s="44">
        <f>Base!Y49</f>
        <v>0</v>
      </c>
      <c r="AG49" s="44">
        <f>Base!Z49</f>
        <v>0</v>
      </c>
      <c r="AH49" s="44">
        <f>Base!AB49</f>
        <v>0</v>
      </c>
      <c r="AI49" s="44">
        <f>Base!AC49</f>
        <v>0</v>
      </c>
      <c r="AJ49" s="44">
        <f>Base!AD49</f>
        <v>0</v>
      </c>
      <c r="AK49" s="44">
        <f>Base!AE49</f>
        <v>0</v>
      </c>
      <c r="AL49" s="44">
        <f>Base!AG49</f>
        <v>0</v>
      </c>
      <c r="AM49" s="44">
        <f>Base!AH49</f>
        <v>0</v>
      </c>
      <c r="AN49" s="44">
        <f>Base!AI49</f>
        <v>0</v>
      </c>
      <c r="AO49" s="44">
        <f>Base!AJ49</f>
        <v>0</v>
      </c>
      <c r="AP49" s="44">
        <f>Base!AL49</f>
        <v>0</v>
      </c>
      <c r="AQ49" s="44">
        <f>Base!AM49</f>
        <v>0</v>
      </c>
      <c r="AR49" s="44">
        <f>Base!AN49</f>
        <v>0</v>
      </c>
      <c r="AS49" s="44">
        <f>Base!AO49</f>
        <v>0</v>
      </c>
      <c r="AT49" s="44">
        <f>Base!AQ49</f>
        <v>0</v>
      </c>
      <c r="AU49" s="44">
        <f>Base!AR49</f>
        <v>0</v>
      </c>
      <c r="AV49" s="44">
        <f>Base!AS49</f>
        <v>0</v>
      </c>
      <c r="AW49" s="44">
        <f>Base!AT49</f>
        <v>0</v>
      </c>
      <c r="AX49" s="44">
        <f>Base!AV49</f>
        <v>0</v>
      </c>
      <c r="AY49" s="44">
        <f>Base!AW49</f>
        <v>0</v>
      </c>
      <c r="AZ49" s="44">
        <f>Base!AX49</f>
        <v>0</v>
      </c>
      <c r="BA49" s="44">
        <f>Base!AY49</f>
        <v>0</v>
      </c>
      <c r="BB49" s="44">
        <f>Base!BA49</f>
        <v>0</v>
      </c>
      <c r="BC49" s="44">
        <f>Base!BB49</f>
        <v>0</v>
      </c>
      <c r="BD49" s="44">
        <f>Base!BC49</f>
        <v>0</v>
      </c>
      <c r="BE49" s="44">
        <f>Base!BD49</f>
        <v>0</v>
      </c>
      <c r="BF49" s="44"/>
      <c r="BG49" s="238" t="str">
        <f>Base!FR49</f>
        <v/>
      </c>
    </row>
    <row r="50" spans="1:59" x14ac:dyDescent="0.25">
      <c r="A50" s="44" t="str">
        <f>Base!A50</f>
        <v>ПБ.Б.2</v>
      </c>
      <c r="B50" s="41">
        <f>Base!B50</f>
        <v>0</v>
      </c>
      <c r="C50" s="44" t="str">
        <f ca="1">Base!CP50</f>
        <v/>
      </c>
      <c r="D50" s="44" t="str">
        <f ca="1">Base!DR50</f>
        <v/>
      </c>
      <c r="E50" s="44" t="str">
        <f ca="1">Base!EV50</f>
        <v/>
      </c>
      <c r="F50" s="44" t="str">
        <f ca="1">Base!EG50</f>
        <v/>
      </c>
      <c r="G50" s="239">
        <f t="shared" si="26"/>
        <v>0</v>
      </c>
      <c r="H50" s="44">
        <f t="shared" si="27"/>
        <v>0</v>
      </c>
      <c r="I50" s="44">
        <f>SUM(J50:L50)</f>
        <v>0</v>
      </c>
      <c r="J50" s="44">
        <f t="shared" si="28"/>
        <v>0</v>
      </c>
      <c r="K50" s="44">
        <f t="shared" si="28"/>
        <v>0</v>
      </c>
      <c r="L50" s="44">
        <f t="shared" si="28"/>
        <v>0</v>
      </c>
      <c r="M50" s="44">
        <f>H50-I50</f>
        <v>0</v>
      </c>
      <c r="N50" s="44">
        <f>Base!C50</f>
        <v>0</v>
      </c>
      <c r="O50" s="44">
        <f>Base!D50</f>
        <v>0</v>
      </c>
      <c r="P50" s="44">
        <f>Base!E50</f>
        <v>0</v>
      </c>
      <c r="Q50" s="44">
        <f>Base!F50</f>
        <v>0</v>
      </c>
      <c r="R50" s="44">
        <f>Base!H50</f>
        <v>0</v>
      </c>
      <c r="S50" s="44">
        <f>Base!I50</f>
        <v>0</v>
      </c>
      <c r="T50" s="44">
        <f>Base!J50</f>
        <v>0</v>
      </c>
      <c r="U50" s="44">
        <f>Base!K50</f>
        <v>0</v>
      </c>
      <c r="V50" s="44">
        <f>Base!M50</f>
        <v>0</v>
      </c>
      <c r="W50" s="44">
        <f>Base!N50</f>
        <v>0</v>
      </c>
      <c r="X50" s="44">
        <f>Base!O50</f>
        <v>0</v>
      </c>
      <c r="Y50" s="44">
        <f>Base!P50</f>
        <v>0</v>
      </c>
      <c r="Z50" s="44">
        <f>Base!R50</f>
        <v>0</v>
      </c>
      <c r="AA50" s="44">
        <f>Base!S50</f>
        <v>0</v>
      </c>
      <c r="AB50" s="44">
        <f>Base!T50</f>
        <v>0</v>
      </c>
      <c r="AC50" s="44">
        <f>Base!U50</f>
        <v>0</v>
      </c>
      <c r="AD50" s="44">
        <f>Base!W50</f>
        <v>0</v>
      </c>
      <c r="AE50" s="44">
        <f>Base!X50</f>
        <v>0</v>
      </c>
      <c r="AF50" s="44">
        <f>Base!Y50</f>
        <v>0</v>
      </c>
      <c r="AG50" s="44">
        <f>Base!Z50</f>
        <v>0</v>
      </c>
      <c r="AH50" s="44">
        <f>Base!AB50</f>
        <v>0</v>
      </c>
      <c r="AI50" s="44">
        <f>Base!AC50</f>
        <v>0</v>
      </c>
      <c r="AJ50" s="44">
        <f>Base!AD50</f>
        <v>0</v>
      </c>
      <c r="AK50" s="44">
        <f>Base!AE50</f>
        <v>0</v>
      </c>
      <c r="AL50" s="44">
        <f>Base!AG50</f>
        <v>0</v>
      </c>
      <c r="AM50" s="44">
        <f>Base!AH50</f>
        <v>0</v>
      </c>
      <c r="AN50" s="44">
        <f>Base!AI50</f>
        <v>0</v>
      </c>
      <c r="AO50" s="44">
        <f>Base!AJ50</f>
        <v>0</v>
      </c>
      <c r="AP50" s="44">
        <f>Base!AL50</f>
        <v>0</v>
      </c>
      <c r="AQ50" s="44">
        <f>Base!AM50</f>
        <v>0</v>
      </c>
      <c r="AR50" s="44">
        <f>Base!AN50</f>
        <v>0</v>
      </c>
      <c r="AS50" s="44">
        <f>Base!AO50</f>
        <v>0</v>
      </c>
      <c r="AT50" s="44">
        <f>Base!AQ50</f>
        <v>0</v>
      </c>
      <c r="AU50" s="44">
        <f>Base!AR50</f>
        <v>0</v>
      </c>
      <c r="AV50" s="44">
        <f>Base!AS50</f>
        <v>0</v>
      </c>
      <c r="AW50" s="44">
        <f>Base!AT50</f>
        <v>0</v>
      </c>
      <c r="AX50" s="44">
        <f>Base!AV50</f>
        <v>0</v>
      </c>
      <c r="AY50" s="44">
        <f>Base!AW50</f>
        <v>0</v>
      </c>
      <c r="AZ50" s="44">
        <f>Base!AX50</f>
        <v>0</v>
      </c>
      <c r="BA50" s="44">
        <f>Base!AY50</f>
        <v>0</v>
      </c>
      <c r="BB50" s="44">
        <f>Base!BA50</f>
        <v>0</v>
      </c>
      <c r="BC50" s="44">
        <f>Base!BB50</f>
        <v>0</v>
      </c>
      <c r="BD50" s="44">
        <f>Base!BC50</f>
        <v>0</v>
      </c>
      <c r="BE50" s="44">
        <f>Base!BD50</f>
        <v>0</v>
      </c>
      <c r="BF50" s="44"/>
      <c r="BG50" s="238" t="str">
        <f>Base!FR50</f>
        <v/>
      </c>
    </row>
    <row r="51" spans="1:59" x14ac:dyDescent="0.25">
      <c r="A51" s="44" t="str">
        <f>Base!A51</f>
        <v>ПБ.Б.3</v>
      </c>
      <c r="B51" s="41">
        <f>Base!B51</f>
        <v>0</v>
      </c>
      <c r="C51" s="44" t="str">
        <f ca="1">Base!CP51</f>
        <v/>
      </c>
      <c r="D51" s="44" t="str">
        <f ca="1">Base!DR51</f>
        <v/>
      </c>
      <c r="E51" s="44" t="str">
        <f ca="1">Base!EV51</f>
        <v/>
      </c>
      <c r="F51" s="44" t="str">
        <f ca="1">Base!EG51</f>
        <v/>
      </c>
      <c r="G51" s="239">
        <f t="shared" si="26"/>
        <v>0</v>
      </c>
      <c r="H51" s="44">
        <f t="shared" si="27"/>
        <v>0</v>
      </c>
      <c r="I51" s="44">
        <f>SUM(J51:L51)</f>
        <v>0</v>
      </c>
      <c r="J51" s="44">
        <f t="shared" si="28"/>
        <v>0</v>
      </c>
      <c r="K51" s="44">
        <f t="shared" si="28"/>
        <v>0</v>
      </c>
      <c r="L51" s="44">
        <f t="shared" si="28"/>
        <v>0</v>
      </c>
      <c r="M51" s="44">
        <f>H51-I51</f>
        <v>0</v>
      </c>
      <c r="N51" s="44">
        <f>Base!C51</f>
        <v>0</v>
      </c>
      <c r="O51" s="44">
        <f>Base!D51</f>
        <v>0</v>
      </c>
      <c r="P51" s="44">
        <f>Base!E51</f>
        <v>0</v>
      </c>
      <c r="Q51" s="44">
        <f>Base!F51</f>
        <v>0</v>
      </c>
      <c r="R51" s="44">
        <f>Base!H51</f>
        <v>0</v>
      </c>
      <c r="S51" s="44">
        <f>Base!I51</f>
        <v>0</v>
      </c>
      <c r="T51" s="44">
        <f>Base!J51</f>
        <v>0</v>
      </c>
      <c r="U51" s="44">
        <f>Base!K51</f>
        <v>0</v>
      </c>
      <c r="V51" s="44">
        <f>Base!M51</f>
        <v>0</v>
      </c>
      <c r="W51" s="44">
        <f>Base!N51</f>
        <v>0</v>
      </c>
      <c r="X51" s="44">
        <f>Base!O51</f>
        <v>0</v>
      </c>
      <c r="Y51" s="44">
        <f>Base!P51</f>
        <v>0</v>
      </c>
      <c r="Z51" s="44">
        <f>Base!R51</f>
        <v>0</v>
      </c>
      <c r="AA51" s="44">
        <f>Base!S51</f>
        <v>0</v>
      </c>
      <c r="AB51" s="44">
        <f>Base!T51</f>
        <v>0</v>
      </c>
      <c r="AC51" s="44">
        <f>Base!U51</f>
        <v>0</v>
      </c>
      <c r="AD51" s="44">
        <f>Base!W51</f>
        <v>0</v>
      </c>
      <c r="AE51" s="44">
        <f>Base!X51</f>
        <v>0</v>
      </c>
      <c r="AF51" s="44">
        <f>Base!Y51</f>
        <v>0</v>
      </c>
      <c r="AG51" s="44">
        <f>Base!Z51</f>
        <v>0</v>
      </c>
      <c r="AH51" s="44">
        <f>Base!AB51</f>
        <v>0</v>
      </c>
      <c r="AI51" s="44">
        <f>Base!AC51</f>
        <v>0</v>
      </c>
      <c r="AJ51" s="44">
        <f>Base!AD51</f>
        <v>0</v>
      </c>
      <c r="AK51" s="44">
        <f>Base!AE51</f>
        <v>0</v>
      </c>
      <c r="AL51" s="44">
        <f>Base!AG51</f>
        <v>0</v>
      </c>
      <c r="AM51" s="44">
        <f>Base!AH51</f>
        <v>0</v>
      </c>
      <c r="AN51" s="44">
        <f>Base!AI51</f>
        <v>0</v>
      </c>
      <c r="AO51" s="44">
        <f>Base!AJ51</f>
        <v>0</v>
      </c>
      <c r="AP51" s="44">
        <f>Base!AL51</f>
        <v>0</v>
      </c>
      <c r="AQ51" s="44">
        <f>Base!AM51</f>
        <v>0</v>
      </c>
      <c r="AR51" s="44">
        <f>Base!AN51</f>
        <v>0</v>
      </c>
      <c r="AS51" s="44">
        <f>Base!AO51</f>
        <v>0</v>
      </c>
      <c r="AT51" s="44">
        <f>Base!AQ51</f>
        <v>0</v>
      </c>
      <c r="AU51" s="44">
        <f>Base!AR51</f>
        <v>0</v>
      </c>
      <c r="AV51" s="44">
        <f>Base!AS51</f>
        <v>0</v>
      </c>
      <c r="AW51" s="44">
        <f>Base!AT51</f>
        <v>0</v>
      </c>
      <c r="AX51" s="44">
        <f>Base!AV51</f>
        <v>0</v>
      </c>
      <c r="AY51" s="44">
        <f>Base!AW51</f>
        <v>0</v>
      </c>
      <c r="AZ51" s="44">
        <f>Base!AX51</f>
        <v>0</v>
      </c>
      <c r="BA51" s="44">
        <f>Base!AY51</f>
        <v>0</v>
      </c>
      <c r="BB51" s="44">
        <f>Base!BA51</f>
        <v>0</v>
      </c>
      <c r="BC51" s="44">
        <f>Base!BB51</f>
        <v>0</v>
      </c>
      <c r="BD51" s="44">
        <f>Base!BC51</f>
        <v>0</v>
      </c>
      <c r="BE51" s="44">
        <f>Base!BD51</f>
        <v>0</v>
      </c>
      <c r="BF51" s="44"/>
      <c r="BG51" s="238" t="str">
        <f>Base!FR51</f>
        <v/>
      </c>
    </row>
    <row r="52" spans="1:59" x14ac:dyDescent="0.25">
      <c r="A52" s="44" t="str">
        <f>Base!A52</f>
        <v>ПБ.Б.4</v>
      </c>
      <c r="B52" s="41">
        <f>Base!B52</f>
        <v>0</v>
      </c>
      <c r="C52" s="44" t="str">
        <f ca="1">Base!CP52</f>
        <v/>
      </c>
      <c r="D52" s="44" t="str">
        <f ca="1">Base!DR52</f>
        <v/>
      </c>
      <c r="E52" s="44" t="str">
        <f ca="1">Base!EV52</f>
        <v/>
      </c>
      <c r="F52" s="44" t="str">
        <f ca="1">Base!EG52</f>
        <v/>
      </c>
      <c r="G52" s="239">
        <f t="shared" si="26"/>
        <v>0</v>
      </c>
      <c r="H52" s="44">
        <f t="shared" si="27"/>
        <v>0</v>
      </c>
      <c r="I52" s="44">
        <f t="shared" ref="I52:I98" si="29">SUM(J52:L52)</f>
        <v>0</v>
      </c>
      <c r="J52" s="44">
        <f t="shared" ref="J52:J98" si="30">O52+S52*$U$3+W52*$Y$3+AA52*$AC$3+AE52*$AG$3+AI52*$AK$3+AM52*$AO$3+AQ52*$AS$3+AU52*$AW$3+AY52*$BA$3+BC52*$BE$3</f>
        <v>0</v>
      </c>
      <c r="K52" s="44">
        <f t="shared" ref="K52:K98" si="31">P52+T52*$U$3+X52*$Y$3+AB52*$AC$3+AF52*$AG$3+AJ52*$AK$3+AN52*$AO$3+AR52*$AS$3+AV52*$AW$3+AZ52*$BA$3+BD52*$BE$3</f>
        <v>0</v>
      </c>
      <c r="L52" s="44">
        <f t="shared" ref="L52:L98" si="32">Q52+U52*$U$3+Y52*$Y$3+AC52*$AC$3+AG52*$AG$3+AK52*$AK$3+AO52*$AO$3+AS52*$AS$3+AW52*$AW$3+BA52*$BA$3+BE52*$BE$3</f>
        <v>0</v>
      </c>
      <c r="M52" s="44">
        <f t="shared" ref="M52:M98" si="33">H52-I52</f>
        <v>0</v>
      </c>
      <c r="N52" s="44">
        <f>Base!C52</f>
        <v>0</v>
      </c>
      <c r="O52" s="44">
        <f>Base!D52</f>
        <v>0</v>
      </c>
      <c r="P52" s="44">
        <f>Base!E52</f>
        <v>0</v>
      </c>
      <c r="Q52" s="44">
        <f>Base!F52</f>
        <v>0</v>
      </c>
      <c r="R52" s="44">
        <f>Base!H52</f>
        <v>0</v>
      </c>
      <c r="S52" s="44">
        <f>Base!I52</f>
        <v>0</v>
      </c>
      <c r="T52" s="44">
        <f>Base!J52</f>
        <v>0</v>
      </c>
      <c r="U52" s="44">
        <f>Base!K52</f>
        <v>0</v>
      </c>
      <c r="V52" s="44">
        <f>Base!M52</f>
        <v>0</v>
      </c>
      <c r="W52" s="44">
        <f>Base!N52</f>
        <v>0</v>
      </c>
      <c r="X52" s="44">
        <f>Base!O52</f>
        <v>0</v>
      </c>
      <c r="Y52" s="44">
        <f>Base!P52</f>
        <v>0</v>
      </c>
      <c r="Z52" s="44">
        <f>Base!R52</f>
        <v>0</v>
      </c>
      <c r="AA52" s="44">
        <f>Base!S52</f>
        <v>0</v>
      </c>
      <c r="AB52" s="44">
        <f>Base!T52</f>
        <v>0</v>
      </c>
      <c r="AC52" s="44">
        <f>Base!U52</f>
        <v>0</v>
      </c>
      <c r="AD52" s="44">
        <f>Base!W52</f>
        <v>0</v>
      </c>
      <c r="AE52" s="44">
        <f>Base!X52</f>
        <v>0</v>
      </c>
      <c r="AF52" s="44">
        <f>Base!Y52</f>
        <v>0</v>
      </c>
      <c r="AG52" s="44">
        <f>Base!Z52</f>
        <v>0</v>
      </c>
      <c r="AH52" s="44">
        <f>Base!AB52</f>
        <v>0</v>
      </c>
      <c r="AI52" s="44">
        <f>Base!AC52</f>
        <v>0</v>
      </c>
      <c r="AJ52" s="44">
        <f>Base!AD52</f>
        <v>0</v>
      </c>
      <c r="AK52" s="44">
        <f>Base!AE52</f>
        <v>0</v>
      </c>
      <c r="AL52" s="44">
        <f>Base!AG52</f>
        <v>0</v>
      </c>
      <c r="AM52" s="44">
        <f>Base!AH52</f>
        <v>0</v>
      </c>
      <c r="AN52" s="44">
        <f>Base!AI52</f>
        <v>0</v>
      </c>
      <c r="AO52" s="44">
        <f>Base!AJ52</f>
        <v>0</v>
      </c>
      <c r="AP52" s="44">
        <f>Base!AL52</f>
        <v>0</v>
      </c>
      <c r="AQ52" s="44">
        <f>Base!AM52</f>
        <v>0</v>
      </c>
      <c r="AR52" s="44">
        <f>Base!AN52</f>
        <v>0</v>
      </c>
      <c r="AS52" s="44">
        <f>Base!AO52</f>
        <v>0</v>
      </c>
      <c r="AT52" s="44">
        <f>Base!AQ52</f>
        <v>0</v>
      </c>
      <c r="AU52" s="44">
        <f>Base!AR52</f>
        <v>0</v>
      </c>
      <c r="AV52" s="44">
        <f>Base!AS52</f>
        <v>0</v>
      </c>
      <c r="AW52" s="44">
        <f>Base!AT52</f>
        <v>0</v>
      </c>
      <c r="AX52" s="44">
        <f>Base!AV52</f>
        <v>0</v>
      </c>
      <c r="AY52" s="44">
        <f>Base!AW52</f>
        <v>0</v>
      </c>
      <c r="AZ52" s="44">
        <f>Base!AX52</f>
        <v>0</v>
      </c>
      <c r="BA52" s="44">
        <f>Base!AY52</f>
        <v>0</v>
      </c>
      <c r="BB52" s="44">
        <f>Base!BA52</f>
        <v>0</v>
      </c>
      <c r="BC52" s="44">
        <f>Base!BB52</f>
        <v>0</v>
      </c>
      <c r="BD52" s="44">
        <f>Base!BC52</f>
        <v>0</v>
      </c>
      <c r="BE52" s="44">
        <f>Base!BD52</f>
        <v>0</v>
      </c>
      <c r="BF52" s="44"/>
      <c r="BG52" s="238" t="str">
        <f>Base!FR52</f>
        <v/>
      </c>
    </row>
    <row r="53" spans="1:59" x14ac:dyDescent="0.25">
      <c r="A53" s="44" t="str">
        <f>Base!A53</f>
        <v>ПБ.Б.5</v>
      </c>
      <c r="B53" s="41">
        <f>Base!B53</f>
        <v>0</v>
      </c>
      <c r="C53" s="44" t="str">
        <f ca="1">Base!CP53</f>
        <v/>
      </c>
      <c r="D53" s="44" t="str">
        <f ca="1">Base!DR53</f>
        <v/>
      </c>
      <c r="E53" s="44" t="str">
        <f ca="1">Base!EV53</f>
        <v/>
      </c>
      <c r="F53" s="44" t="str">
        <f ca="1">Base!EG53</f>
        <v/>
      </c>
      <c r="G53" s="239">
        <f t="shared" si="26"/>
        <v>0</v>
      </c>
      <c r="H53" s="44">
        <f t="shared" si="27"/>
        <v>0</v>
      </c>
      <c r="I53" s="44">
        <f t="shared" si="29"/>
        <v>0</v>
      </c>
      <c r="J53" s="44">
        <f t="shared" si="30"/>
        <v>0</v>
      </c>
      <c r="K53" s="44">
        <f t="shared" si="31"/>
        <v>0</v>
      </c>
      <c r="L53" s="44">
        <f t="shared" si="32"/>
        <v>0</v>
      </c>
      <c r="M53" s="44">
        <f t="shared" si="33"/>
        <v>0</v>
      </c>
      <c r="N53" s="44">
        <f>Base!C53</f>
        <v>0</v>
      </c>
      <c r="O53" s="44">
        <f>Base!D53</f>
        <v>0</v>
      </c>
      <c r="P53" s="44">
        <f>Base!E53</f>
        <v>0</v>
      </c>
      <c r="Q53" s="44">
        <f>Base!F53</f>
        <v>0</v>
      </c>
      <c r="R53" s="44">
        <f>Base!H53</f>
        <v>0</v>
      </c>
      <c r="S53" s="44">
        <f>Base!I53</f>
        <v>0</v>
      </c>
      <c r="T53" s="44">
        <f>Base!J53</f>
        <v>0</v>
      </c>
      <c r="U53" s="44">
        <f>Base!K53</f>
        <v>0</v>
      </c>
      <c r="V53" s="44">
        <f>Base!M53</f>
        <v>0</v>
      </c>
      <c r="W53" s="44">
        <f>Base!N53</f>
        <v>0</v>
      </c>
      <c r="X53" s="44">
        <f>Base!O53</f>
        <v>0</v>
      </c>
      <c r="Y53" s="44">
        <f>Base!P53</f>
        <v>0</v>
      </c>
      <c r="Z53" s="44">
        <f>Base!R53</f>
        <v>0</v>
      </c>
      <c r="AA53" s="44">
        <f>Base!S53</f>
        <v>0</v>
      </c>
      <c r="AB53" s="44">
        <f>Base!T53</f>
        <v>0</v>
      </c>
      <c r="AC53" s="44">
        <f>Base!U53</f>
        <v>0</v>
      </c>
      <c r="AD53" s="44">
        <f>Base!W53</f>
        <v>0</v>
      </c>
      <c r="AE53" s="44">
        <f>Base!X53</f>
        <v>0</v>
      </c>
      <c r="AF53" s="44">
        <f>Base!Y53</f>
        <v>0</v>
      </c>
      <c r="AG53" s="44">
        <f>Base!Z53</f>
        <v>0</v>
      </c>
      <c r="AH53" s="44">
        <f>Base!AB53</f>
        <v>0</v>
      </c>
      <c r="AI53" s="44">
        <f>Base!AC53</f>
        <v>0</v>
      </c>
      <c r="AJ53" s="44">
        <f>Base!AD53</f>
        <v>0</v>
      </c>
      <c r="AK53" s="44">
        <f>Base!AE53</f>
        <v>0</v>
      </c>
      <c r="AL53" s="44">
        <f>Base!AG53</f>
        <v>0</v>
      </c>
      <c r="AM53" s="44">
        <f>Base!AH53</f>
        <v>0</v>
      </c>
      <c r="AN53" s="44">
        <f>Base!AI53</f>
        <v>0</v>
      </c>
      <c r="AO53" s="44">
        <f>Base!AJ53</f>
        <v>0</v>
      </c>
      <c r="AP53" s="44">
        <f>Base!AL53</f>
        <v>0</v>
      </c>
      <c r="AQ53" s="44">
        <f>Base!AM53</f>
        <v>0</v>
      </c>
      <c r="AR53" s="44">
        <f>Base!AN53</f>
        <v>0</v>
      </c>
      <c r="AS53" s="44">
        <f>Base!AO53</f>
        <v>0</v>
      </c>
      <c r="AT53" s="44">
        <f>Base!AQ53</f>
        <v>0</v>
      </c>
      <c r="AU53" s="44">
        <f>Base!AR53</f>
        <v>0</v>
      </c>
      <c r="AV53" s="44">
        <f>Base!AS53</f>
        <v>0</v>
      </c>
      <c r="AW53" s="44">
        <f>Base!AT53</f>
        <v>0</v>
      </c>
      <c r="AX53" s="44">
        <f>Base!AV53</f>
        <v>0</v>
      </c>
      <c r="AY53" s="44">
        <f>Base!AW53</f>
        <v>0</v>
      </c>
      <c r="AZ53" s="44">
        <f>Base!AX53</f>
        <v>0</v>
      </c>
      <c r="BA53" s="44">
        <f>Base!AY53</f>
        <v>0</v>
      </c>
      <c r="BB53" s="44">
        <f>Base!BA53</f>
        <v>0</v>
      </c>
      <c r="BC53" s="44">
        <f>Base!BB53</f>
        <v>0</v>
      </c>
      <c r="BD53" s="44">
        <f>Base!BC53</f>
        <v>0</v>
      </c>
      <c r="BE53" s="44">
        <f>Base!BD53</f>
        <v>0</v>
      </c>
      <c r="BF53" s="44"/>
      <c r="BG53" s="238" t="str">
        <f>Base!FR53</f>
        <v/>
      </c>
    </row>
    <row r="54" spans="1:59" x14ac:dyDescent="0.25">
      <c r="A54" s="44" t="str">
        <f>Base!A54</f>
        <v>ПБ.Б.6</v>
      </c>
      <c r="B54" s="41">
        <f>Base!B54</f>
        <v>0</v>
      </c>
      <c r="C54" s="44" t="str">
        <f ca="1">Base!CP54</f>
        <v/>
      </c>
      <c r="D54" s="44" t="str">
        <f ca="1">Base!DR54</f>
        <v/>
      </c>
      <c r="E54" s="44" t="str">
        <f ca="1">Base!EV54</f>
        <v/>
      </c>
      <c r="F54" s="44" t="str">
        <f ca="1">Base!EG54</f>
        <v/>
      </c>
      <c r="G54" s="239">
        <f t="shared" si="26"/>
        <v>0</v>
      </c>
      <c r="H54" s="44">
        <f t="shared" si="27"/>
        <v>0</v>
      </c>
      <c r="I54" s="44">
        <f t="shared" si="29"/>
        <v>0</v>
      </c>
      <c r="J54" s="44">
        <f t="shared" si="30"/>
        <v>0</v>
      </c>
      <c r="K54" s="44">
        <f t="shared" si="31"/>
        <v>0</v>
      </c>
      <c r="L54" s="44">
        <f t="shared" si="32"/>
        <v>0</v>
      </c>
      <c r="M54" s="44">
        <f t="shared" si="33"/>
        <v>0</v>
      </c>
      <c r="N54" s="44">
        <f>Base!C54</f>
        <v>0</v>
      </c>
      <c r="O54" s="44">
        <f>Base!D54</f>
        <v>0</v>
      </c>
      <c r="P54" s="44">
        <f>Base!E54</f>
        <v>0</v>
      </c>
      <c r="Q54" s="44">
        <f>Base!F54</f>
        <v>0</v>
      </c>
      <c r="R54" s="44">
        <f>Base!H54</f>
        <v>0</v>
      </c>
      <c r="S54" s="44">
        <f>Base!I54</f>
        <v>0</v>
      </c>
      <c r="T54" s="44">
        <f>Base!J54</f>
        <v>0</v>
      </c>
      <c r="U54" s="44">
        <f>Base!K54</f>
        <v>0</v>
      </c>
      <c r="V54" s="44">
        <f>Base!M54</f>
        <v>0</v>
      </c>
      <c r="W54" s="44">
        <f>Base!N54</f>
        <v>0</v>
      </c>
      <c r="X54" s="44">
        <f>Base!O54</f>
        <v>0</v>
      </c>
      <c r="Y54" s="44">
        <f>Base!P54</f>
        <v>0</v>
      </c>
      <c r="Z54" s="44">
        <f>Base!R54</f>
        <v>0</v>
      </c>
      <c r="AA54" s="44">
        <f>Base!S54</f>
        <v>0</v>
      </c>
      <c r="AB54" s="44">
        <f>Base!T54</f>
        <v>0</v>
      </c>
      <c r="AC54" s="44">
        <f>Base!U54</f>
        <v>0</v>
      </c>
      <c r="AD54" s="44">
        <f>Base!W54</f>
        <v>0</v>
      </c>
      <c r="AE54" s="44">
        <f>Base!X54</f>
        <v>0</v>
      </c>
      <c r="AF54" s="44">
        <f>Base!Y54</f>
        <v>0</v>
      </c>
      <c r="AG54" s="44">
        <f>Base!Z54</f>
        <v>0</v>
      </c>
      <c r="AH54" s="44">
        <f>Base!AB54</f>
        <v>0</v>
      </c>
      <c r="AI54" s="44">
        <f>Base!AC54</f>
        <v>0</v>
      </c>
      <c r="AJ54" s="44">
        <f>Base!AD54</f>
        <v>0</v>
      </c>
      <c r="AK54" s="44">
        <f>Base!AE54</f>
        <v>0</v>
      </c>
      <c r="AL54" s="44">
        <f>Base!AG54</f>
        <v>0</v>
      </c>
      <c r="AM54" s="44">
        <f>Base!AH54</f>
        <v>0</v>
      </c>
      <c r="AN54" s="44">
        <f>Base!AI54</f>
        <v>0</v>
      </c>
      <c r="AO54" s="44">
        <f>Base!AJ54</f>
        <v>0</v>
      </c>
      <c r="AP54" s="44">
        <f>Base!AL54</f>
        <v>0</v>
      </c>
      <c r="AQ54" s="44">
        <f>Base!AM54</f>
        <v>0</v>
      </c>
      <c r="AR54" s="44">
        <f>Base!AN54</f>
        <v>0</v>
      </c>
      <c r="AS54" s="44">
        <f>Base!AO54</f>
        <v>0</v>
      </c>
      <c r="AT54" s="44">
        <f>Base!AQ54</f>
        <v>0</v>
      </c>
      <c r="AU54" s="44">
        <f>Base!AR54</f>
        <v>0</v>
      </c>
      <c r="AV54" s="44">
        <f>Base!AS54</f>
        <v>0</v>
      </c>
      <c r="AW54" s="44">
        <f>Base!AT54</f>
        <v>0</v>
      </c>
      <c r="AX54" s="44">
        <f>Base!AV54</f>
        <v>0</v>
      </c>
      <c r="AY54" s="44">
        <f>Base!AW54</f>
        <v>0</v>
      </c>
      <c r="AZ54" s="44">
        <f>Base!AX54</f>
        <v>0</v>
      </c>
      <c r="BA54" s="44">
        <f>Base!AY54</f>
        <v>0</v>
      </c>
      <c r="BB54" s="44">
        <f>Base!BA54</f>
        <v>0</v>
      </c>
      <c r="BC54" s="44">
        <f>Base!BB54</f>
        <v>0</v>
      </c>
      <c r="BD54" s="44">
        <f>Base!BC54</f>
        <v>0</v>
      </c>
      <c r="BE54" s="44">
        <f>Base!BD54</f>
        <v>0</v>
      </c>
      <c r="BF54" s="44"/>
      <c r="BG54" s="238" t="str">
        <f>Base!FR54</f>
        <v/>
      </c>
    </row>
    <row r="55" spans="1:59" x14ac:dyDescent="0.25">
      <c r="A55" s="44" t="str">
        <f>Base!A55</f>
        <v>ПБ.Б.7</v>
      </c>
      <c r="B55" s="41">
        <f>Base!B55</f>
        <v>0</v>
      </c>
      <c r="C55" s="44" t="str">
        <f ca="1">Base!CP55</f>
        <v/>
      </c>
      <c r="D55" s="44" t="str">
        <f ca="1">Base!DR55</f>
        <v/>
      </c>
      <c r="E55" s="44" t="str">
        <f ca="1">Base!EV55</f>
        <v/>
      </c>
      <c r="F55" s="44" t="str">
        <f ca="1">Base!EG55</f>
        <v/>
      </c>
      <c r="G55" s="239">
        <f t="shared" si="26"/>
        <v>0</v>
      </c>
      <c r="H55" s="44">
        <f t="shared" si="27"/>
        <v>0</v>
      </c>
      <c r="I55" s="44">
        <f t="shared" si="29"/>
        <v>0</v>
      </c>
      <c r="J55" s="44">
        <f t="shared" si="30"/>
        <v>0</v>
      </c>
      <c r="K55" s="44">
        <f t="shared" si="31"/>
        <v>0</v>
      </c>
      <c r="L55" s="44">
        <f t="shared" si="32"/>
        <v>0</v>
      </c>
      <c r="M55" s="44">
        <f t="shared" si="33"/>
        <v>0</v>
      </c>
      <c r="N55" s="44">
        <f>Base!C55</f>
        <v>0</v>
      </c>
      <c r="O55" s="44">
        <f>Base!D55</f>
        <v>0</v>
      </c>
      <c r="P55" s="44">
        <f>Base!E55</f>
        <v>0</v>
      </c>
      <c r="Q55" s="44">
        <f>Base!F55</f>
        <v>0</v>
      </c>
      <c r="R55" s="44">
        <f>Base!H55</f>
        <v>0</v>
      </c>
      <c r="S55" s="44">
        <f>Base!I55</f>
        <v>0</v>
      </c>
      <c r="T55" s="44">
        <f>Base!J55</f>
        <v>0</v>
      </c>
      <c r="U55" s="44">
        <f>Base!K55</f>
        <v>0</v>
      </c>
      <c r="V55" s="44">
        <f>Base!M55</f>
        <v>0</v>
      </c>
      <c r="W55" s="44">
        <f>Base!N55</f>
        <v>0</v>
      </c>
      <c r="X55" s="44">
        <f>Base!O55</f>
        <v>0</v>
      </c>
      <c r="Y55" s="44">
        <f>Base!P55</f>
        <v>0</v>
      </c>
      <c r="Z55" s="44">
        <f>Base!R55</f>
        <v>0</v>
      </c>
      <c r="AA55" s="44">
        <f>Base!S55</f>
        <v>0</v>
      </c>
      <c r="AB55" s="44">
        <f>Base!T55</f>
        <v>0</v>
      </c>
      <c r="AC55" s="44">
        <f>Base!U55</f>
        <v>0</v>
      </c>
      <c r="AD55" s="44">
        <f>Base!W55</f>
        <v>0</v>
      </c>
      <c r="AE55" s="44">
        <f>Base!X55</f>
        <v>0</v>
      </c>
      <c r="AF55" s="44">
        <f>Base!Y55</f>
        <v>0</v>
      </c>
      <c r="AG55" s="44">
        <f>Base!Z55</f>
        <v>0</v>
      </c>
      <c r="AH55" s="44">
        <f>Base!AB55</f>
        <v>0</v>
      </c>
      <c r="AI55" s="44">
        <f>Base!AC55</f>
        <v>0</v>
      </c>
      <c r="AJ55" s="44">
        <f>Base!AD55</f>
        <v>0</v>
      </c>
      <c r="AK55" s="44">
        <f>Base!AE55</f>
        <v>0</v>
      </c>
      <c r="AL55" s="44">
        <f>Base!AG55</f>
        <v>0</v>
      </c>
      <c r="AM55" s="44">
        <f>Base!AH55</f>
        <v>0</v>
      </c>
      <c r="AN55" s="44">
        <f>Base!AI55</f>
        <v>0</v>
      </c>
      <c r="AO55" s="44">
        <f>Base!AJ55</f>
        <v>0</v>
      </c>
      <c r="AP55" s="44">
        <f>Base!AL55</f>
        <v>0</v>
      </c>
      <c r="AQ55" s="44">
        <f>Base!AM55</f>
        <v>0</v>
      </c>
      <c r="AR55" s="44">
        <f>Base!AN55</f>
        <v>0</v>
      </c>
      <c r="AS55" s="44">
        <f>Base!AO55</f>
        <v>0</v>
      </c>
      <c r="AT55" s="44">
        <f>Base!AQ55</f>
        <v>0</v>
      </c>
      <c r="AU55" s="44">
        <f>Base!AR55</f>
        <v>0</v>
      </c>
      <c r="AV55" s="44">
        <f>Base!AS55</f>
        <v>0</v>
      </c>
      <c r="AW55" s="44">
        <f>Base!AT55</f>
        <v>0</v>
      </c>
      <c r="AX55" s="44">
        <f>Base!AV55</f>
        <v>0</v>
      </c>
      <c r="AY55" s="44">
        <f>Base!AW55</f>
        <v>0</v>
      </c>
      <c r="AZ55" s="44">
        <f>Base!AX55</f>
        <v>0</v>
      </c>
      <c r="BA55" s="44">
        <f>Base!AY55</f>
        <v>0</v>
      </c>
      <c r="BB55" s="44">
        <f>Base!BA55</f>
        <v>0</v>
      </c>
      <c r="BC55" s="44">
        <f>Base!BB55</f>
        <v>0</v>
      </c>
      <c r="BD55" s="44">
        <f>Base!BC55</f>
        <v>0</v>
      </c>
      <c r="BE55" s="44">
        <f>Base!BD55</f>
        <v>0</v>
      </c>
      <c r="BF55" s="44"/>
      <c r="BG55" s="238" t="str">
        <f>Base!FR55</f>
        <v/>
      </c>
    </row>
    <row r="56" spans="1:59" x14ac:dyDescent="0.25">
      <c r="A56" s="44" t="str">
        <f>Base!A56</f>
        <v>ПБ.Б.8</v>
      </c>
      <c r="B56" s="41">
        <f>Base!B56</f>
        <v>0</v>
      </c>
      <c r="C56" s="44" t="str">
        <f ca="1">Base!CP56</f>
        <v/>
      </c>
      <c r="D56" s="44" t="str">
        <f ca="1">Base!DR56</f>
        <v/>
      </c>
      <c r="E56" s="44" t="str">
        <f ca="1">Base!EV56</f>
        <v/>
      </c>
      <c r="F56" s="44" t="str">
        <f ca="1">Base!EG56</f>
        <v/>
      </c>
      <c r="G56" s="239">
        <f t="shared" si="26"/>
        <v>0</v>
      </c>
      <c r="H56" s="44">
        <f t="shared" si="27"/>
        <v>0</v>
      </c>
      <c r="I56" s="44">
        <f t="shared" si="29"/>
        <v>0</v>
      </c>
      <c r="J56" s="44">
        <f t="shared" si="30"/>
        <v>0</v>
      </c>
      <c r="K56" s="44">
        <f t="shared" si="31"/>
        <v>0</v>
      </c>
      <c r="L56" s="44">
        <f t="shared" si="32"/>
        <v>0</v>
      </c>
      <c r="M56" s="44">
        <f t="shared" si="33"/>
        <v>0</v>
      </c>
      <c r="N56" s="44">
        <f>Base!C56</f>
        <v>0</v>
      </c>
      <c r="O56" s="44">
        <f>Base!D56</f>
        <v>0</v>
      </c>
      <c r="P56" s="44">
        <f>Base!E56</f>
        <v>0</v>
      </c>
      <c r="Q56" s="44">
        <f>Base!F56</f>
        <v>0</v>
      </c>
      <c r="R56" s="44">
        <f>Base!H56</f>
        <v>0</v>
      </c>
      <c r="S56" s="44">
        <f>Base!I56</f>
        <v>0</v>
      </c>
      <c r="T56" s="44">
        <f>Base!J56</f>
        <v>0</v>
      </c>
      <c r="U56" s="44">
        <f>Base!K56</f>
        <v>0</v>
      </c>
      <c r="V56" s="44">
        <f>Base!M56</f>
        <v>0</v>
      </c>
      <c r="W56" s="44">
        <f>Base!N56</f>
        <v>0</v>
      </c>
      <c r="X56" s="44">
        <f>Base!O56</f>
        <v>0</v>
      </c>
      <c r="Y56" s="44">
        <f>Base!P56</f>
        <v>0</v>
      </c>
      <c r="Z56" s="44">
        <f>Base!R56</f>
        <v>0</v>
      </c>
      <c r="AA56" s="44">
        <f>Base!S56</f>
        <v>0</v>
      </c>
      <c r="AB56" s="44">
        <f>Base!T56</f>
        <v>0</v>
      </c>
      <c r="AC56" s="44">
        <f>Base!U56</f>
        <v>0</v>
      </c>
      <c r="AD56" s="44">
        <f>Base!W56</f>
        <v>0</v>
      </c>
      <c r="AE56" s="44">
        <f>Base!X56</f>
        <v>0</v>
      </c>
      <c r="AF56" s="44">
        <f>Base!Y56</f>
        <v>0</v>
      </c>
      <c r="AG56" s="44">
        <f>Base!Z56</f>
        <v>0</v>
      </c>
      <c r="AH56" s="44">
        <f>Base!AB56</f>
        <v>0</v>
      </c>
      <c r="AI56" s="44">
        <f>Base!AC56</f>
        <v>0</v>
      </c>
      <c r="AJ56" s="44">
        <f>Base!AD56</f>
        <v>0</v>
      </c>
      <c r="AK56" s="44">
        <f>Base!AE56</f>
        <v>0</v>
      </c>
      <c r="AL56" s="44">
        <f>Base!AG56</f>
        <v>0</v>
      </c>
      <c r="AM56" s="44">
        <f>Base!AH56</f>
        <v>0</v>
      </c>
      <c r="AN56" s="44">
        <f>Base!AI56</f>
        <v>0</v>
      </c>
      <c r="AO56" s="44">
        <f>Base!AJ56</f>
        <v>0</v>
      </c>
      <c r="AP56" s="44">
        <f>Base!AL56</f>
        <v>0</v>
      </c>
      <c r="AQ56" s="44">
        <f>Base!AM56</f>
        <v>0</v>
      </c>
      <c r="AR56" s="44">
        <f>Base!AN56</f>
        <v>0</v>
      </c>
      <c r="AS56" s="44">
        <f>Base!AO56</f>
        <v>0</v>
      </c>
      <c r="AT56" s="44">
        <f>Base!AQ56</f>
        <v>0</v>
      </c>
      <c r="AU56" s="44">
        <f>Base!AR56</f>
        <v>0</v>
      </c>
      <c r="AV56" s="44">
        <f>Base!AS56</f>
        <v>0</v>
      </c>
      <c r="AW56" s="44">
        <f>Base!AT56</f>
        <v>0</v>
      </c>
      <c r="AX56" s="44">
        <f>Base!AV56</f>
        <v>0</v>
      </c>
      <c r="AY56" s="44">
        <f>Base!AW56</f>
        <v>0</v>
      </c>
      <c r="AZ56" s="44">
        <f>Base!AX56</f>
        <v>0</v>
      </c>
      <c r="BA56" s="44">
        <f>Base!AY56</f>
        <v>0</v>
      </c>
      <c r="BB56" s="44">
        <f>Base!BA56</f>
        <v>0</v>
      </c>
      <c r="BC56" s="44">
        <f>Base!BB56</f>
        <v>0</v>
      </c>
      <c r="BD56" s="44">
        <f>Base!BC56</f>
        <v>0</v>
      </c>
      <c r="BE56" s="44">
        <f>Base!BD56</f>
        <v>0</v>
      </c>
      <c r="BF56" s="44"/>
      <c r="BG56" s="238" t="str">
        <f>Base!FR56</f>
        <v/>
      </c>
    </row>
    <row r="57" spans="1:59" x14ac:dyDescent="0.25">
      <c r="A57" s="44" t="str">
        <f>Base!A57</f>
        <v>ПБ.Б.9</v>
      </c>
      <c r="B57" s="41">
        <f>Base!B57</f>
        <v>0</v>
      </c>
      <c r="C57" s="44" t="str">
        <f ca="1">Base!CP57</f>
        <v/>
      </c>
      <c r="D57" s="44" t="str">
        <f ca="1">Base!DR57</f>
        <v/>
      </c>
      <c r="E57" s="44" t="str">
        <f ca="1">Base!EV57</f>
        <v/>
      </c>
      <c r="F57" s="44" t="str">
        <f ca="1">Base!EG57</f>
        <v/>
      </c>
      <c r="G57" s="239">
        <f t="shared" si="26"/>
        <v>0</v>
      </c>
      <c r="H57" s="44">
        <f t="shared" si="27"/>
        <v>0</v>
      </c>
      <c r="I57" s="44">
        <f t="shared" si="29"/>
        <v>0</v>
      </c>
      <c r="J57" s="44">
        <f t="shared" si="30"/>
        <v>0</v>
      </c>
      <c r="K57" s="44">
        <f t="shared" si="31"/>
        <v>0</v>
      </c>
      <c r="L57" s="44">
        <f t="shared" si="32"/>
        <v>0</v>
      </c>
      <c r="M57" s="44">
        <f t="shared" si="33"/>
        <v>0</v>
      </c>
      <c r="N57" s="44">
        <f>Base!C57</f>
        <v>0</v>
      </c>
      <c r="O57" s="44">
        <f>Base!D57</f>
        <v>0</v>
      </c>
      <c r="P57" s="44">
        <f>Base!E57</f>
        <v>0</v>
      </c>
      <c r="Q57" s="44">
        <f>Base!F57</f>
        <v>0</v>
      </c>
      <c r="R57" s="44">
        <f>Base!H57</f>
        <v>0</v>
      </c>
      <c r="S57" s="44">
        <f>Base!I57</f>
        <v>0</v>
      </c>
      <c r="T57" s="44">
        <f>Base!J57</f>
        <v>0</v>
      </c>
      <c r="U57" s="44">
        <f>Base!K57</f>
        <v>0</v>
      </c>
      <c r="V57" s="44">
        <f>Base!M57</f>
        <v>0</v>
      </c>
      <c r="W57" s="44">
        <f>Base!N57</f>
        <v>0</v>
      </c>
      <c r="X57" s="44">
        <f>Base!O57</f>
        <v>0</v>
      </c>
      <c r="Y57" s="44">
        <f>Base!P57</f>
        <v>0</v>
      </c>
      <c r="Z57" s="44">
        <f>Base!R57</f>
        <v>0</v>
      </c>
      <c r="AA57" s="44">
        <f>Base!S57</f>
        <v>0</v>
      </c>
      <c r="AB57" s="44">
        <f>Base!T57</f>
        <v>0</v>
      </c>
      <c r="AC57" s="44">
        <f>Base!U57</f>
        <v>0</v>
      </c>
      <c r="AD57" s="44">
        <f>Base!W57</f>
        <v>0</v>
      </c>
      <c r="AE57" s="44">
        <f>Base!X57</f>
        <v>0</v>
      </c>
      <c r="AF57" s="44">
        <f>Base!Y57</f>
        <v>0</v>
      </c>
      <c r="AG57" s="44">
        <f>Base!Z57</f>
        <v>0</v>
      </c>
      <c r="AH57" s="44">
        <f>Base!AB57</f>
        <v>0</v>
      </c>
      <c r="AI57" s="44">
        <f>Base!AC57</f>
        <v>0</v>
      </c>
      <c r="AJ57" s="44">
        <f>Base!AD57</f>
        <v>0</v>
      </c>
      <c r="AK57" s="44">
        <f>Base!AE57</f>
        <v>0</v>
      </c>
      <c r="AL57" s="44">
        <f>Base!AG57</f>
        <v>0</v>
      </c>
      <c r="AM57" s="44">
        <f>Base!AH57</f>
        <v>0</v>
      </c>
      <c r="AN57" s="44">
        <f>Base!AI57</f>
        <v>0</v>
      </c>
      <c r="AO57" s="44">
        <f>Base!AJ57</f>
        <v>0</v>
      </c>
      <c r="AP57" s="44">
        <f>Base!AL57</f>
        <v>0</v>
      </c>
      <c r="AQ57" s="44">
        <f>Base!AM57</f>
        <v>0</v>
      </c>
      <c r="AR57" s="44">
        <f>Base!AN57</f>
        <v>0</v>
      </c>
      <c r="AS57" s="44">
        <f>Base!AO57</f>
        <v>0</v>
      </c>
      <c r="AT57" s="44">
        <f>Base!AQ57</f>
        <v>0</v>
      </c>
      <c r="AU57" s="44">
        <f>Base!AR57</f>
        <v>0</v>
      </c>
      <c r="AV57" s="44">
        <f>Base!AS57</f>
        <v>0</v>
      </c>
      <c r="AW57" s="44">
        <f>Base!AT57</f>
        <v>0</v>
      </c>
      <c r="AX57" s="44">
        <f>Base!AV57</f>
        <v>0</v>
      </c>
      <c r="AY57" s="44">
        <f>Base!AW57</f>
        <v>0</v>
      </c>
      <c r="AZ57" s="44">
        <f>Base!AX57</f>
        <v>0</v>
      </c>
      <c r="BA57" s="44">
        <f>Base!AY57</f>
        <v>0</v>
      </c>
      <c r="BB57" s="44">
        <f>Base!BA57</f>
        <v>0</v>
      </c>
      <c r="BC57" s="44">
        <f>Base!BB57</f>
        <v>0</v>
      </c>
      <c r="BD57" s="44">
        <f>Base!BC57</f>
        <v>0</v>
      </c>
      <c r="BE57" s="44">
        <f>Base!BD57</f>
        <v>0</v>
      </c>
      <c r="BF57" s="44"/>
      <c r="BG57" s="238" t="str">
        <f>Base!FR57</f>
        <v/>
      </c>
    </row>
    <row r="58" spans="1:59" x14ac:dyDescent="0.25">
      <c r="A58" s="44" t="str">
        <f>Base!A58</f>
        <v>ПБ.Б.10</v>
      </c>
      <c r="B58" s="41">
        <f>Base!B58</f>
        <v>0</v>
      </c>
      <c r="C58" s="44" t="str">
        <f ca="1">Base!CP58</f>
        <v/>
      </c>
      <c r="D58" s="44" t="str">
        <f ca="1">Base!DR58</f>
        <v/>
      </c>
      <c r="E58" s="44" t="str">
        <f ca="1">Base!EV58</f>
        <v/>
      </c>
      <c r="F58" s="44" t="str">
        <f ca="1">Base!EG58</f>
        <v/>
      </c>
      <c r="G58" s="239">
        <f t="shared" si="26"/>
        <v>0</v>
      </c>
      <c r="H58" s="44">
        <f t="shared" si="27"/>
        <v>0</v>
      </c>
      <c r="I58" s="44">
        <f t="shared" si="29"/>
        <v>0</v>
      </c>
      <c r="J58" s="44">
        <f t="shared" si="30"/>
        <v>0</v>
      </c>
      <c r="K58" s="44">
        <f t="shared" si="31"/>
        <v>0</v>
      </c>
      <c r="L58" s="44">
        <f t="shared" si="32"/>
        <v>0</v>
      </c>
      <c r="M58" s="44">
        <f t="shared" si="33"/>
        <v>0</v>
      </c>
      <c r="N58" s="44">
        <f>Base!C58</f>
        <v>0</v>
      </c>
      <c r="O58" s="44">
        <f>Base!D58</f>
        <v>0</v>
      </c>
      <c r="P58" s="44">
        <f>Base!E58</f>
        <v>0</v>
      </c>
      <c r="Q58" s="44">
        <f>Base!F58</f>
        <v>0</v>
      </c>
      <c r="R58" s="44">
        <f>Base!H58</f>
        <v>0</v>
      </c>
      <c r="S58" s="44">
        <f>Base!I58</f>
        <v>0</v>
      </c>
      <c r="T58" s="44">
        <f>Base!J58</f>
        <v>0</v>
      </c>
      <c r="U58" s="44">
        <f>Base!K58</f>
        <v>0</v>
      </c>
      <c r="V58" s="44">
        <f>Base!M58</f>
        <v>0</v>
      </c>
      <c r="W58" s="44">
        <f>Base!N58</f>
        <v>0</v>
      </c>
      <c r="X58" s="44">
        <f>Base!O58</f>
        <v>0</v>
      </c>
      <c r="Y58" s="44">
        <f>Base!P58</f>
        <v>0</v>
      </c>
      <c r="Z58" s="44">
        <f>Base!R58</f>
        <v>0</v>
      </c>
      <c r="AA58" s="44">
        <f>Base!S58</f>
        <v>0</v>
      </c>
      <c r="AB58" s="44">
        <f>Base!T58</f>
        <v>0</v>
      </c>
      <c r="AC58" s="44">
        <f>Base!U58</f>
        <v>0</v>
      </c>
      <c r="AD58" s="44">
        <f>Base!W58</f>
        <v>0</v>
      </c>
      <c r="AE58" s="44">
        <f>Base!X58</f>
        <v>0</v>
      </c>
      <c r="AF58" s="44">
        <f>Base!Y58</f>
        <v>0</v>
      </c>
      <c r="AG58" s="44">
        <f>Base!Z58</f>
        <v>0</v>
      </c>
      <c r="AH58" s="44">
        <f>Base!AB58</f>
        <v>0</v>
      </c>
      <c r="AI58" s="44">
        <f>Base!AC58</f>
        <v>0</v>
      </c>
      <c r="AJ58" s="44">
        <f>Base!AD58</f>
        <v>0</v>
      </c>
      <c r="AK58" s="44">
        <f>Base!AE58</f>
        <v>0</v>
      </c>
      <c r="AL58" s="44">
        <f>Base!AG58</f>
        <v>0</v>
      </c>
      <c r="AM58" s="44">
        <f>Base!AH58</f>
        <v>0</v>
      </c>
      <c r="AN58" s="44">
        <f>Base!AI58</f>
        <v>0</v>
      </c>
      <c r="AO58" s="44">
        <f>Base!AJ58</f>
        <v>0</v>
      </c>
      <c r="AP58" s="44">
        <f>Base!AL58</f>
        <v>0</v>
      </c>
      <c r="AQ58" s="44">
        <f>Base!AM58</f>
        <v>0</v>
      </c>
      <c r="AR58" s="44">
        <f>Base!AN58</f>
        <v>0</v>
      </c>
      <c r="AS58" s="44">
        <f>Base!AO58</f>
        <v>0</v>
      </c>
      <c r="AT58" s="44">
        <f>Base!AQ58</f>
        <v>0</v>
      </c>
      <c r="AU58" s="44">
        <f>Base!AR58</f>
        <v>0</v>
      </c>
      <c r="AV58" s="44">
        <f>Base!AS58</f>
        <v>0</v>
      </c>
      <c r="AW58" s="44">
        <f>Base!AT58</f>
        <v>0</v>
      </c>
      <c r="AX58" s="44">
        <f>Base!AV58</f>
        <v>0</v>
      </c>
      <c r="AY58" s="44">
        <f>Base!AW58</f>
        <v>0</v>
      </c>
      <c r="AZ58" s="44">
        <f>Base!AX58</f>
        <v>0</v>
      </c>
      <c r="BA58" s="44">
        <f>Base!AY58</f>
        <v>0</v>
      </c>
      <c r="BB58" s="44">
        <f>Base!BA58</f>
        <v>0</v>
      </c>
      <c r="BC58" s="44">
        <f>Base!BB58</f>
        <v>0</v>
      </c>
      <c r="BD58" s="44">
        <f>Base!BC58</f>
        <v>0</v>
      </c>
      <c r="BE58" s="44">
        <f>Base!BD58</f>
        <v>0</v>
      </c>
      <c r="BF58" s="44"/>
      <c r="BG58" s="238" t="str">
        <f>Base!FR58</f>
        <v/>
      </c>
    </row>
    <row r="59" spans="1:59" x14ac:dyDescent="0.25">
      <c r="A59" s="44" t="str">
        <f>Base!A59</f>
        <v>ПБ.Б.11</v>
      </c>
      <c r="B59" s="41">
        <f>Base!B59</f>
        <v>0</v>
      </c>
      <c r="C59" s="44" t="str">
        <f ca="1">Base!CP59</f>
        <v/>
      </c>
      <c r="D59" s="44" t="str">
        <f ca="1">Base!DR59</f>
        <v/>
      </c>
      <c r="E59" s="44" t="str">
        <f ca="1">Base!EV59</f>
        <v/>
      </c>
      <c r="F59" s="44" t="str">
        <f ca="1">Base!EG59</f>
        <v/>
      </c>
      <c r="G59" s="239">
        <f t="shared" si="26"/>
        <v>0</v>
      </c>
      <c r="H59" s="44">
        <f t="shared" si="27"/>
        <v>0</v>
      </c>
      <c r="I59" s="44">
        <f t="shared" si="29"/>
        <v>0</v>
      </c>
      <c r="J59" s="44">
        <f t="shared" si="30"/>
        <v>0</v>
      </c>
      <c r="K59" s="44">
        <f t="shared" si="31"/>
        <v>0</v>
      </c>
      <c r="L59" s="44">
        <f t="shared" si="32"/>
        <v>0</v>
      </c>
      <c r="M59" s="44">
        <f t="shared" si="33"/>
        <v>0</v>
      </c>
      <c r="N59" s="44">
        <f>Base!C59</f>
        <v>0</v>
      </c>
      <c r="O59" s="44">
        <f>Base!D59</f>
        <v>0</v>
      </c>
      <c r="P59" s="44">
        <f>Base!E59</f>
        <v>0</v>
      </c>
      <c r="Q59" s="44">
        <f>Base!F59</f>
        <v>0</v>
      </c>
      <c r="R59" s="44">
        <f>Base!H59</f>
        <v>0</v>
      </c>
      <c r="S59" s="44">
        <f>Base!I59</f>
        <v>0</v>
      </c>
      <c r="T59" s="44">
        <f>Base!J59</f>
        <v>0</v>
      </c>
      <c r="U59" s="44">
        <f>Base!K59</f>
        <v>0</v>
      </c>
      <c r="V59" s="44">
        <f>Base!M59</f>
        <v>0</v>
      </c>
      <c r="W59" s="44">
        <f>Base!N59</f>
        <v>0</v>
      </c>
      <c r="X59" s="44">
        <f>Base!O59</f>
        <v>0</v>
      </c>
      <c r="Y59" s="44">
        <f>Base!P59</f>
        <v>0</v>
      </c>
      <c r="Z59" s="44">
        <f>Base!R59</f>
        <v>0</v>
      </c>
      <c r="AA59" s="44">
        <f>Base!S59</f>
        <v>0</v>
      </c>
      <c r="AB59" s="44">
        <f>Base!T59</f>
        <v>0</v>
      </c>
      <c r="AC59" s="44">
        <f>Base!U59</f>
        <v>0</v>
      </c>
      <c r="AD59" s="44">
        <f>Base!W59</f>
        <v>0</v>
      </c>
      <c r="AE59" s="44">
        <f>Base!X59</f>
        <v>0</v>
      </c>
      <c r="AF59" s="44">
        <f>Base!Y59</f>
        <v>0</v>
      </c>
      <c r="AG59" s="44">
        <f>Base!Z59</f>
        <v>0</v>
      </c>
      <c r="AH59" s="44">
        <f>Base!AB59</f>
        <v>0</v>
      </c>
      <c r="AI59" s="44">
        <f>Base!AC59</f>
        <v>0</v>
      </c>
      <c r="AJ59" s="44">
        <f>Base!AD59</f>
        <v>0</v>
      </c>
      <c r="AK59" s="44">
        <f>Base!AE59</f>
        <v>0</v>
      </c>
      <c r="AL59" s="44">
        <f>Base!AG59</f>
        <v>0</v>
      </c>
      <c r="AM59" s="44">
        <f>Base!AH59</f>
        <v>0</v>
      </c>
      <c r="AN59" s="44">
        <f>Base!AI59</f>
        <v>0</v>
      </c>
      <c r="AO59" s="44">
        <f>Base!AJ59</f>
        <v>0</v>
      </c>
      <c r="AP59" s="44">
        <f>Base!AL59</f>
        <v>0</v>
      </c>
      <c r="AQ59" s="44">
        <f>Base!AM59</f>
        <v>0</v>
      </c>
      <c r="AR59" s="44">
        <f>Base!AN59</f>
        <v>0</v>
      </c>
      <c r="AS59" s="44">
        <f>Base!AO59</f>
        <v>0</v>
      </c>
      <c r="AT59" s="44">
        <f>Base!AQ59</f>
        <v>0</v>
      </c>
      <c r="AU59" s="44">
        <f>Base!AR59</f>
        <v>0</v>
      </c>
      <c r="AV59" s="44">
        <f>Base!AS59</f>
        <v>0</v>
      </c>
      <c r="AW59" s="44">
        <f>Base!AT59</f>
        <v>0</v>
      </c>
      <c r="AX59" s="44">
        <f>Base!AV59</f>
        <v>0</v>
      </c>
      <c r="AY59" s="44">
        <f>Base!AW59</f>
        <v>0</v>
      </c>
      <c r="AZ59" s="44">
        <f>Base!AX59</f>
        <v>0</v>
      </c>
      <c r="BA59" s="44">
        <f>Base!AY59</f>
        <v>0</v>
      </c>
      <c r="BB59" s="44">
        <f>Base!BA59</f>
        <v>0</v>
      </c>
      <c r="BC59" s="44">
        <f>Base!BB59</f>
        <v>0</v>
      </c>
      <c r="BD59" s="44">
        <f>Base!BC59</f>
        <v>0</v>
      </c>
      <c r="BE59" s="44">
        <f>Base!BD59</f>
        <v>0</v>
      </c>
      <c r="BF59" s="44"/>
      <c r="BG59" s="238" t="str">
        <f>Base!FR59</f>
        <v/>
      </c>
    </row>
    <row r="60" spans="1:59" x14ac:dyDescent="0.25">
      <c r="A60" s="44" t="str">
        <f>Base!A60</f>
        <v>ПБ.Б.12</v>
      </c>
      <c r="B60" s="41">
        <f>Base!B60</f>
        <v>0</v>
      </c>
      <c r="C60" s="44" t="str">
        <f ca="1">Base!CP60</f>
        <v/>
      </c>
      <c r="D60" s="44" t="str">
        <f ca="1">Base!DR60</f>
        <v/>
      </c>
      <c r="E60" s="44" t="str">
        <f ca="1">Base!EV60</f>
        <v/>
      </c>
      <c r="F60" s="44" t="str">
        <f ca="1">Base!EG60</f>
        <v/>
      </c>
      <c r="G60" s="239">
        <f t="shared" si="26"/>
        <v>0</v>
      </c>
      <c r="H60" s="44">
        <f t="shared" si="27"/>
        <v>0</v>
      </c>
      <c r="I60" s="44">
        <f t="shared" si="29"/>
        <v>0</v>
      </c>
      <c r="J60" s="44">
        <f t="shared" si="30"/>
        <v>0</v>
      </c>
      <c r="K60" s="44">
        <f t="shared" si="31"/>
        <v>0</v>
      </c>
      <c r="L60" s="44">
        <f t="shared" si="32"/>
        <v>0</v>
      </c>
      <c r="M60" s="44">
        <f t="shared" si="33"/>
        <v>0</v>
      </c>
      <c r="N60" s="44">
        <f>Base!C60</f>
        <v>0</v>
      </c>
      <c r="O60" s="44">
        <f>Base!D60</f>
        <v>0</v>
      </c>
      <c r="P60" s="44">
        <f>Base!E60</f>
        <v>0</v>
      </c>
      <c r="Q60" s="44">
        <f>Base!F60</f>
        <v>0</v>
      </c>
      <c r="R60" s="44">
        <f>Base!H60</f>
        <v>0</v>
      </c>
      <c r="S60" s="44">
        <f>Base!I60</f>
        <v>0</v>
      </c>
      <c r="T60" s="44">
        <f>Base!J60</f>
        <v>0</v>
      </c>
      <c r="U60" s="44">
        <f>Base!K60</f>
        <v>0</v>
      </c>
      <c r="V60" s="44">
        <f>Base!M60</f>
        <v>0</v>
      </c>
      <c r="W60" s="44">
        <f>Base!N60</f>
        <v>0</v>
      </c>
      <c r="X60" s="44">
        <f>Base!O60</f>
        <v>0</v>
      </c>
      <c r="Y60" s="44">
        <f>Base!P60</f>
        <v>0</v>
      </c>
      <c r="Z60" s="44">
        <f>Base!R60</f>
        <v>0</v>
      </c>
      <c r="AA60" s="44">
        <f>Base!S60</f>
        <v>0</v>
      </c>
      <c r="AB60" s="44">
        <f>Base!T60</f>
        <v>0</v>
      </c>
      <c r="AC60" s="44">
        <f>Base!U60</f>
        <v>0</v>
      </c>
      <c r="AD60" s="44">
        <f>Base!W60</f>
        <v>0</v>
      </c>
      <c r="AE60" s="44">
        <f>Base!X60</f>
        <v>0</v>
      </c>
      <c r="AF60" s="44">
        <f>Base!Y60</f>
        <v>0</v>
      </c>
      <c r="AG60" s="44">
        <f>Base!Z60</f>
        <v>0</v>
      </c>
      <c r="AH60" s="44">
        <f>Base!AB60</f>
        <v>0</v>
      </c>
      <c r="AI60" s="44">
        <f>Base!AC60</f>
        <v>0</v>
      </c>
      <c r="AJ60" s="44">
        <f>Base!AD60</f>
        <v>0</v>
      </c>
      <c r="AK60" s="44">
        <f>Base!AE60</f>
        <v>0</v>
      </c>
      <c r="AL60" s="44">
        <f>Base!AG60</f>
        <v>0</v>
      </c>
      <c r="AM60" s="44">
        <f>Base!AH60</f>
        <v>0</v>
      </c>
      <c r="AN60" s="44">
        <f>Base!AI60</f>
        <v>0</v>
      </c>
      <c r="AO60" s="44">
        <f>Base!AJ60</f>
        <v>0</v>
      </c>
      <c r="AP60" s="44">
        <f>Base!AL60</f>
        <v>0</v>
      </c>
      <c r="AQ60" s="44">
        <f>Base!AM60</f>
        <v>0</v>
      </c>
      <c r="AR60" s="44">
        <f>Base!AN60</f>
        <v>0</v>
      </c>
      <c r="AS60" s="44">
        <f>Base!AO60</f>
        <v>0</v>
      </c>
      <c r="AT60" s="44">
        <f>Base!AQ60</f>
        <v>0</v>
      </c>
      <c r="AU60" s="44">
        <f>Base!AR60</f>
        <v>0</v>
      </c>
      <c r="AV60" s="44">
        <f>Base!AS60</f>
        <v>0</v>
      </c>
      <c r="AW60" s="44">
        <f>Base!AT60</f>
        <v>0</v>
      </c>
      <c r="AX60" s="44">
        <f>Base!AV60</f>
        <v>0</v>
      </c>
      <c r="AY60" s="44">
        <f>Base!AW60</f>
        <v>0</v>
      </c>
      <c r="AZ60" s="44">
        <f>Base!AX60</f>
        <v>0</v>
      </c>
      <c r="BA60" s="44">
        <f>Base!AY60</f>
        <v>0</v>
      </c>
      <c r="BB60" s="44">
        <f>Base!BA60</f>
        <v>0</v>
      </c>
      <c r="BC60" s="44">
        <f>Base!BB60</f>
        <v>0</v>
      </c>
      <c r="BD60" s="44">
        <f>Base!BC60</f>
        <v>0</v>
      </c>
      <c r="BE60" s="44">
        <f>Base!BD60</f>
        <v>0</v>
      </c>
      <c r="BF60" s="44"/>
      <c r="BG60" s="238" t="str">
        <f>Base!FR60</f>
        <v/>
      </c>
    </row>
    <row r="61" spans="1:59" x14ac:dyDescent="0.25">
      <c r="A61" s="44" t="str">
        <f>Base!A61</f>
        <v>ПБ.Б.13</v>
      </c>
      <c r="B61" s="41">
        <f>Base!B61</f>
        <v>0</v>
      </c>
      <c r="C61" s="44" t="str">
        <f ca="1">Base!CP61</f>
        <v/>
      </c>
      <c r="D61" s="44" t="str">
        <f ca="1">Base!DR61</f>
        <v/>
      </c>
      <c r="E61" s="44" t="str">
        <f ca="1">Base!EV61</f>
        <v/>
      </c>
      <c r="F61" s="44" t="str">
        <f ca="1">Base!EG61</f>
        <v/>
      </c>
      <c r="G61" s="239">
        <f t="shared" si="26"/>
        <v>0</v>
      </c>
      <c r="H61" s="44">
        <f t="shared" si="27"/>
        <v>0</v>
      </c>
      <c r="I61" s="44">
        <f t="shared" si="29"/>
        <v>0</v>
      </c>
      <c r="J61" s="44">
        <f t="shared" si="30"/>
        <v>0</v>
      </c>
      <c r="K61" s="44">
        <f t="shared" si="31"/>
        <v>0</v>
      </c>
      <c r="L61" s="44">
        <f t="shared" si="32"/>
        <v>0</v>
      </c>
      <c r="M61" s="44">
        <f t="shared" si="33"/>
        <v>0</v>
      </c>
      <c r="N61" s="44">
        <f>Base!C61</f>
        <v>0</v>
      </c>
      <c r="O61" s="44">
        <f>Base!D61</f>
        <v>0</v>
      </c>
      <c r="P61" s="44">
        <f>Base!E61</f>
        <v>0</v>
      </c>
      <c r="Q61" s="44">
        <f>Base!F61</f>
        <v>0</v>
      </c>
      <c r="R61" s="44">
        <f>Base!H61</f>
        <v>0</v>
      </c>
      <c r="S61" s="44">
        <f>Base!I61</f>
        <v>0</v>
      </c>
      <c r="T61" s="44">
        <f>Base!J61</f>
        <v>0</v>
      </c>
      <c r="U61" s="44">
        <f>Base!K61</f>
        <v>0</v>
      </c>
      <c r="V61" s="44">
        <f>Base!M61</f>
        <v>0</v>
      </c>
      <c r="W61" s="44">
        <f>Base!N61</f>
        <v>0</v>
      </c>
      <c r="X61" s="44">
        <f>Base!O61</f>
        <v>0</v>
      </c>
      <c r="Y61" s="44">
        <f>Base!P61</f>
        <v>0</v>
      </c>
      <c r="Z61" s="44">
        <f>Base!R61</f>
        <v>0</v>
      </c>
      <c r="AA61" s="44">
        <f>Base!S61</f>
        <v>0</v>
      </c>
      <c r="AB61" s="44">
        <f>Base!T61</f>
        <v>0</v>
      </c>
      <c r="AC61" s="44">
        <f>Base!U61</f>
        <v>0</v>
      </c>
      <c r="AD61" s="44">
        <f>Base!W61</f>
        <v>0</v>
      </c>
      <c r="AE61" s="44">
        <f>Base!X61</f>
        <v>0</v>
      </c>
      <c r="AF61" s="44">
        <f>Base!Y61</f>
        <v>0</v>
      </c>
      <c r="AG61" s="44">
        <f>Base!Z61</f>
        <v>0</v>
      </c>
      <c r="AH61" s="44">
        <f>Base!AB61</f>
        <v>0</v>
      </c>
      <c r="AI61" s="44">
        <f>Base!AC61</f>
        <v>0</v>
      </c>
      <c r="AJ61" s="44">
        <f>Base!AD61</f>
        <v>0</v>
      </c>
      <c r="AK61" s="44">
        <f>Base!AE61</f>
        <v>0</v>
      </c>
      <c r="AL61" s="44">
        <f>Base!AG61</f>
        <v>0</v>
      </c>
      <c r="AM61" s="44">
        <f>Base!AH61</f>
        <v>0</v>
      </c>
      <c r="AN61" s="44">
        <f>Base!AI61</f>
        <v>0</v>
      </c>
      <c r="AO61" s="44">
        <f>Base!AJ61</f>
        <v>0</v>
      </c>
      <c r="AP61" s="44">
        <f>Base!AL61</f>
        <v>0</v>
      </c>
      <c r="AQ61" s="44">
        <f>Base!AM61</f>
        <v>0</v>
      </c>
      <c r="AR61" s="44">
        <f>Base!AN61</f>
        <v>0</v>
      </c>
      <c r="AS61" s="44">
        <f>Base!AO61</f>
        <v>0</v>
      </c>
      <c r="AT61" s="44">
        <f>Base!AQ61</f>
        <v>0</v>
      </c>
      <c r="AU61" s="44">
        <f>Base!AR61</f>
        <v>0</v>
      </c>
      <c r="AV61" s="44">
        <f>Base!AS61</f>
        <v>0</v>
      </c>
      <c r="AW61" s="44">
        <f>Base!AT61</f>
        <v>0</v>
      </c>
      <c r="AX61" s="44">
        <f>Base!AV61</f>
        <v>0</v>
      </c>
      <c r="AY61" s="44">
        <f>Base!AW61</f>
        <v>0</v>
      </c>
      <c r="AZ61" s="44">
        <f>Base!AX61</f>
        <v>0</v>
      </c>
      <c r="BA61" s="44">
        <f>Base!AY61</f>
        <v>0</v>
      </c>
      <c r="BB61" s="44">
        <f>Base!BA61</f>
        <v>0</v>
      </c>
      <c r="BC61" s="44">
        <f>Base!BB61</f>
        <v>0</v>
      </c>
      <c r="BD61" s="44">
        <f>Base!BC61</f>
        <v>0</v>
      </c>
      <c r="BE61" s="44">
        <f>Base!BD61</f>
        <v>0</v>
      </c>
      <c r="BF61" s="44"/>
      <c r="BG61" s="238" t="str">
        <f>Base!FR61</f>
        <v/>
      </c>
    </row>
    <row r="62" spans="1:59" x14ac:dyDescent="0.25">
      <c r="A62" s="44" t="str">
        <f>Base!A62</f>
        <v>ПБ.Б.14</v>
      </c>
      <c r="B62" s="41">
        <f>Base!B62</f>
        <v>0</v>
      </c>
      <c r="C62" s="44" t="str">
        <f ca="1">Base!CP62</f>
        <v/>
      </c>
      <c r="D62" s="44" t="str">
        <f ca="1">Base!DR62</f>
        <v/>
      </c>
      <c r="E62" s="44" t="str">
        <f ca="1">Base!EV62</f>
        <v/>
      </c>
      <c r="F62" s="44" t="str">
        <f ca="1">Base!EG62</f>
        <v/>
      </c>
      <c r="G62" s="239">
        <f t="shared" si="26"/>
        <v>0</v>
      </c>
      <c r="H62" s="44">
        <f t="shared" si="27"/>
        <v>0</v>
      </c>
      <c r="I62" s="44">
        <f t="shared" si="29"/>
        <v>0</v>
      </c>
      <c r="J62" s="44">
        <f t="shared" si="30"/>
        <v>0</v>
      </c>
      <c r="K62" s="44">
        <f t="shared" si="31"/>
        <v>0</v>
      </c>
      <c r="L62" s="44">
        <f t="shared" si="32"/>
        <v>0</v>
      </c>
      <c r="M62" s="44">
        <f t="shared" si="33"/>
        <v>0</v>
      </c>
      <c r="N62" s="44">
        <f>Base!C62</f>
        <v>0</v>
      </c>
      <c r="O62" s="44">
        <f>Base!D62</f>
        <v>0</v>
      </c>
      <c r="P62" s="44">
        <f>Base!E62</f>
        <v>0</v>
      </c>
      <c r="Q62" s="44">
        <f>Base!F62</f>
        <v>0</v>
      </c>
      <c r="R62" s="44">
        <f>Base!H62</f>
        <v>0</v>
      </c>
      <c r="S62" s="44">
        <f>Base!I62</f>
        <v>0</v>
      </c>
      <c r="T62" s="44">
        <f>Base!J62</f>
        <v>0</v>
      </c>
      <c r="U62" s="44">
        <f>Base!K62</f>
        <v>0</v>
      </c>
      <c r="V62" s="44">
        <f>Base!M62</f>
        <v>0</v>
      </c>
      <c r="W62" s="44">
        <f>Base!N62</f>
        <v>0</v>
      </c>
      <c r="X62" s="44">
        <f>Base!O62</f>
        <v>0</v>
      </c>
      <c r="Y62" s="44">
        <f>Base!P62</f>
        <v>0</v>
      </c>
      <c r="Z62" s="44">
        <f>Base!R62</f>
        <v>0</v>
      </c>
      <c r="AA62" s="44">
        <f>Base!S62</f>
        <v>0</v>
      </c>
      <c r="AB62" s="44">
        <f>Base!T62</f>
        <v>0</v>
      </c>
      <c r="AC62" s="44">
        <f>Base!U62</f>
        <v>0</v>
      </c>
      <c r="AD62" s="44">
        <f>Base!W62</f>
        <v>0</v>
      </c>
      <c r="AE62" s="44">
        <f>Base!X62</f>
        <v>0</v>
      </c>
      <c r="AF62" s="44">
        <f>Base!Y62</f>
        <v>0</v>
      </c>
      <c r="AG62" s="44">
        <f>Base!Z62</f>
        <v>0</v>
      </c>
      <c r="AH62" s="44">
        <f>Base!AB62</f>
        <v>0</v>
      </c>
      <c r="AI62" s="44">
        <f>Base!AC62</f>
        <v>0</v>
      </c>
      <c r="AJ62" s="44">
        <f>Base!AD62</f>
        <v>0</v>
      </c>
      <c r="AK62" s="44">
        <f>Base!AE62</f>
        <v>0</v>
      </c>
      <c r="AL62" s="44">
        <f>Base!AG62</f>
        <v>0</v>
      </c>
      <c r="AM62" s="44">
        <f>Base!AH62</f>
        <v>0</v>
      </c>
      <c r="AN62" s="44">
        <f>Base!AI62</f>
        <v>0</v>
      </c>
      <c r="AO62" s="44">
        <f>Base!AJ62</f>
        <v>0</v>
      </c>
      <c r="AP62" s="44">
        <f>Base!AL62</f>
        <v>0</v>
      </c>
      <c r="AQ62" s="44">
        <f>Base!AM62</f>
        <v>0</v>
      </c>
      <c r="AR62" s="44">
        <f>Base!AN62</f>
        <v>0</v>
      </c>
      <c r="AS62" s="44">
        <f>Base!AO62</f>
        <v>0</v>
      </c>
      <c r="AT62" s="44">
        <f>Base!AQ62</f>
        <v>0</v>
      </c>
      <c r="AU62" s="44">
        <f>Base!AR62</f>
        <v>0</v>
      </c>
      <c r="AV62" s="44">
        <f>Base!AS62</f>
        <v>0</v>
      </c>
      <c r="AW62" s="44">
        <f>Base!AT62</f>
        <v>0</v>
      </c>
      <c r="AX62" s="44">
        <f>Base!AV62</f>
        <v>0</v>
      </c>
      <c r="AY62" s="44">
        <f>Base!AW62</f>
        <v>0</v>
      </c>
      <c r="AZ62" s="44">
        <f>Base!AX62</f>
        <v>0</v>
      </c>
      <c r="BA62" s="44">
        <f>Base!AY62</f>
        <v>0</v>
      </c>
      <c r="BB62" s="44">
        <f>Base!BA62</f>
        <v>0</v>
      </c>
      <c r="BC62" s="44">
        <f>Base!BB62</f>
        <v>0</v>
      </c>
      <c r="BD62" s="44">
        <f>Base!BC62</f>
        <v>0</v>
      </c>
      <c r="BE62" s="44">
        <f>Base!BD62</f>
        <v>0</v>
      </c>
      <c r="BF62" s="44"/>
      <c r="BG62" s="238" t="str">
        <f>Base!FR62</f>
        <v/>
      </c>
    </row>
    <row r="63" spans="1:59" x14ac:dyDescent="0.25">
      <c r="A63" s="44" t="str">
        <f>Base!A63</f>
        <v>ПБ.Б.15</v>
      </c>
      <c r="B63" s="41">
        <f>Base!B63</f>
        <v>0</v>
      </c>
      <c r="C63" s="44" t="str">
        <f ca="1">Base!CP63</f>
        <v/>
      </c>
      <c r="D63" s="44" t="str">
        <f ca="1">Base!DR63</f>
        <v/>
      </c>
      <c r="E63" s="44" t="str">
        <f ca="1">Base!EV63</f>
        <v/>
      </c>
      <c r="F63" s="44" t="str">
        <f ca="1">Base!EG63</f>
        <v/>
      </c>
      <c r="G63" s="239">
        <f t="shared" si="26"/>
        <v>0</v>
      </c>
      <c r="H63" s="44">
        <f t="shared" si="27"/>
        <v>0</v>
      </c>
      <c r="I63" s="44">
        <f t="shared" si="29"/>
        <v>0</v>
      </c>
      <c r="J63" s="44">
        <f t="shared" si="30"/>
        <v>0</v>
      </c>
      <c r="K63" s="44">
        <f t="shared" si="31"/>
        <v>0</v>
      </c>
      <c r="L63" s="44">
        <f t="shared" si="32"/>
        <v>0</v>
      </c>
      <c r="M63" s="44">
        <f t="shared" si="33"/>
        <v>0</v>
      </c>
      <c r="N63" s="44">
        <f>Base!C63</f>
        <v>0</v>
      </c>
      <c r="O63" s="44">
        <f>Base!D63</f>
        <v>0</v>
      </c>
      <c r="P63" s="44">
        <f>Base!E63</f>
        <v>0</v>
      </c>
      <c r="Q63" s="44">
        <f>Base!F63</f>
        <v>0</v>
      </c>
      <c r="R63" s="44">
        <f>Base!H63</f>
        <v>0</v>
      </c>
      <c r="S63" s="44">
        <f>Base!I63</f>
        <v>0</v>
      </c>
      <c r="T63" s="44">
        <f>Base!J63</f>
        <v>0</v>
      </c>
      <c r="U63" s="44">
        <f>Base!K63</f>
        <v>0</v>
      </c>
      <c r="V63" s="44">
        <f>Base!M63</f>
        <v>0</v>
      </c>
      <c r="W63" s="44">
        <f>Base!N63</f>
        <v>0</v>
      </c>
      <c r="X63" s="44">
        <f>Base!O63</f>
        <v>0</v>
      </c>
      <c r="Y63" s="44">
        <f>Base!P63</f>
        <v>0</v>
      </c>
      <c r="Z63" s="44">
        <f>Base!R63</f>
        <v>0</v>
      </c>
      <c r="AA63" s="44">
        <f>Base!S63</f>
        <v>0</v>
      </c>
      <c r="AB63" s="44">
        <f>Base!T63</f>
        <v>0</v>
      </c>
      <c r="AC63" s="44">
        <f>Base!U63</f>
        <v>0</v>
      </c>
      <c r="AD63" s="44">
        <f>Base!W63</f>
        <v>0</v>
      </c>
      <c r="AE63" s="44">
        <f>Base!X63</f>
        <v>0</v>
      </c>
      <c r="AF63" s="44">
        <f>Base!Y63</f>
        <v>0</v>
      </c>
      <c r="AG63" s="44">
        <f>Base!Z63</f>
        <v>0</v>
      </c>
      <c r="AH63" s="44">
        <f>Base!AB63</f>
        <v>0</v>
      </c>
      <c r="AI63" s="44">
        <f>Base!AC63</f>
        <v>0</v>
      </c>
      <c r="AJ63" s="44">
        <f>Base!AD63</f>
        <v>0</v>
      </c>
      <c r="AK63" s="44">
        <f>Base!AE63</f>
        <v>0</v>
      </c>
      <c r="AL63" s="44">
        <f>Base!AG63</f>
        <v>0</v>
      </c>
      <c r="AM63" s="44">
        <f>Base!AH63</f>
        <v>0</v>
      </c>
      <c r="AN63" s="44">
        <f>Base!AI63</f>
        <v>0</v>
      </c>
      <c r="AO63" s="44">
        <f>Base!AJ63</f>
        <v>0</v>
      </c>
      <c r="AP63" s="44">
        <f>Base!AL63</f>
        <v>0</v>
      </c>
      <c r="AQ63" s="44">
        <f>Base!AM63</f>
        <v>0</v>
      </c>
      <c r="AR63" s="44">
        <f>Base!AN63</f>
        <v>0</v>
      </c>
      <c r="AS63" s="44">
        <f>Base!AO63</f>
        <v>0</v>
      </c>
      <c r="AT63" s="44">
        <f>Base!AQ63</f>
        <v>0</v>
      </c>
      <c r="AU63" s="44">
        <f>Base!AR63</f>
        <v>0</v>
      </c>
      <c r="AV63" s="44">
        <f>Base!AS63</f>
        <v>0</v>
      </c>
      <c r="AW63" s="44">
        <f>Base!AT63</f>
        <v>0</v>
      </c>
      <c r="AX63" s="44">
        <f>Base!AV63</f>
        <v>0</v>
      </c>
      <c r="AY63" s="44">
        <f>Base!AW63</f>
        <v>0</v>
      </c>
      <c r="AZ63" s="44">
        <f>Base!AX63</f>
        <v>0</v>
      </c>
      <c r="BA63" s="44">
        <f>Base!AY63</f>
        <v>0</v>
      </c>
      <c r="BB63" s="44">
        <f>Base!BA63</f>
        <v>0</v>
      </c>
      <c r="BC63" s="44">
        <f>Base!BB63</f>
        <v>0</v>
      </c>
      <c r="BD63" s="44">
        <f>Base!BC63</f>
        <v>0</v>
      </c>
      <c r="BE63" s="44">
        <f>Base!BD63</f>
        <v>0</v>
      </c>
      <c r="BF63" s="44"/>
      <c r="BG63" s="238" t="str">
        <f>Base!FR63</f>
        <v/>
      </c>
    </row>
    <row r="64" spans="1:59" x14ac:dyDescent="0.25">
      <c r="A64" s="44" t="str">
        <f>Base!A64</f>
        <v>ПБ.Б.16</v>
      </c>
      <c r="B64" s="41">
        <f>Base!B64</f>
        <v>0</v>
      </c>
      <c r="C64" s="44" t="str">
        <f ca="1">Base!CP64</f>
        <v/>
      </c>
      <c r="D64" s="44" t="str">
        <f ca="1">Base!DR64</f>
        <v/>
      </c>
      <c r="E64" s="44" t="str">
        <f ca="1">Base!EV64</f>
        <v/>
      </c>
      <c r="F64" s="44" t="str">
        <f ca="1">Base!EG64</f>
        <v/>
      </c>
      <c r="G64" s="239">
        <f t="shared" si="26"/>
        <v>0</v>
      </c>
      <c r="H64" s="44">
        <f t="shared" si="27"/>
        <v>0</v>
      </c>
      <c r="I64" s="44">
        <f t="shared" si="29"/>
        <v>0</v>
      </c>
      <c r="J64" s="44">
        <f t="shared" si="30"/>
        <v>0</v>
      </c>
      <c r="K64" s="44">
        <f t="shared" si="31"/>
        <v>0</v>
      </c>
      <c r="L64" s="44">
        <f t="shared" si="32"/>
        <v>0</v>
      </c>
      <c r="M64" s="44">
        <f t="shared" si="33"/>
        <v>0</v>
      </c>
      <c r="N64" s="44">
        <f>Base!C64</f>
        <v>0</v>
      </c>
      <c r="O64" s="44">
        <f>Base!D64</f>
        <v>0</v>
      </c>
      <c r="P64" s="44">
        <f>Base!E64</f>
        <v>0</v>
      </c>
      <c r="Q64" s="44">
        <f>Base!F64</f>
        <v>0</v>
      </c>
      <c r="R64" s="44">
        <f>Base!H64</f>
        <v>0</v>
      </c>
      <c r="S64" s="44">
        <f>Base!I64</f>
        <v>0</v>
      </c>
      <c r="T64" s="44">
        <f>Base!J64</f>
        <v>0</v>
      </c>
      <c r="U64" s="44">
        <f>Base!K64</f>
        <v>0</v>
      </c>
      <c r="V64" s="44">
        <f>Base!M64</f>
        <v>0</v>
      </c>
      <c r="W64" s="44">
        <f>Base!N64</f>
        <v>0</v>
      </c>
      <c r="X64" s="44">
        <f>Base!O64</f>
        <v>0</v>
      </c>
      <c r="Y64" s="44">
        <f>Base!P64</f>
        <v>0</v>
      </c>
      <c r="Z64" s="44">
        <f>Base!R64</f>
        <v>0</v>
      </c>
      <c r="AA64" s="44">
        <f>Base!S64</f>
        <v>0</v>
      </c>
      <c r="AB64" s="44">
        <f>Base!T64</f>
        <v>0</v>
      </c>
      <c r="AC64" s="44">
        <f>Base!U64</f>
        <v>0</v>
      </c>
      <c r="AD64" s="44">
        <f>Base!W64</f>
        <v>0</v>
      </c>
      <c r="AE64" s="44">
        <f>Base!X64</f>
        <v>0</v>
      </c>
      <c r="AF64" s="44">
        <f>Base!Y64</f>
        <v>0</v>
      </c>
      <c r="AG64" s="44">
        <f>Base!Z64</f>
        <v>0</v>
      </c>
      <c r="AH64" s="44">
        <f>Base!AB64</f>
        <v>0</v>
      </c>
      <c r="AI64" s="44">
        <f>Base!AC64</f>
        <v>0</v>
      </c>
      <c r="AJ64" s="44">
        <f>Base!AD64</f>
        <v>0</v>
      </c>
      <c r="AK64" s="44">
        <f>Base!AE64</f>
        <v>0</v>
      </c>
      <c r="AL64" s="44">
        <f>Base!AG64</f>
        <v>0</v>
      </c>
      <c r="AM64" s="44">
        <f>Base!AH64</f>
        <v>0</v>
      </c>
      <c r="AN64" s="44">
        <f>Base!AI64</f>
        <v>0</v>
      </c>
      <c r="AO64" s="44">
        <f>Base!AJ64</f>
        <v>0</v>
      </c>
      <c r="AP64" s="44">
        <f>Base!AL64</f>
        <v>0</v>
      </c>
      <c r="AQ64" s="44">
        <f>Base!AM64</f>
        <v>0</v>
      </c>
      <c r="AR64" s="44">
        <f>Base!AN64</f>
        <v>0</v>
      </c>
      <c r="AS64" s="44">
        <f>Base!AO64</f>
        <v>0</v>
      </c>
      <c r="AT64" s="44">
        <f>Base!AQ64</f>
        <v>0</v>
      </c>
      <c r="AU64" s="44">
        <f>Base!AR64</f>
        <v>0</v>
      </c>
      <c r="AV64" s="44">
        <f>Base!AS64</f>
        <v>0</v>
      </c>
      <c r="AW64" s="44">
        <f>Base!AT64</f>
        <v>0</v>
      </c>
      <c r="AX64" s="44">
        <f>Base!AV64</f>
        <v>0</v>
      </c>
      <c r="AY64" s="44">
        <f>Base!AW64</f>
        <v>0</v>
      </c>
      <c r="AZ64" s="44">
        <f>Base!AX64</f>
        <v>0</v>
      </c>
      <c r="BA64" s="44">
        <f>Base!AY64</f>
        <v>0</v>
      </c>
      <c r="BB64" s="44">
        <f>Base!BA64</f>
        <v>0</v>
      </c>
      <c r="BC64" s="44">
        <f>Base!BB64</f>
        <v>0</v>
      </c>
      <c r="BD64" s="44">
        <f>Base!BC64</f>
        <v>0</v>
      </c>
      <c r="BE64" s="44">
        <f>Base!BD64</f>
        <v>0</v>
      </c>
      <c r="BF64" s="44"/>
      <c r="BG64" s="238" t="str">
        <f>Base!FR64</f>
        <v/>
      </c>
    </row>
    <row r="65" spans="1:59" x14ac:dyDescent="0.25">
      <c r="A65" s="44" t="str">
        <f>Base!A65</f>
        <v>ПБ.Б.17</v>
      </c>
      <c r="B65" s="41">
        <f>Base!B65</f>
        <v>0</v>
      </c>
      <c r="C65" s="44" t="str">
        <f ca="1">Base!CP65</f>
        <v/>
      </c>
      <c r="D65" s="44" t="str">
        <f ca="1">Base!DR65</f>
        <v/>
      </c>
      <c r="E65" s="44" t="str">
        <f ca="1">Base!EV65</f>
        <v/>
      </c>
      <c r="F65" s="44" t="str">
        <f ca="1">Base!EG65</f>
        <v/>
      </c>
      <c r="G65" s="239">
        <f t="shared" si="26"/>
        <v>0</v>
      </c>
      <c r="H65" s="44">
        <f t="shared" si="27"/>
        <v>0</v>
      </c>
      <c r="I65" s="44">
        <f t="shared" si="29"/>
        <v>0</v>
      </c>
      <c r="J65" s="44">
        <f t="shared" si="30"/>
        <v>0</v>
      </c>
      <c r="K65" s="44">
        <f t="shared" si="31"/>
        <v>0</v>
      </c>
      <c r="L65" s="44">
        <f t="shared" si="32"/>
        <v>0</v>
      </c>
      <c r="M65" s="44">
        <f t="shared" si="33"/>
        <v>0</v>
      </c>
      <c r="N65" s="44">
        <f>Base!C65</f>
        <v>0</v>
      </c>
      <c r="O65" s="44">
        <f>Base!D65</f>
        <v>0</v>
      </c>
      <c r="P65" s="44">
        <f>Base!E65</f>
        <v>0</v>
      </c>
      <c r="Q65" s="44">
        <f>Base!F65</f>
        <v>0</v>
      </c>
      <c r="R65" s="44">
        <f>Base!H65</f>
        <v>0</v>
      </c>
      <c r="S65" s="44">
        <f>Base!I65</f>
        <v>0</v>
      </c>
      <c r="T65" s="44">
        <f>Base!J65</f>
        <v>0</v>
      </c>
      <c r="U65" s="44">
        <f>Base!K65</f>
        <v>0</v>
      </c>
      <c r="V65" s="44">
        <f>Base!M65</f>
        <v>0</v>
      </c>
      <c r="W65" s="44">
        <f>Base!N65</f>
        <v>0</v>
      </c>
      <c r="X65" s="44">
        <f>Base!O65</f>
        <v>0</v>
      </c>
      <c r="Y65" s="44">
        <f>Base!P65</f>
        <v>0</v>
      </c>
      <c r="Z65" s="44">
        <f>Base!R65</f>
        <v>0</v>
      </c>
      <c r="AA65" s="44">
        <f>Base!S65</f>
        <v>0</v>
      </c>
      <c r="AB65" s="44">
        <f>Base!T65</f>
        <v>0</v>
      </c>
      <c r="AC65" s="44">
        <f>Base!U65</f>
        <v>0</v>
      </c>
      <c r="AD65" s="44">
        <f>Base!W65</f>
        <v>0</v>
      </c>
      <c r="AE65" s="44">
        <f>Base!X65</f>
        <v>0</v>
      </c>
      <c r="AF65" s="44">
        <f>Base!Y65</f>
        <v>0</v>
      </c>
      <c r="AG65" s="44">
        <f>Base!Z65</f>
        <v>0</v>
      </c>
      <c r="AH65" s="44">
        <f>Base!AB65</f>
        <v>0</v>
      </c>
      <c r="AI65" s="44">
        <f>Base!AC65</f>
        <v>0</v>
      </c>
      <c r="AJ65" s="44">
        <f>Base!AD65</f>
        <v>0</v>
      </c>
      <c r="AK65" s="44">
        <f>Base!AE65</f>
        <v>0</v>
      </c>
      <c r="AL65" s="44">
        <f>Base!AG65</f>
        <v>0</v>
      </c>
      <c r="AM65" s="44">
        <f>Base!AH65</f>
        <v>0</v>
      </c>
      <c r="AN65" s="44">
        <f>Base!AI65</f>
        <v>0</v>
      </c>
      <c r="AO65" s="44">
        <f>Base!AJ65</f>
        <v>0</v>
      </c>
      <c r="AP65" s="44">
        <f>Base!AL65</f>
        <v>0</v>
      </c>
      <c r="AQ65" s="44">
        <f>Base!AM65</f>
        <v>0</v>
      </c>
      <c r="AR65" s="44">
        <f>Base!AN65</f>
        <v>0</v>
      </c>
      <c r="AS65" s="44">
        <f>Base!AO65</f>
        <v>0</v>
      </c>
      <c r="AT65" s="44">
        <f>Base!AQ65</f>
        <v>0</v>
      </c>
      <c r="AU65" s="44">
        <f>Base!AR65</f>
        <v>0</v>
      </c>
      <c r="AV65" s="44">
        <f>Base!AS65</f>
        <v>0</v>
      </c>
      <c r="AW65" s="44">
        <f>Base!AT65</f>
        <v>0</v>
      </c>
      <c r="AX65" s="44">
        <f>Base!AV65</f>
        <v>0</v>
      </c>
      <c r="AY65" s="44">
        <f>Base!AW65</f>
        <v>0</v>
      </c>
      <c r="AZ65" s="44">
        <f>Base!AX65</f>
        <v>0</v>
      </c>
      <c r="BA65" s="44">
        <f>Base!AY65</f>
        <v>0</v>
      </c>
      <c r="BB65" s="44">
        <f>Base!BA65</f>
        <v>0</v>
      </c>
      <c r="BC65" s="44">
        <f>Base!BB65</f>
        <v>0</v>
      </c>
      <c r="BD65" s="44">
        <f>Base!BC65</f>
        <v>0</v>
      </c>
      <c r="BE65" s="44">
        <f>Base!BD65</f>
        <v>0</v>
      </c>
      <c r="BF65" s="44"/>
      <c r="BG65" s="238" t="str">
        <f>Base!FR65</f>
        <v/>
      </c>
    </row>
    <row r="66" spans="1:59" x14ac:dyDescent="0.25">
      <c r="A66" s="44" t="str">
        <f>Base!A66</f>
        <v>ПБ.Б.18</v>
      </c>
      <c r="B66" s="41">
        <f>Base!B66</f>
        <v>0</v>
      </c>
      <c r="C66" s="44" t="str">
        <f ca="1">Base!CP66</f>
        <v/>
      </c>
      <c r="D66" s="44" t="str">
        <f ca="1">Base!DR66</f>
        <v/>
      </c>
      <c r="E66" s="44" t="str">
        <f ca="1">Base!EV66</f>
        <v/>
      </c>
      <c r="F66" s="44" t="str">
        <f ca="1">Base!EG66</f>
        <v/>
      </c>
      <c r="G66" s="239">
        <f t="shared" si="26"/>
        <v>0</v>
      </c>
      <c r="H66" s="44">
        <f t="shared" si="27"/>
        <v>0</v>
      </c>
      <c r="I66" s="44">
        <f t="shared" si="29"/>
        <v>0</v>
      </c>
      <c r="J66" s="44">
        <f t="shared" si="30"/>
        <v>0</v>
      </c>
      <c r="K66" s="44">
        <f t="shared" si="31"/>
        <v>0</v>
      </c>
      <c r="L66" s="44">
        <f t="shared" si="32"/>
        <v>0</v>
      </c>
      <c r="M66" s="44">
        <f t="shared" si="33"/>
        <v>0</v>
      </c>
      <c r="N66" s="44">
        <f>Base!C66</f>
        <v>0</v>
      </c>
      <c r="O66" s="44">
        <f>Base!D66</f>
        <v>0</v>
      </c>
      <c r="P66" s="44">
        <f>Base!E66</f>
        <v>0</v>
      </c>
      <c r="Q66" s="44">
        <f>Base!F66</f>
        <v>0</v>
      </c>
      <c r="R66" s="44">
        <f>Base!H66</f>
        <v>0</v>
      </c>
      <c r="S66" s="44">
        <f>Base!I66</f>
        <v>0</v>
      </c>
      <c r="T66" s="44">
        <f>Base!J66</f>
        <v>0</v>
      </c>
      <c r="U66" s="44">
        <f>Base!K66</f>
        <v>0</v>
      </c>
      <c r="V66" s="44">
        <f>Base!M66</f>
        <v>0</v>
      </c>
      <c r="W66" s="44">
        <f>Base!N66</f>
        <v>0</v>
      </c>
      <c r="X66" s="44">
        <f>Base!O66</f>
        <v>0</v>
      </c>
      <c r="Y66" s="44">
        <f>Base!P66</f>
        <v>0</v>
      </c>
      <c r="Z66" s="44">
        <f>Base!R66</f>
        <v>0</v>
      </c>
      <c r="AA66" s="44">
        <f>Base!S66</f>
        <v>0</v>
      </c>
      <c r="AB66" s="44">
        <f>Base!T66</f>
        <v>0</v>
      </c>
      <c r="AC66" s="44">
        <f>Base!U66</f>
        <v>0</v>
      </c>
      <c r="AD66" s="44">
        <f>Base!W66</f>
        <v>0</v>
      </c>
      <c r="AE66" s="44">
        <f>Base!X66</f>
        <v>0</v>
      </c>
      <c r="AF66" s="44">
        <f>Base!Y66</f>
        <v>0</v>
      </c>
      <c r="AG66" s="44">
        <f>Base!Z66</f>
        <v>0</v>
      </c>
      <c r="AH66" s="44">
        <f>Base!AB66</f>
        <v>0</v>
      </c>
      <c r="AI66" s="44">
        <f>Base!AC66</f>
        <v>0</v>
      </c>
      <c r="AJ66" s="44">
        <f>Base!AD66</f>
        <v>0</v>
      </c>
      <c r="AK66" s="44">
        <f>Base!AE66</f>
        <v>0</v>
      </c>
      <c r="AL66" s="44">
        <f>Base!AG66</f>
        <v>0</v>
      </c>
      <c r="AM66" s="44">
        <f>Base!AH66</f>
        <v>0</v>
      </c>
      <c r="AN66" s="44">
        <f>Base!AI66</f>
        <v>0</v>
      </c>
      <c r="AO66" s="44">
        <f>Base!AJ66</f>
        <v>0</v>
      </c>
      <c r="AP66" s="44">
        <f>Base!AL66</f>
        <v>0</v>
      </c>
      <c r="AQ66" s="44">
        <f>Base!AM66</f>
        <v>0</v>
      </c>
      <c r="AR66" s="44">
        <f>Base!AN66</f>
        <v>0</v>
      </c>
      <c r="AS66" s="44">
        <f>Base!AO66</f>
        <v>0</v>
      </c>
      <c r="AT66" s="44">
        <f>Base!AQ66</f>
        <v>0</v>
      </c>
      <c r="AU66" s="44">
        <f>Base!AR66</f>
        <v>0</v>
      </c>
      <c r="AV66" s="44">
        <f>Base!AS66</f>
        <v>0</v>
      </c>
      <c r="AW66" s="44">
        <f>Base!AT66</f>
        <v>0</v>
      </c>
      <c r="AX66" s="44">
        <f>Base!AV66</f>
        <v>0</v>
      </c>
      <c r="AY66" s="44">
        <f>Base!AW66</f>
        <v>0</v>
      </c>
      <c r="AZ66" s="44">
        <f>Base!AX66</f>
        <v>0</v>
      </c>
      <c r="BA66" s="44">
        <f>Base!AY66</f>
        <v>0</v>
      </c>
      <c r="BB66" s="44">
        <f>Base!BA66</f>
        <v>0</v>
      </c>
      <c r="BC66" s="44">
        <f>Base!BB66</f>
        <v>0</v>
      </c>
      <c r="BD66" s="44">
        <f>Base!BC66</f>
        <v>0</v>
      </c>
      <c r="BE66" s="44">
        <f>Base!BD66</f>
        <v>0</v>
      </c>
      <c r="BF66" s="44"/>
      <c r="BG66" s="238" t="str">
        <f>Base!FR66</f>
        <v/>
      </c>
    </row>
    <row r="67" spans="1:59" x14ac:dyDescent="0.25">
      <c r="A67" s="44" t="str">
        <f>Base!A67</f>
        <v>ПБ.Б.19</v>
      </c>
      <c r="B67" s="41">
        <f>Base!B67</f>
        <v>0</v>
      </c>
      <c r="C67" s="44" t="str">
        <f ca="1">Base!CP67</f>
        <v/>
      </c>
      <c r="D67" s="44" t="str">
        <f ca="1">Base!DR67</f>
        <v/>
      </c>
      <c r="E67" s="44" t="str">
        <f ca="1">Base!EV67</f>
        <v/>
      </c>
      <c r="F67" s="44" t="str">
        <f ca="1">Base!EG67</f>
        <v/>
      </c>
      <c r="G67" s="239">
        <f t="shared" si="26"/>
        <v>0</v>
      </c>
      <c r="H67" s="44">
        <f t="shared" si="27"/>
        <v>0</v>
      </c>
      <c r="I67" s="44">
        <f t="shared" si="29"/>
        <v>0</v>
      </c>
      <c r="J67" s="44">
        <f t="shared" si="30"/>
        <v>0</v>
      </c>
      <c r="K67" s="44">
        <f t="shared" si="31"/>
        <v>0</v>
      </c>
      <c r="L67" s="44">
        <f t="shared" si="32"/>
        <v>0</v>
      </c>
      <c r="M67" s="44">
        <f t="shared" si="33"/>
        <v>0</v>
      </c>
      <c r="N67" s="44">
        <f>Base!C67</f>
        <v>0</v>
      </c>
      <c r="O67" s="44">
        <f>Base!D67</f>
        <v>0</v>
      </c>
      <c r="P67" s="44">
        <f>Base!E67</f>
        <v>0</v>
      </c>
      <c r="Q67" s="44">
        <f>Base!F67</f>
        <v>0</v>
      </c>
      <c r="R67" s="44">
        <f>Base!H67</f>
        <v>0</v>
      </c>
      <c r="S67" s="44">
        <f>Base!I67</f>
        <v>0</v>
      </c>
      <c r="T67" s="44">
        <f>Base!J67</f>
        <v>0</v>
      </c>
      <c r="U67" s="44">
        <f>Base!K67</f>
        <v>0</v>
      </c>
      <c r="V67" s="44">
        <f>Base!M67</f>
        <v>0</v>
      </c>
      <c r="W67" s="44">
        <f>Base!N67</f>
        <v>0</v>
      </c>
      <c r="X67" s="44">
        <f>Base!O67</f>
        <v>0</v>
      </c>
      <c r="Y67" s="44">
        <f>Base!P67</f>
        <v>0</v>
      </c>
      <c r="Z67" s="44">
        <f>Base!R67</f>
        <v>0</v>
      </c>
      <c r="AA67" s="44">
        <f>Base!S67</f>
        <v>0</v>
      </c>
      <c r="AB67" s="44">
        <f>Base!T67</f>
        <v>0</v>
      </c>
      <c r="AC67" s="44">
        <f>Base!U67</f>
        <v>0</v>
      </c>
      <c r="AD67" s="44">
        <f>Base!W67</f>
        <v>0</v>
      </c>
      <c r="AE67" s="44">
        <f>Base!X67</f>
        <v>0</v>
      </c>
      <c r="AF67" s="44">
        <f>Base!Y67</f>
        <v>0</v>
      </c>
      <c r="AG67" s="44">
        <f>Base!Z67</f>
        <v>0</v>
      </c>
      <c r="AH67" s="44">
        <f>Base!AB67</f>
        <v>0</v>
      </c>
      <c r="AI67" s="44">
        <f>Base!AC67</f>
        <v>0</v>
      </c>
      <c r="AJ67" s="44">
        <f>Base!AD67</f>
        <v>0</v>
      </c>
      <c r="AK67" s="44">
        <f>Base!AE67</f>
        <v>0</v>
      </c>
      <c r="AL67" s="44">
        <f>Base!AG67</f>
        <v>0</v>
      </c>
      <c r="AM67" s="44">
        <f>Base!AH67</f>
        <v>0</v>
      </c>
      <c r="AN67" s="44">
        <f>Base!AI67</f>
        <v>0</v>
      </c>
      <c r="AO67" s="44">
        <f>Base!AJ67</f>
        <v>0</v>
      </c>
      <c r="AP67" s="44">
        <f>Base!AL67</f>
        <v>0</v>
      </c>
      <c r="AQ67" s="44">
        <f>Base!AM67</f>
        <v>0</v>
      </c>
      <c r="AR67" s="44">
        <f>Base!AN67</f>
        <v>0</v>
      </c>
      <c r="AS67" s="44">
        <f>Base!AO67</f>
        <v>0</v>
      </c>
      <c r="AT67" s="44">
        <f>Base!AQ67</f>
        <v>0</v>
      </c>
      <c r="AU67" s="44">
        <f>Base!AR67</f>
        <v>0</v>
      </c>
      <c r="AV67" s="44">
        <f>Base!AS67</f>
        <v>0</v>
      </c>
      <c r="AW67" s="44">
        <f>Base!AT67</f>
        <v>0</v>
      </c>
      <c r="AX67" s="44">
        <f>Base!AV67</f>
        <v>0</v>
      </c>
      <c r="AY67" s="44">
        <f>Base!AW67</f>
        <v>0</v>
      </c>
      <c r="AZ67" s="44">
        <f>Base!AX67</f>
        <v>0</v>
      </c>
      <c r="BA67" s="44">
        <f>Base!AY67</f>
        <v>0</v>
      </c>
      <c r="BB67" s="44">
        <f>Base!BA67</f>
        <v>0</v>
      </c>
      <c r="BC67" s="44">
        <f>Base!BB67</f>
        <v>0</v>
      </c>
      <c r="BD67" s="44">
        <f>Base!BC67</f>
        <v>0</v>
      </c>
      <c r="BE67" s="44">
        <f>Base!BD67</f>
        <v>0</v>
      </c>
      <c r="BF67" s="44"/>
      <c r="BG67" s="238" t="str">
        <f>Base!FR67</f>
        <v/>
      </c>
    </row>
    <row r="68" spans="1:59" x14ac:dyDescent="0.25">
      <c r="A68" s="44" t="str">
        <f>Base!A68</f>
        <v>ПБ.Б.20</v>
      </c>
      <c r="B68" s="41">
        <f>Base!B68</f>
        <v>0</v>
      </c>
      <c r="C68" s="44" t="str">
        <f ca="1">Base!CP68</f>
        <v/>
      </c>
      <c r="D68" s="44" t="str">
        <f ca="1">Base!DR68</f>
        <v/>
      </c>
      <c r="E68" s="44" t="str">
        <f ca="1">Base!EV68</f>
        <v/>
      </c>
      <c r="F68" s="44" t="str">
        <f ca="1">Base!EG68</f>
        <v/>
      </c>
      <c r="G68" s="239">
        <f t="shared" si="26"/>
        <v>0</v>
      </c>
      <c r="H68" s="44">
        <f t="shared" si="27"/>
        <v>0</v>
      </c>
      <c r="I68" s="44">
        <f t="shared" si="29"/>
        <v>0</v>
      </c>
      <c r="J68" s="44">
        <f t="shared" si="30"/>
        <v>0</v>
      </c>
      <c r="K68" s="44">
        <f t="shared" si="31"/>
        <v>0</v>
      </c>
      <c r="L68" s="44">
        <f t="shared" si="32"/>
        <v>0</v>
      </c>
      <c r="M68" s="44">
        <f t="shared" si="33"/>
        <v>0</v>
      </c>
      <c r="N68" s="44">
        <f>Base!C68</f>
        <v>0</v>
      </c>
      <c r="O68" s="44">
        <f>Base!D68</f>
        <v>0</v>
      </c>
      <c r="P68" s="44">
        <f>Base!E68</f>
        <v>0</v>
      </c>
      <c r="Q68" s="44">
        <f>Base!F68</f>
        <v>0</v>
      </c>
      <c r="R68" s="44">
        <f>Base!H68</f>
        <v>0</v>
      </c>
      <c r="S68" s="44">
        <f>Base!I68</f>
        <v>0</v>
      </c>
      <c r="T68" s="44">
        <f>Base!J68</f>
        <v>0</v>
      </c>
      <c r="U68" s="44">
        <f>Base!K68</f>
        <v>0</v>
      </c>
      <c r="V68" s="44">
        <f>Base!M68</f>
        <v>0</v>
      </c>
      <c r="W68" s="44">
        <f>Base!N68</f>
        <v>0</v>
      </c>
      <c r="X68" s="44">
        <f>Base!O68</f>
        <v>0</v>
      </c>
      <c r="Y68" s="44">
        <f>Base!P68</f>
        <v>0</v>
      </c>
      <c r="Z68" s="44">
        <f>Base!R68</f>
        <v>0</v>
      </c>
      <c r="AA68" s="44">
        <f>Base!S68</f>
        <v>0</v>
      </c>
      <c r="AB68" s="44">
        <f>Base!T68</f>
        <v>0</v>
      </c>
      <c r="AC68" s="44">
        <f>Base!U68</f>
        <v>0</v>
      </c>
      <c r="AD68" s="44">
        <f>Base!W68</f>
        <v>0</v>
      </c>
      <c r="AE68" s="44">
        <f>Base!X68</f>
        <v>0</v>
      </c>
      <c r="AF68" s="44">
        <f>Base!Y68</f>
        <v>0</v>
      </c>
      <c r="AG68" s="44">
        <f>Base!Z68</f>
        <v>0</v>
      </c>
      <c r="AH68" s="44">
        <f>Base!AB68</f>
        <v>0</v>
      </c>
      <c r="AI68" s="44">
        <f>Base!AC68</f>
        <v>0</v>
      </c>
      <c r="AJ68" s="44">
        <f>Base!AD68</f>
        <v>0</v>
      </c>
      <c r="AK68" s="44">
        <f>Base!AE68</f>
        <v>0</v>
      </c>
      <c r="AL68" s="44">
        <f>Base!AG68</f>
        <v>0</v>
      </c>
      <c r="AM68" s="44">
        <f>Base!AH68</f>
        <v>0</v>
      </c>
      <c r="AN68" s="44">
        <f>Base!AI68</f>
        <v>0</v>
      </c>
      <c r="AO68" s="44">
        <f>Base!AJ68</f>
        <v>0</v>
      </c>
      <c r="AP68" s="44">
        <f>Base!AL68</f>
        <v>0</v>
      </c>
      <c r="AQ68" s="44">
        <f>Base!AM68</f>
        <v>0</v>
      </c>
      <c r="AR68" s="44">
        <f>Base!AN68</f>
        <v>0</v>
      </c>
      <c r="AS68" s="44">
        <f>Base!AO68</f>
        <v>0</v>
      </c>
      <c r="AT68" s="44">
        <f>Base!AQ68</f>
        <v>0</v>
      </c>
      <c r="AU68" s="44">
        <f>Base!AR68</f>
        <v>0</v>
      </c>
      <c r="AV68" s="44">
        <f>Base!AS68</f>
        <v>0</v>
      </c>
      <c r="AW68" s="44">
        <f>Base!AT68</f>
        <v>0</v>
      </c>
      <c r="AX68" s="44">
        <f>Base!AV68</f>
        <v>0</v>
      </c>
      <c r="AY68" s="44">
        <f>Base!AW68</f>
        <v>0</v>
      </c>
      <c r="AZ68" s="44">
        <f>Base!AX68</f>
        <v>0</v>
      </c>
      <c r="BA68" s="44">
        <f>Base!AY68</f>
        <v>0</v>
      </c>
      <c r="BB68" s="44">
        <f>Base!BA68</f>
        <v>0</v>
      </c>
      <c r="BC68" s="44">
        <f>Base!BB68</f>
        <v>0</v>
      </c>
      <c r="BD68" s="44">
        <f>Base!BC68</f>
        <v>0</v>
      </c>
      <c r="BE68" s="44">
        <f>Base!BD68</f>
        <v>0</v>
      </c>
      <c r="BF68" s="44"/>
      <c r="BG68" s="238" t="str">
        <f>Base!FR68</f>
        <v/>
      </c>
    </row>
    <row r="69" spans="1:59" x14ac:dyDescent="0.25">
      <c r="A69" s="44" t="str">
        <f>Base!A69</f>
        <v>ПБ.Б.21</v>
      </c>
      <c r="B69" s="41">
        <f>Base!B69</f>
        <v>0</v>
      </c>
      <c r="C69" s="44" t="str">
        <f ca="1">Base!CP69</f>
        <v/>
      </c>
      <c r="D69" s="44" t="str">
        <f ca="1">Base!DR69</f>
        <v/>
      </c>
      <c r="E69" s="44" t="str">
        <f ca="1">Base!EV69</f>
        <v/>
      </c>
      <c r="F69" s="44" t="str">
        <f ca="1">Base!EG69</f>
        <v/>
      </c>
      <c r="G69" s="239">
        <f t="shared" si="26"/>
        <v>0</v>
      </c>
      <c r="H69" s="44">
        <f t="shared" si="27"/>
        <v>0</v>
      </c>
      <c r="I69" s="44">
        <f t="shared" si="29"/>
        <v>0</v>
      </c>
      <c r="J69" s="44">
        <f t="shared" si="30"/>
        <v>0</v>
      </c>
      <c r="K69" s="44">
        <f t="shared" si="31"/>
        <v>0</v>
      </c>
      <c r="L69" s="44">
        <f t="shared" si="32"/>
        <v>0</v>
      </c>
      <c r="M69" s="44">
        <f t="shared" si="33"/>
        <v>0</v>
      </c>
      <c r="N69" s="44">
        <f>Base!C69</f>
        <v>0</v>
      </c>
      <c r="O69" s="44">
        <f>Base!D69</f>
        <v>0</v>
      </c>
      <c r="P69" s="44">
        <f>Base!E69</f>
        <v>0</v>
      </c>
      <c r="Q69" s="44">
        <f>Base!F69</f>
        <v>0</v>
      </c>
      <c r="R69" s="44">
        <f>Base!H69</f>
        <v>0</v>
      </c>
      <c r="S69" s="44">
        <f>Base!I69</f>
        <v>0</v>
      </c>
      <c r="T69" s="44">
        <f>Base!J69</f>
        <v>0</v>
      </c>
      <c r="U69" s="44">
        <f>Base!K69</f>
        <v>0</v>
      </c>
      <c r="V69" s="44">
        <f>Base!M69</f>
        <v>0</v>
      </c>
      <c r="W69" s="44">
        <f>Base!N69</f>
        <v>0</v>
      </c>
      <c r="X69" s="44">
        <f>Base!O69</f>
        <v>0</v>
      </c>
      <c r="Y69" s="44">
        <f>Base!P69</f>
        <v>0</v>
      </c>
      <c r="Z69" s="44">
        <f>Base!R69</f>
        <v>0</v>
      </c>
      <c r="AA69" s="44">
        <f>Base!S69</f>
        <v>0</v>
      </c>
      <c r="AB69" s="44">
        <f>Base!T69</f>
        <v>0</v>
      </c>
      <c r="AC69" s="44">
        <f>Base!U69</f>
        <v>0</v>
      </c>
      <c r="AD69" s="44">
        <f>Base!W69</f>
        <v>0</v>
      </c>
      <c r="AE69" s="44">
        <f>Base!X69</f>
        <v>0</v>
      </c>
      <c r="AF69" s="44">
        <f>Base!Y69</f>
        <v>0</v>
      </c>
      <c r="AG69" s="44">
        <f>Base!Z69</f>
        <v>0</v>
      </c>
      <c r="AH69" s="44">
        <f>Base!AB69</f>
        <v>0</v>
      </c>
      <c r="AI69" s="44">
        <f>Base!AC69</f>
        <v>0</v>
      </c>
      <c r="AJ69" s="44">
        <f>Base!AD69</f>
        <v>0</v>
      </c>
      <c r="AK69" s="44">
        <f>Base!AE69</f>
        <v>0</v>
      </c>
      <c r="AL69" s="44">
        <f>Base!AG69</f>
        <v>0</v>
      </c>
      <c r="AM69" s="44">
        <f>Base!AH69</f>
        <v>0</v>
      </c>
      <c r="AN69" s="44">
        <f>Base!AI69</f>
        <v>0</v>
      </c>
      <c r="AO69" s="44">
        <f>Base!AJ69</f>
        <v>0</v>
      </c>
      <c r="AP69" s="44">
        <f>Base!AL69</f>
        <v>0</v>
      </c>
      <c r="AQ69" s="44">
        <f>Base!AM69</f>
        <v>0</v>
      </c>
      <c r="AR69" s="44">
        <f>Base!AN69</f>
        <v>0</v>
      </c>
      <c r="AS69" s="44">
        <f>Base!AO69</f>
        <v>0</v>
      </c>
      <c r="AT69" s="44">
        <f>Base!AQ69</f>
        <v>0</v>
      </c>
      <c r="AU69" s="44">
        <f>Base!AR69</f>
        <v>0</v>
      </c>
      <c r="AV69" s="44">
        <f>Base!AS69</f>
        <v>0</v>
      </c>
      <c r="AW69" s="44">
        <f>Base!AT69</f>
        <v>0</v>
      </c>
      <c r="AX69" s="44">
        <f>Base!AV69</f>
        <v>0</v>
      </c>
      <c r="AY69" s="44">
        <f>Base!AW69</f>
        <v>0</v>
      </c>
      <c r="AZ69" s="44">
        <f>Base!AX69</f>
        <v>0</v>
      </c>
      <c r="BA69" s="44">
        <f>Base!AY69</f>
        <v>0</v>
      </c>
      <c r="BB69" s="44">
        <f>Base!BA69</f>
        <v>0</v>
      </c>
      <c r="BC69" s="44">
        <f>Base!BB69</f>
        <v>0</v>
      </c>
      <c r="BD69" s="44">
        <f>Base!BC69</f>
        <v>0</v>
      </c>
      <c r="BE69" s="44">
        <f>Base!BD69</f>
        <v>0</v>
      </c>
      <c r="BF69" s="44"/>
      <c r="BG69" s="238" t="str">
        <f>Base!FR69</f>
        <v/>
      </c>
    </row>
    <row r="70" spans="1:59" x14ac:dyDescent="0.25">
      <c r="A70" s="44" t="str">
        <f>Base!A70</f>
        <v>ПБ.Б.22</v>
      </c>
      <c r="B70" s="41">
        <f>Base!B70</f>
        <v>0</v>
      </c>
      <c r="C70" s="44" t="str">
        <f ca="1">Base!CP70</f>
        <v/>
      </c>
      <c r="D70" s="44" t="str">
        <f ca="1">Base!DR70</f>
        <v/>
      </c>
      <c r="E70" s="44" t="str">
        <f ca="1">Base!EV70</f>
        <v/>
      </c>
      <c r="F70" s="44" t="str">
        <f ca="1">Base!EG70</f>
        <v/>
      </c>
      <c r="G70" s="239">
        <f t="shared" si="26"/>
        <v>0</v>
      </c>
      <c r="H70" s="44">
        <f t="shared" si="27"/>
        <v>0</v>
      </c>
      <c r="I70" s="44">
        <f t="shared" si="29"/>
        <v>0</v>
      </c>
      <c r="J70" s="44">
        <f t="shared" si="30"/>
        <v>0</v>
      </c>
      <c r="K70" s="44">
        <f t="shared" si="31"/>
        <v>0</v>
      </c>
      <c r="L70" s="44">
        <f t="shared" si="32"/>
        <v>0</v>
      </c>
      <c r="M70" s="44">
        <f t="shared" si="33"/>
        <v>0</v>
      </c>
      <c r="N70" s="44">
        <f>Base!C70</f>
        <v>0</v>
      </c>
      <c r="O70" s="44">
        <f>Base!D70</f>
        <v>0</v>
      </c>
      <c r="P70" s="44">
        <f>Base!E70</f>
        <v>0</v>
      </c>
      <c r="Q70" s="44">
        <f>Base!F70</f>
        <v>0</v>
      </c>
      <c r="R70" s="44">
        <f>Base!H70</f>
        <v>0</v>
      </c>
      <c r="S70" s="44">
        <f>Base!I70</f>
        <v>0</v>
      </c>
      <c r="T70" s="44">
        <f>Base!J70</f>
        <v>0</v>
      </c>
      <c r="U70" s="44">
        <f>Base!K70</f>
        <v>0</v>
      </c>
      <c r="V70" s="44">
        <f>Base!M70</f>
        <v>0</v>
      </c>
      <c r="W70" s="44">
        <f>Base!N70</f>
        <v>0</v>
      </c>
      <c r="X70" s="44">
        <f>Base!O70</f>
        <v>0</v>
      </c>
      <c r="Y70" s="44">
        <f>Base!P70</f>
        <v>0</v>
      </c>
      <c r="Z70" s="44">
        <f>Base!R70</f>
        <v>0</v>
      </c>
      <c r="AA70" s="44">
        <f>Base!S70</f>
        <v>0</v>
      </c>
      <c r="AB70" s="44">
        <f>Base!T70</f>
        <v>0</v>
      </c>
      <c r="AC70" s="44">
        <f>Base!U70</f>
        <v>0</v>
      </c>
      <c r="AD70" s="44">
        <f>Base!W70</f>
        <v>0</v>
      </c>
      <c r="AE70" s="44">
        <f>Base!X70</f>
        <v>0</v>
      </c>
      <c r="AF70" s="44">
        <f>Base!Y70</f>
        <v>0</v>
      </c>
      <c r="AG70" s="44">
        <f>Base!Z70</f>
        <v>0</v>
      </c>
      <c r="AH70" s="44">
        <f>Base!AB70</f>
        <v>0</v>
      </c>
      <c r="AI70" s="44">
        <f>Base!AC70</f>
        <v>0</v>
      </c>
      <c r="AJ70" s="44">
        <f>Base!AD70</f>
        <v>0</v>
      </c>
      <c r="AK70" s="44">
        <f>Base!AE70</f>
        <v>0</v>
      </c>
      <c r="AL70" s="44">
        <f>Base!AG70</f>
        <v>0</v>
      </c>
      <c r="AM70" s="44">
        <f>Base!AH70</f>
        <v>0</v>
      </c>
      <c r="AN70" s="44">
        <f>Base!AI70</f>
        <v>0</v>
      </c>
      <c r="AO70" s="44">
        <f>Base!AJ70</f>
        <v>0</v>
      </c>
      <c r="AP70" s="44">
        <f>Base!AL70</f>
        <v>0</v>
      </c>
      <c r="AQ70" s="44">
        <f>Base!AM70</f>
        <v>0</v>
      </c>
      <c r="AR70" s="44">
        <f>Base!AN70</f>
        <v>0</v>
      </c>
      <c r="AS70" s="44">
        <f>Base!AO70</f>
        <v>0</v>
      </c>
      <c r="AT70" s="44">
        <f>Base!AQ70</f>
        <v>0</v>
      </c>
      <c r="AU70" s="44">
        <f>Base!AR70</f>
        <v>0</v>
      </c>
      <c r="AV70" s="44">
        <f>Base!AS70</f>
        <v>0</v>
      </c>
      <c r="AW70" s="44">
        <f>Base!AT70</f>
        <v>0</v>
      </c>
      <c r="AX70" s="44">
        <f>Base!AV70</f>
        <v>0</v>
      </c>
      <c r="AY70" s="44">
        <f>Base!AW70</f>
        <v>0</v>
      </c>
      <c r="AZ70" s="44">
        <f>Base!AX70</f>
        <v>0</v>
      </c>
      <c r="BA70" s="44">
        <f>Base!AY70</f>
        <v>0</v>
      </c>
      <c r="BB70" s="44">
        <f>Base!BA70</f>
        <v>0</v>
      </c>
      <c r="BC70" s="44">
        <f>Base!BB70</f>
        <v>0</v>
      </c>
      <c r="BD70" s="44">
        <f>Base!BC70</f>
        <v>0</v>
      </c>
      <c r="BE70" s="44">
        <f>Base!BD70</f>
        <v>0</v>
      </c>
      <c r="BF70" s="44"/>
      <c r="BG70" s="238" t="str">
        <f>Base!FR70</f>
        <v/>
      </c>
    </row>
    <row r="71" spans="1:59" x14ac:dyDescent="0.25">
      <c r="A71" s="44" t="str">
        <f>Base!A71</f>
        <v>ПБ.Б.23</v>
      </c>
      <c r="B71" s="41">
        <f>Base!B71</f>
        <v>0</v>
      </c>
      <c r="C71" s="44" t="str">
        <f ca="1">Base!CP71</f>
        <v/>
      </c>
      <c r="D71" s="44" t="str">
        <f ca="1">Base!DR71</f>
        <v/>
      </c>
      <c r="E71" s="44" t="str">
        <f ca="1">Base!EV71</f>
        <v/>
      </c>
      <c r="F71" s="44" t="str">
        <f ca="1">Base!EG71</f>
        <v/>
      </c>
      <c r="G71" s="239">
        <f t="shared" si="26"/>
        <v>0</v>
      </c>
      <c r="H71" s="44">
        <f t="shared" si="27"/>
        <v>0</v>
      </c>
      <c r="I71" s="44">
        <f t="shared" si="29"/>
        <v>0</v>
      </c>
      <c r="J71" s="44">
        <f t="shared" si="30"/>
        <v>0</v>
      </c>
      <c r="K71" s="44">
        <f t="shared" si="31"/>
        <v>0</v>
      </c>
      <c r="L71" s="44">
        <f t="shared" si="32"/>
        <v>0</v>
      </c>
      <c r="M71" s="44">
        <f t="shared" si="33"/>
        <v>0</v>
      </c>
      <c r="N71" s="44">
        <f>Base!C71</f>
        <v>0</v>
      </c>
      <c r="O71" s="44">
        <f>Base!D71</f>
        <v>0</v>
      </c>
      <c r="P71" s="44">
        <f>Base!E71</f>
        <v>0</v>
      </c>
      <c r="Q71" s="44">
        <f>Base!F71</f>
        <v>0</v>
      </c>
      <c r="R71" s="44">
        <f>Base!H71</f>
        <v>0</v>
      </c>
      <c r="S71" s="44">
        <f>Base!I71</f>
        <v>0</v>
      </c>
      <c r="T71" s="44">
        <f>Base!J71</f>
        <v>0</v>
      </c>
      <c r="U71" s="44">
        <f>Base!K71</f>
        <v>0</v>
      </c>
      <c r="V71" s="44">
        <f>Base!M71</f>
        <v>0</v>
      </c>
      <c r="W71" s="44">
        <f>Base!N71</f>
        <v>0</v>
      </c>
      <c r="X71" s="44">
        <f>Base!O71</f>
        <v>0</v>
      </c>
      <c r="Y71" s="44">
        <f>Base!P71</f>
        <v>0</v>
      </c>
      <c r="Z71" s="44">
        <f>Base!R71</f>
        <v>0</v>
      </c>
      <c r="AA71" s="44">
        <f>Base!S71</f>
        <v>0</v>
      </c>
      <c r="AB71" s="44">
        <f>Base!T71</f>
        <v>0</v>
      </c>
      <c r="AC71" s="44">
        <f>Base!U71</f>
        <v>0</v>
      </c>
      <c r="AD71" s="44">
        <f>Base!W71</f>
        <v>0</v>
      </c>
      <c r="AE71" s="44">
        <f>Base!X71</f>
        <v>0</v>
      </c>
      <c r="AF71" s="44">
        <f>Base!Y71</f>
        <v>0</v>
      </c>
      <c r="AG71" s="44">
        <f>Base!Z71</f>
        <v>0</v>
      </c>
      <c r="AH71" s="44">
        <f>Base!AB71</f>
        <v>0</v>
      </c>
      <c r="AI71" s="44">
        <f>Base!AC71</f>
        <v>0</v>
      </c>
      <c r="AJ71" s="44">
        <f>Base!AD71</f>
        <v>0</v>
      </c>
      <c r="AK71" s="44">
        <f>Base!AE71</f>
        <v>0</v>
      </c>
      <c r="AL71" s="44">
        <f>Base!AG71</f>
        <v>0</v>
      </c>
      <c r="AM71" s="44">
        <f>Base!AH71</f>
        <v>0</v>
      </c>
      <c r="AN71" s="44">
        <f>Base!AI71</f>
        <v>0</v>
      </c>
      <c r="AO71" s="44">
        <f>Base!AJ71</f>
        <v>0</v>
      </c>
      <c r="AP71" s="44">
        <f>Base!AL71</f>
        <v>0</v>
      </c>
      <c r="AQ71" s="44">
        <f>Base!AM71</f>
        <v>0</v>
      </c>
      <c r="AR71" s="44">
        <f>Base!AN71</f>
        <v>0</v>
      </c>
      <c r="AS71" s="44">
        <f>Base!AO71</f>
        <v>0</v>
      </c>
      <c r="AT71" s="44">
        <f>Base!AQ71</f>
        <v>0</v>
      </c>
      <c r="AU71" s="44">
        <f>Base!AR71</f>
        <v>0</v>
      </c>
      <c r="AV71" s="44">
        <f>Base!AS71</f>
        <v>0</v>
      </c>
      <c r="AW71" s="44">
        <f>Base!AT71</f>
        <v>0</v>
      </c>
      <c r="AX71" s="44">
        <f>Base!AV71</f>
        <v>0</v>
      </c>
      <c r="AY71" s="44">
        <f>Base!AW71</f>
        <v>0</v>
      </c>
      <c r="AZ71" s="44">
        <f>Base!AX71</f>
        <v>0</v>
      </c>
      <c r="BA71" s="44">
        <f>Base!AY71</f>
        <v>0</v>
      </c>
      <c r="BB71" s="44">
        <f>Base!BA71</f>
        <v>0</v>
      </c>
      <c r="BC71" s="44">
        <f>Base!BB71</f>
        <v>0</v>
      </c>
      <c r="BD71" s="44">
        <f>Base!BC71</f>
        <v>0</v>
      </c>
      <c r="BE71" s="44">
        <f>Base!BD71</f>
        <v>0</v>
      </c>
      <c r="BF71" s="44"/>
      <c r="BG71" s="238" t="str">
        <f>Base!FR71</f>
        <v/>
      </c>
    </row>
    <row r="72" spans="1:59" x14ac:dyDescent="0.25">
      <c r="A72" s="44" t="str">
        <f>Base!A72</f>
        <v>ПБ.Б.24</v>
      </c>
      <c r="B72" s="41">
        <f>Base!B72</f>
        <v>0</v>
      </c>
      <c r="C72" s="44" t="str">
        <f ca="1">Base!CP72</f>
        <v/>
      </c>
      <c r="D72" s="44" t="str">
        <f ca="1">Base!DR72</f>
        <v/>
      </c>
      <c r="E72" s="44" t="str">
        <f ca="1">Base!EV72</f>
        <v/>
      </c>
      <c r="F72" s="44" t="str">
        <f ca="1">Base!EG72</f>
        <v/>
      </c>
      <c r="G72" s="239">
        <f t="shared" si="26"/>
        <v>0</v>
      </c>
      <c r="H72" s="44">
        <f t="shared" si="27"/>
        <v>0</v>
      </c>
      <c r="I72" s="44">
        <f t="shared" si="29"/>
        <v>0</v>
      </c>
      <c r="J72" s="44">
        <f t="shared" si="30"/>
        <v>0</v>
      </c>
      <c r="K72" s="44">
        <f t="shared" si="31"/>
        <v>0</v>
      </c>
      <c r="L72" s="44">
        <f t="shared" si="32"/>
        <v>0</v>
      </c>
      <c r="M72" s="44">
        <f t="shared" si="33"/>
        <v>0</v>
      </c>
      <c r="N72" s="44">
        <f>Base!C72</f>
        <v>0</v>
      </c>
      <c r="O72" s="44">
        <f>Base!D72</f>
        <v>0</v>
      </c>
      <c r="P72" s="44">
        <f>Base!E72</f>
        <v>0</v>
      </c>
      <c r="Q72" s="44">
        <f>Base!F72</f>
        <v>0</v>
      </c>
      <c r="R72" s="44">
        <f>Base!H72</f>
        <v>0</v>
      </c>
      <c r="S72" s="44">
        <f>Base!I72</f>
        <v>0</v>
      </c>
      <c r="T72" s="44">
        <f>Base!J72</f>
        <v>0</v>
      </c>
      <c r="U72" s="44">
        <f>Base!K72</f>
        <v>0</v>
      </c>
      <c r="V72" s="44">
        <f>Base!M72</f>
        <v>0</v>
      </c>
      <c r="W72" s="44">
        <f>Base!N72</f>
        <v>0</v>
      </c>
      <c r="X72" s="44">
        <f>Base!O72</f>
        <v>0</v>
      </c>
      <c r="Y72" s="44">
        <f>Base!P72</f>
        <v>0</v>
      </c>
      <c r="Z72" s="44">
        <f>Base!R72</f>
        <v>0</v>
      </c>
      <c r="AA72" s="44">
        <f>Base!S72</f>
        <v>0</v>
      </c>
      <c r="AB72" s="44">
        <f>Base!T72</f>
        <v>0</v>
      </c>
      <c r="AC72" s="44">
        <f>Base!U72</f>
        <v>0</v>
      </c>
      <c r="AD72" s="44">
        <f>Base!W72</f>
        <v>0</v>
      </c>
      <c r="AE72" s="44">
        <f>Base!X72</f>
        <v>0</v>
      </c>
      <c r="AF72" s="44">
        <f>Base!Y72</f>
        <v>0</v>
      </c>
      <c r="AG72" s="44">
        <f>Base!Z72</f>
        <v>0</v>
      </c>
      <c r="AH72" s="44">
        <f>Base!AB72</f>
        <v>0</v>
      </c>
      <c r="AI72" s="44">
        <f>Base!AC72</f>
        <v>0</v>
      </c>
      <c r="AJ72" s="44">
        <f>Base!AD72</f>
        <v>0</v>
      </c>
      <c r="AK72" s="44">
        <f>Base!AE72</f>
        <v>0</v>
      </c>
      <c r="AL72" s="44">
        <f>Base!AG72</f>
        <v>0</v>
      </c>
      <c r="AM72" s="44">
        <f>Base!AH72</f>
        <v>0</v>
      </c>
      <c r="AN72" s="44">
        <f>Base!AI72</f>
        <v>0</v>
      </c>
      <c r="AO72" s="44">
        <f>Base!AJ72</f>
        <v>0</v>
      </c>
      <c r="AP72" s="44">
        <f>Base!AL72</f>
        <v>0</v>
      </c>
      <c r="AQ72" s="44">
        <f>Base!AM72</f>
        <v>0</v>
      </c>
      <c r="AR72" s="44">
        <f>Base!AN72</f>
        <v>0</v>
      </c>
      <c r="AS72" s="44">
        <f>Base!AO72</f>
        <v>0</v>
      </c>
      <c r="AT72" s="44">
        <f>Base!AQ72</f>
        <v>0</v>
      </c>
      <c r="AU72" s="44">
        <f>Base!AR72</f>
        <v>0</v>
      </c>
      <c r="AV72" s="44">
        <f>Base!AS72</f>
        <v>0</v>
      </c>
      <c r="AW72" s="44">
        <f>Base!AT72</f>
        <v>0</v>
      </c>
      <c r="AX72" s="44">
        <f>Base!AV72</f>
        <v>0</v>
      </c>
      <c r="AY72" s="44">
        <f>Base!AW72</f>
        <v>0</v>
      </c>
      <c r="AZ72" s="44">
        <f>Base!AX72</f>
        <v>0</v>
      </c>
      <c r="BA72" s="44">
        <f>Base!AY72</f>
        <v>0</v>
      </c>
      <c r="BB72" s="44">
        <f>Base!BA72</f>
        <v>0</v>
      </c>
      <c r="BC72" s="44">
        <f>Base!BB72</f>
        <v>0</v>
      </c>
      <c r="BD72" s="44">
        <f>Base!BC72</f>
        <v>0</v>
      </c>
      <c r="BE72" s="44">
        <f>Base!BD72</f>
        <v>0</v>
      </c>
      <c r="BF72" s="44"/>
      <c r="BG72" s="238" t="str">
        <f>Base!FR72</f>
        <v/>
      </c>
    </row>
    <row r="73" spans="1:59" x14ac:dyDescent="0.25">
      <c r="A73" s="44" t="str">
        <f>Base!A73</f>
        <v>ПБ.Б.25</v>
      </c>
      <c r="B73" s="41">
        <f>Base!B73</f>
        <v>0</v>
      </c>
      <c r="C73" s="44" t="str">
        <f ca="1">Base!CP73</f>
        <v/>
      </c>
      <c r="D73" s="44" t="str">
        <f ca="1">Base!DR73</f>
        <v/>
      </c>
      <c r="E73" s="44" t="str">
        <f ca="1">Base!EV73</f>
        <v/>
      </c>
      <c r="F73" s="44" t="str">
        <f ca="1">Base!EG73</f>
        <v/>
      </c>
      <c r="G73" s="239">
        <f t="shared" si="26"/>
        <v>0</v>
      </c>
      <c r="H73" s="44">
        <f t="shared" si="27"/>
        <v>0</v>
      </c>
      <c r="I73" s="44">
        <f t="shared" si="29"/>
        <v>0</v>
      </c>
      <c r="J73" s="44">
        <f t="shared" si="30"/>
        <v>0</v>
      </c>
      <c r="K73" s="44">
        <f t="shared" si="31"/>
        <v>0</v>
      </c>
      <c r="L73" s="44">
        <f t="shared" si="32"/>
        <v>0</v>
      </c>
      <c r="M73" s="44">
        <f t="shared" si="33"/>
        <v>0</v>
      </c>
      <c r="N73" s="44">
        <f>Base!C73</f>
        <v>0</v>
      </c>
      <c r="O73" s="44">
        <f>Base!D73</f>
        <v>0</v>
      </c>
      <c r="P73" s="44">
        <f>Base!E73</f>
        <v>0</v>
      </c>
      <c r="Q73" s="44">
        <f>Base!F73</f>
        <v>0</v>
      </c>
      <c r="R73" s="44">
        <f>Base!H73</f>
        <v>0</v>
      </c>
      <c r="S73" s="44">
        <f>Base!I73</f>
        <v>0</v>
      </c>
      <c r="T73" s="44">
        <f>Base!J73</f>
        <v>0</v>
      </c>
      <c r="U73" s="44">
        <f>Base!K73</f>
        <v>0</v>
      </c>
      <c r="V73" s="44">
        <f>Base!M73</f>
        <v>0</v>
      </c>
      <c r="W73" s="44">
        <f>Base!N73</f>
        <v>0</v>
      </c>
      <c r="X73" s="44">
        <f>Base!O73</f>
        <v>0</v>
      </c>
      <c r="Y73" s="44">
        <f>Base!P73</f>
        <v>0</v>
      </c>
      <c r="Z73" s="44">
        <f>Base!R73</f>
        <v>0</v>
      </c>
      <c r="AA73" s="44">
        <f>Base!S73</f>
        <v>0</v>
      </c>
      <c r="AB73" s="44">
        <f>Base!T73</f>
        <v>0</v>
      </c>
      <c r="AC73" s="44">
        <f>Base!U73</f>
        <v>0</v>
      </c>
      <c r="AD73" s="44">
        <f>Base!W73</f>
        <v>0</v>
      </c>
      <c r="AE73" s="44">
        <f>Base!X73</f>
        <v>0</v>
      </c>
      <c r="AF73" s="44">
        <f>Base!Y73</f>
        <v>0</v>
      </c>
      <c r="AG73" s="44">
        <f>Base!Z73</f>
        <v>0</v>
      </c>
      <c r="AH73" s="44">
        <f>Base!AB73</f>
        <v>0</v>
      </c>
      <c r="AI73" s="44">
        <f>Base!AC73</f>
        <v>0</v>
      </c>
      <c r="AJ73" s="44">
        <f>Base!AD73</f>
        <v>0</v>
      </c>
      <c r="AK73" s="44">
        <f>Base!AE73</f>
        <v>0</v>
      </c>
      <c r="AL73" s="44">
        <f>Base!AG73</f>
        <v>0</v>
      </c>
      <c r="AM73" s="44">
        <f>Base!AH73</f>
        <v>0</v>
      </c>
      <c r="AN73" s="44">
        <f>Base!AI73</f>
        <v>0</v>
      </c>
      <c r="AO73" s="44">
        <f>Base!AJ73</f>
        <v>0</v>
      </c>
      <c r="AP73" s="44">
        <f>Base!AL73</f>
        <v>0</v>
      </c>
      <c r="AQ73" s="44">
        <f>Base!AM73</f>
        <v>0</v>
      </c>
      <c r="AR73" s="44">
        <f>Base!AN73</f>
        <v>0</v>
      </c>
      <c r="AS73" s="44">
        <f>Base!AO73</f>
        <v>0</v>
      </c>
      <c r="AT73" s="44">
        <f>Base!AQ73</f>
        <v>0</v>
      </c>
      <c r="AU73" s="44">
        <f>Base!AR73</f>
        <v>0</v>
      </c>
      <c r="AV73" s="44">
        <f>Base!AS73</f>
        <v>0</v>
      </c>
      <c r="AW73" s="44">
        <f>Base!AT73</f>
        <v>0</v>
      </c>
      <c r="AX73" s="44">
        <f>Base!AV73</f>
        <v>0</v>
      </c>
      <c r="AY73" s="44">
        <f>Base!AW73</f>
        <v>0</v>
      </c>
      <c r="AZ73" s="44">
        <f>Base!AX73</f>
        <v>0</v>
      </c>
      <c r="BA73" s="44">
        <f>Base!AY73</f>
        <v>0</v>
      </c>
      <c r="BB73" s="44">
        <f>Base!BA73</f>
        <v>0</v>
      </c>
      <c r="BC73" s="44">
        <f>Base!BB73</f>
        <v>0</v>
      </c>
      <c r="BD73" s="44">
        <f>Base!BC73</f>
        <v>0</v>
      </c>
      <c r="BE73" s="44">
        <f>Base!BD73</f>
        <v>0</v>
      </c>
      <c r="BF73" s="44"/>
      <c r="BG73" s="238" t="str">
        <f>Base!FR73</f>
        <v/>
      </c>
    </row>
    <row r="74" spans="1:59" x14ac:dyDescent="0.25">
      <c r="A74" s="44" t="str">
        <f>Base!A74</f>
        <v>ПБ.Б.26</v>
      </c>
      <c r="B74" s="41">
        <f>Base!B74</f>
        <v>0</v>
      </c>
      <c r="C74" s="44" t="str">
        <f ca="1">Base!CP74</f>
        <v/>
      </c>
      <c r="D74" s="44" t="str">
        <f ca="1">Base!DR74</f>
        <v/>
      </c>
      <c r="E74" s="44" t="str">
        <f ca="1">Base!EV74</f>
        <v/>
      </c>
      <c r="F74" s="44" t="str">
        <f ca="1">Base!EG74</f>
        <v/>
      </c>
      <c r="G74" s="239">
        <f t="shared" si="26"/>
        <v>0</v>
      </c>
      <c r="H74" s="44">
        <f t="shared" si="27"/>
        <v>0</v>
      </c>
      <c r="I74" s="44">
        <f t="shared" si="29"/>
        <v>0</v>
      </c>
      <c r="J74" s="44">
        <f t="shared" si="30"/>
        <v>0</v>
      </c>
      <c r="K74" s="44">
        <f t="shared" si="31"/>
        <v>0</v>
      </c>
      <c r="L74" s="44">
        <f t="shared" si="32"/>
        <v>0</v>
      </c>
      <c r="M74" s="44">
        <f t="shared" si="33"/>
        <v>0</v>
      </c>
      <c r="N74" s="44">
        <f>Base!C74</f>
        <v>0</v>
      </c>
      <c r="O74" s="44">
        <f>Base!D74</f>
        <v>0</v>
      </c>
      <c r="P74" s="44">
        <f>Base!E74</f>
        <v>0</v>
      </c>
      <c r="Q74" s="44">
        <f>Base!F74</f>
        <v>0</v>
      </c>
      <c r="R74" s="44">
        <f>Base!H74</f>
        <v>0</v>
      </c>
      <c r="S74" s="44">
        <f>Base!I74</f>
        <v>0</v>
      </c>
      <c r="T74" s="44">
        <f>Base!J74</f>
        <v>0</v>
      </c>
      <c r="U74" s="44">
        <f>Base!K74</f>
        <v>0</v>
      </c>
      <c r="V74" s="44">
        <f>Base!M74</f>
        <v>0</v>
      </c>
      <c r="W74" s="44">
        <f>Base!N74</f>
        <v>0</v>
      </c>
      <c r="X74" s="44">
        <f>Base!O74</f>
        <v>0</v>
      </c>
      <c r="Y74" s="44">
        <f>Base!P74</f>
        <v>0</v>
      </c>
      <c r="Z74" s="44">
        <f>Base!R74</f>
        <v>0</v>
      </c>
      <c r="AA74" s="44">
        <f>Base!S74</f>
        <v>0</v>
      </c>
      <c r="AB74" s="44">
        <f>Base!T74</f>
        <v>0</v>
      </c>
      <c r="AC74" s="44">
        <f>Base!U74</f>
        <v>0</v>
      </c>
      <c r="AD74" s="44">
        <f>Base!W74</f>
        <v>0</v>
      </c>
      <c r="AE74" s="44">
        <f>Base!X74</f>
        <v>0</v>
      </c>
      <c r="AF74" s="44">
        <f>Base!Y74</f>
        <v>0</v>
      </c>
      <c r="AG74" s="44">
        <f>Base!Z74</f>
        <v>0</v>
      </c>
      <c r="AH74" s="44">
        <f>Base!AB74</f>
        <v>0</v>
      </c>
      <c r="AI74" s="44">
        <f>Base!AC74</f>
        <v>0</v>
      </c>
      <c r="AJ74" s="44">
        <f>Base!AD74</f>
        <v>0</v>
      </c>
      <c r="AK74" s="44">
        <f>Base!AE74</f>
        <v>0</v>
      </c>
      <c r="AL74" s="44">
        <f>Base!AG74</f>
        <v>0</v>
      </c>
      <c r="AM74" s="44">
        <f>Base!AH74</f>
        <v>0</v>
      </c>
      <c r="AN74" s="44">
        <f>Base!AI74</f>
        <v>0</v>
      </c>
      <c r="AO74" s="44">
        <f>Base!AJ74</f>
        <v>0</v>
      </c>
      <c r="AP74" s="44">
        <f>Base!AL74</f>
        <v>0</v>
      </c>
      <c r="AQ74" s="44">
        <f>Base!AM74</f>
        <v>0</v>
      </c>
      <c r="AR74" s="44">
        <f>Base!AN74</f>
        <v>0</v>
      </c>
      <c r="AS74" s="44">
        <f>Base!AO74</f>
        <v>0</v>
      </c>
      <c r="AT74" s="44">
        <f>Base!AQ74</f>
        <v>0</v>
      </c>
      <c r="AU74" s="44">
        <f>Base!AR74</f>
        <v>0</v>
      </c>
      <c r="AV74" s="44">
        <f>Base!AS74</f>
        <v>0</v>
      </c>
      <c r="AW74" s="44">
        <f>Base!AT74</f>
        <v>0</v>
      </c>
      <c r="AX74" s="44">
        <f>Base!AV74</f>
        <v>0</v>
      </c>
      <c r="AY74" s="44">
        <f>Base!AW74</f>
        <v>0</v>
      </c>
      <c r="AZ74" s="44">
        <f>Base!AX74</f>
        <v>0</v>
      </c>
      <c r="BA74" s="44">
        <f>Base!AY74</f>
        <v>0</v>
      </c>
      <c r="BB74" s="44">
        <f>Base!BA74</f>
        <v>0</v>
      </c>
      <c r="BC74" s="44">
        <f>Base!BB74</f>
        <v>0</v>
      </c>
      <c r="BD74" s="44">
        <f>Base!BC74</f>
        <v>0</v>
      </c>
      <c r="BE74" s="44">
        <f>Base!BD74</f>
        <v>0</v>
      </c>
      <c r="BF74" s="44"/>
      <c r="BG74" s="238" t="str">
        <f>Base!FR74</f>
        <v/>
      </c>
    </row>
    <row r="75" spans="1:59" x14ac:dyDescent="0.25">
      <c r="A75" s="44" t="str">
        <f>Base!A75</f>
        <v>ПБ.Б.27</v>
      </c>
      <c r="B75" s="41">
        <f>Base!B75</f>
        <v>0</v>
      </c>
      <c r="C75" s="44" t="str">
        <f ca="1">Base!CP75</f>
        <v/>
      </c>
      <c r="D75" s="44" t="str">
        <f ca="1">Base!DR75</f>
        <v/>
      </c>
      <c r="E75" s="44" t="str">
        <f ca="1">Base!EV75</f>
        <v/>
      </c>
      <c r="F75" s="44" t="str">
        <f ca="1">Base!EG75</f>
        <v/>
      </c>
      <c r="G75" s="239">
        <f t="shared" si="26"/>
        <v>0</v>
      </c>
      <c r="H75" s="44">
        <f t="shared" si="27"/>
        <v>0</v>
      </c>
      <c r="I75" s="44">
        <f t="shared" si="29"/>
        <v>0</v>
      </c>
      <c r="J75" s="44">
        <f t="shared" si="30"/>
        <v>0</v>
      </c>
      <c r="K75" s="44">
        <f t="shared" si="31"/>
        <v>0</v>
      </c>
      <c r="L75" s="44">
        <f t="shared" si="32"/>
        <v>0</v>
      </c>
      <c r="M75" s="44">
        <f t="shared" si="33"/>
        <v>0</v>
      </c>
      <c r="N75" s="44">
        <f>Base!C75</f>
        <v>0</v>
      </c>
      <c r="O75" s="44">
        <f>Base!D75</f>
        <v>0</v>
      </c>
      <c r="P75" s="44">
        <f>Base!E75</f>
        <v>0</v>
      </c>
      <c r="Q75" s="44">
        <f>Base!F75</f>
        <v>0</v>
      </c>
      <c r="R75" s="44">
        <f>Base!H75</f>
        <v>0</v>
      </c>
      <c r="S75" s="44">
        <f>Base!I75</f>
        <v>0</v>
      </c>
      <c r="T75" s="44">
        <f>Base!J75</f>
        <v>0</v>
      </c>
      <c r="U75" s="44">
        <f>Base!K75</f>
        <v>0</v>
      </c>
      <c r="V75" s="44">
        <f>Base!M75</f>
        <v>0</v>
      </c>
      <c r="W75" s="44">
        <f>Base!N75</f>
        <v>0</v>
      </c>
      <c r="X75" s="44">
        <f>Base!O75</f>
        <v>0</v>
      </c>
      <c r="Y75" s="44">
        <f>Base!P75</f>
        <v>0</v>
      </c>
      <c r="Z75" s="44">
        <f>Base!R75</f>
        <v>0</v>
      </c>
      <c r="AA75" s="44">
        <f>Base!S75</f>
        <v>0</v>
      </c>
      <c r="AB75" s="44">
        <f>Base!T75</f>
        <v>0</v>
      </c>
      <c r="AC75" s="44">
        <f>Base!U75</f>
        <v>0</v>
      </c>
      <c r="AD75" s="44">
        <f>Base!W75</f>
        <v>0</v>
      </c>
      <c r="AE75" s="44">
        <f>Base!X75</f>
        <v>0</v>
      </c>
      <c r="AF75" s="44">
        <f>Base!Y75</f>
        <v>0</v>
      </c>
      <c r="AG75" s="44">
        <f>Base!Z75</f>
        <v>0</v>
      </c>
      <c r="AH75" s="44">
        <f>Base!AB75</f>
        <v>0</v>
      </c>
      <c r="AI75" s="44">
        <f>Base!AC75</f>
        <v>0</v>
      </c>
      <c r="AJ75" s="44">
        <f>Base!AD75</f>
        <v>0</v>
      </c>
      <c r="AK75" s="44">
        <f>Base!AE75</f>
        <v>0</v>
      </c>
      <c r="AL75" s="44">
        <f>Base!AG75</f>
        <v>0</v>
      </c>
      <c r="AM75" s="44">
        <f>Base!AH75</f>
        <v>0</v>
      </c>
      <c r="AN75" s="44">
        <f>Base!AI75</f>
        <v>0</v>
      </c>
      <c r="AO75" s="44">
        <f>Base!AJ75</f>
        <v>0</v>
      </c>
      <c r="AP75" s="44">
        <f>Base!AL75</f>
        <v>0</v>
      </c>
      <c r="AQ75" s="44">
        <f>Base!AM75</f>
        <v>0</v>
      </c>
      <c r="AR75" s="44">
        <f>Base!AN75</f>
        <v>0</v>
      </c>
      <c r="AS75" s="44">
        <f>Base!AO75</f>
        <v>0</v>
      </c>
      <c r="AT75" s="44">
        <f>Base!AQ75</f>
        <v>0</v>
      </c>
      <c r="AU75" s="44">
        <f>Base!AR75</f>
        <v>0</v>
      </c>
      <c r="AV75" s="44">
        <f>Base!AS75</f>
        <v>0</v>
      </c>
      <c r="AW75" s="44">
        <f>Base!AT75</f>
        <v>0</v>
      </c>
      <c r="AX75" s="44">
        <f>Base!AV75</f>
        <v>0</v>
      </c>
      <c r="AY75" s="44">
        <f>Base!AW75</f>
        <v>0</v>
      </c>
      <c r="AZ75" s="44">
        <f>Base!AX75</f>
        <v>0</v>
      </c>
      <c r="BA75" s="44">
        <f>Base!AY75</f>
        <v>0</v>
      </c>
      <c r="BB75" s="44">
        <f>Base!BA75</f>
        <v>0</v>
      </c>
      <c r="BC75" s="44">
        <f>Base!BB75</f>
        <v>0</v>
      </c>
      <c r="BD75" s="44">
        <f>Base!BC75</f>
        <v>0</v>
      </c>
      <c r="BE75" s="44">
        <f>Base!BD75</f>
        <v>0</v>
      </c>
      <c r="BF75" s="44"/>
      <c r="BG75" s="238" t="str">
        <f>Base!FR75</f>
        <v/>
      </c>
    </row>
    <row r="76" spans="1:59" x14ac:dyDescent="0.25">
      <c r="A76" s="44" t="str">
        <f>Base!A76</f>
        <v>ПБ.Б.28</v>
      </c>
      <c r="B76" s="41">
        <f>Base!B76</f>
        <v>0</v>
      </c>
      <c r="C76" s="44" t="str">
        <f ca="1">Base!CP76</f>
        <v/>
      </c>
      <c r="D76" s="44" t="str">
        <f ca="1">Base!DR76</f>
        <v/>
      </c>
      <c r="E76" s="44" t="str">
        <f ca="1">Base!EV76</f>
        <v/>
      </c>
      <c r="F76" s="44" t="str">
        <f ca="1">Base!EG76</f>
        <v/>
      </c>
      <c r="G76" s="239">
        <f t="shared" si="26"/>
        <v>0</v>
      </c>
      <c r="H76" s="44">
        <f t="shared" si="27"/>
        <v>0</v>
      </c>
      <c r="I76" s="44">
        <f t="shared" si="29"/>
        <v>0</v>
      </c>
      <c r="J76" s="44">
        <f t="shared" si="30"/>
        <v>0</v>
      </c>
      <c r="K76" s="44">
        <f t="shared" si="31"/>
        <v>0</v>
      </c>
      <c r="L76" s="44">
        <f t="shared" si="32"/>
        <v>0</v>
      </c>
      <c r="M76" s="44">
        <f t="shared" si="33"/>
        <v>0</v>
      </c>
      <c r="N76" s="44">
        <f>Base!C76</f>
        <v>0</v>
      </c>
      <c r="O76" s="44">
        <f>Base!D76</f>
        <v>0</v>
      </c>
      <c r="P76" s="44">
        <f>Base!E76</f>
        <v>0</v>
      </c>
      <c r="Q76" s="44">
        <f>Base!F76</f>
        <v>0</v>
      </c>
      <c r="R76" s="44">
        <f>Base!H76</f>
        <v>0</v>
      </c>
      <c r="S76" s="44">
        <f>Base!I76</f>
        <v>0</v>
      </c>
      <c r="T76" s="44">
        <f>Base!J76</f>
        <v>0</v>
      </c>
      <c r="U76" s="44">
        <f>Base!K76</f>
        <v>0</v>
      </c>
      <c r="V76" s="44">
        <f>Base!M76</f>
        <v>0</v>
      </c>
      <c r="W76" s="44">
        <f>Base!N76</f>
        <v>0</v>
      </c>
      <c r="X76" s="44">
        <f>Base!O76</f>
        <v>0</v>
      </c>
      <c r="Y76" s="44">
        <f>Base!P76</f>
        <v>0</v>
      </c>
      <c r="Z76" s="44">
        <f>Base!R76</f>
        <v>0</v>
      </c>
      <c r="AA76" s="44">
        <f>Base!S76</f>
        <v>0</v>
      </c>
      <c r="AB76" s="44">
        <f>Base!T76</f>
        <v>0</v>
      </c>
      <c r="AC76" s="44">
        <f>Base!U76</f>
        <v>0</v>
      </c>
      <c r="AD76" s="44">
        <f>Base!W76</f>
        <v>0</v>
      </c>
      <c r="AE76" s="44">
        <f>Base!X76</f>
        <v>0</v>
      </c>
      <c r="AF76" s="44">
        <f>Base!Y76</f>
        <v>0</v>
      </c>
      <c r="AG76" s="44">
        <f>Base!Z76</f>
        <v>0</v>
      </c>
      <c r="AH76" s="44">
        <f>Base!AB76</f>
        <v>0</v>
      </c>
      <c r="AI76" s="44">
        <f>Base!AC76</f>
        <v>0</v>
      </c>
      <c r="AJ76" s="44">
        <f>Base!AD76</f>
        <v>0</v>
      </c>
      <c r="AK76" s="44">
        <f>Base!AE76</f>
        <v>0</v>
      </c>
      <c r="AL76" s="44">
        <f>Base!AG76</f>
        <v>0</v>
      </c>
      <c r="AM76" s="44">
        <f>Base!AH76</f>
        <v>0</v>
      </c>
      <c r="AN76" s="44">
        <f>Base!AI76</f>
        <v>0</v>
      </c>
      <c r="AO76" s="44">
        <f>Base!AJ76</f>
        <v>0</v>
      </c>
      <c r="AP76" s="44">
        <f>Base!AL76</f>
        <v>0</v>
      </c>
      <c r="AQ76" s="44">
        <f>Base!AM76</f>
        <v>0</v>
      </c>
      <c r="AR76" s="44">
        <f>Base!AN76</f>
        <v>0</v>
      </c>
      <c r="AS76" s="44">
        <f>Base!AO76</f>
        <v>0</v>
      </c>
      <c r="AT76" s="44">
        <f>Base!AQ76</f>
        <v>0</v>
      </c>
      <c r="AU76" s="44">
        <f>Base!AR76</f>
        <v>0</v>
      </c>
      <c r="AV76" s="44">
        <f>Base!AS76</f>
        <v>0</v>
      </c>
      <c r="AW76" s="44">
        <f>Base!AT76</f>
        <v>0</v>
      </c>
      <c r="AX76" s="44">
        <f>Base!AV76</f>
        <v>0</v>
      </c>
      <c r="AY76" s="44">
        <f>Base!AW76</f>
        <v>0</v>
      </c>
      <c r="AZ76" s="44">
        <f>Base!AX76</f>
        <v>0</v>
      </c>
      <c r="BA76" s="44">
        <f>Base!AY76</f>
        <v>0</v>
      </c>
      <c r="BB76" s="44">
        <f>Base!BA76</f>
        <v>0</v>
      </c>
      <c r="BC76" s="44">
        <f>Base!BB76</f>
        <v>0</v>
      </c>
      <c r="BD76" s="44">
        <f>Base!BC76</f>
        <v>0</v>
      </c>
      <c r="BE76" s="44">
        <f>Base!BD76</f>
        <v>0</v>
      </c>
      <c r="BF76" s="44"/>
      <c r="BG76" s="238" t="str">
        <f>Base!FR76</f>
        <v/>
      </c>
    </row>
    <row r="77" spans="1:59" x14ac:dyDescent="0.25">
      <c r="A77" s="44" t="str">
        <f>Base!A77</f>
        <v>ПБ.Б.29</v>
      </c>
      <c r="B77" s="41">
        <f>Base!B77</f>
        <v>0</v>
      </c>
      <c r="C77" s="44" t="str">
        <f ca="1">Base!CP77</f>
        <v/>
      </c>
      <c r="D77" s="44" t="str">
        <f ca="1">Base!DR77</f>
        <v/>
      </c>
      <c r="E77" s="44" t="str">
        <f ca="1">Base!EV77</f>
        <v/>
      </c>
      <c r="F77" s="44" t="str">
        <f ca="1">Base!EG77</f>
        <v/>
      </c>
      <c r="G77" s="239">
        <f t="shared" si="26"/>
        <v>0</v>
      </c>
      <c r="H77" s="44">
        <f t="shared" si="27"/>
        <v>0</v>
      </c>
      <c r="I77" s="44">
        <f t="shared" si="29"/>
        <v>0</v>
      </c>
      <c r="J77" s="44">
        <f t="shared" si="30"/>
        <v>0</v>
      </c>
      <c r="K77" s="44">
        <f t="shared" si="31"/>
        <v>0</v>
      </c>
      <c r="L77" s="44">
        <f t="shared" si="32"/>
        <v>0</v>
      </c>
      <c r="M77" s="44">
        <f t="shared" si="33"/>
        <v>0</v>
      </c>
      <c r="N77" s="44">
        <f>Base!C77</f>
        <v>0</v>
      </c>
      <c r="O77" s="44">
        <f>Base!D77</f>
        <v>0</v>
      </c>
      <c r="P77" s="44">
        <f>Base!E77</f>
        <v>0</v>
      </c>
      <c r="Q77" s="44">
        <f>Base!F77</f>
        <v>0</v>
      </c>
      <c r="R77" s="44">
        <f>Base!H77</f>
        <v>0</v>
      </c>
      <c r="S77" s="44">
        <f>Base!I77</f>
        <v>0</v>
      </c>
      <c r="T77" s="44">
        <f>Base!J77</f>
        <v>0</v>
      </c>
      <c r="U77" s="44">
        <f>Base!K77</f>
        <v>0</v>
      </c>
      <c r="V77" s="44">
        <f>Base!M77</f>
        <v>0</v>
      </c>
      <c r="W77" s="44">
        <f>Base!N77</f>
        <v>0</v>
      </c>
      <c r="X77" s="44">
        <f>Base!O77</f>
        <v>0</v>
      </c>
      <c r="Y77" s="44">
        <f>Base!P77</f>
        <v>0</v>
      </c>
      <c r="Z77" s="44">
        <f>Base!R77</f>
        <v>0</v>
      </c>
      <c r="AA77" s="44">
        <f>Base!S77</f>
        <v>0</v>
      </c>
      <c r="AB77" s="44">
        <f>Base!T77</f>
        <v>0</v>
      </c>
      <c r="AC77" s="44">
        <f>Base!U77</f>
        <v>0</v>
      </c>
      <c r="AD77" s="44">
        <f>Base!W77</f>
        <v>0</v>
      </c>
      <c r="AE77" s="44">
        <f>Base!X77</f>
        <v>0</v>
      </c>
      <c r="AF77" s="44">
        <f>Base!Y77</f>
        <v>0</v>
      </c>
      <c r="AG77" s="44">
        <f>Base!Z77</f>
        <v>0</v>
      </c>
      <c r="AH77" s="44">
        <f>Base!AB77</f>
        <v>0</v>
      </c>
      <c r="AI77" s="44">
        <f>Base!AC77</f>
        <v>0</v>
      </c>
      <c r="AJ77" s="44">
        <f>Base!AD77</f>
        <v>0</v>
      </c>
      <c r="AK77" s="44">
        <f>Base!AE77</f>
        <v>0</v>
      </c>
      <c r="AL77" s="44">
        <f>Base!AG77</f>
        <v>0</v>
      </c>
      <c r="AM77" s="44">
        <f>Base!AH77</f>
        <v>0</v>
      </c>
      <c r="AN77" s="44">
        <f>Base!AI77</f>
        <v>0</v>
      </c>
      <c r="AO77" s="44">
        <f>Base!AJ77</f>
        <v>0</v>
      </c>
      <c r="AP77" s="44">
        <f>Base!AL77</f>
        <v>0</v>
      </c>
      <c r="AQ77" s="44">
        <f>Base!AM77</f>
        <v>0</v>
      </c>
      <c r="AR77" s="44">
        <f>Base!AN77</f>
        <v>0</v>
      </c>
      <c r="AS77" s="44">
        <f>Base!AO77</f>
        <v>0</v>
      </c>
      <c r="AT77" s="44">
        <f>Base!AQ77</f>
        <v>0</v>
      </c>
      <c r="AU77" s="44">
        <f>Base!AR77</f>
        <v>0</v>
      </c>
      <c r="AV77" s="44">
        <f>Base!AS77</f>
        <v>0</v>
      </c>
      <c r="AW77" s="44">
        <f>Base!AT77</f>
        <v>0</v>
      </c>
      <c r="AX77" s="44">
        <f>Base!AV77</f>
        <v>0</v>
      </c>
      <c r="AY77" s="44">
        <f>Base!AW77</f>
        <v>0</v>
      </c>
      <c r="AZ77" s="44">
        <f>Base!AX77</f>
        <v>0</v>
      </c>
      <c r="BA77" s="44">
        <f>Base!AY77</f>
        <v>0</v>
      </c>
      <c r="BB77" s="44">
        <f>Base!BA77</f>
        <v>0</v>
      </c>
      <c r="BC77" s="44">
        <f>Base!BB77</f>
        <v>0</v>
      </c>
      <c r="BD77" s="44">
        <f>Base!BC77</f>
        <v>0</v>
      </c>
      <c r="BE77" s="44">
        <f>Base!BD77</f>
        <v>0</v>
      </c>
      <c r="BF77" s="44"/>
      <c r="BG77" s="238" t="str">
        <f>Base!FR77</f>
        <v/>
      </c>
    </row>
    <row r="78" spans="1:59" x14ac:dyDescent="0.25">
      <c r="A78" s="44" t="str">
        <f>Base!A78</f>
        <v>ПБ.Б.30</v>
      </c>
      <c r="B78" s="41">
        <f>Base!B78</f>
        <v>0</v>
      </c>
      <c r="C78" s="44" t="str">
        <f ca="1">Base!CP78</f>
        <v/>
      </c>
      <c r="D78" s="44" t="str">
        <f ca="1">Base!DR78</f>
        <v/>
      </c>
      <c r="E78" s="44" t="str">
        <f ca="1">Base!EV78</f>
        <v/>
      </c>
      <c r="F78" s="44" t="str">
        <f ca="1">Base!EG78</f>
        <v/>
      </c>
      <c r="G78" s="239">
        <f t="shared" si="26"/>
        <v>0</v>
      </c>
      <c r="H78" s="44">
        <f t="shared" si="27"/>
        <v>0</v>
      </c>
      <c r="I78" s="44">
        <f t="shared" si="29"/>
        <v>0</v>
      </c>
      <c r="J78" s="44">
        <f t="shared" si="30"/>
        <v>0</v>
      </c>
      <c r="K78" s="44">
        <f t="shared" si="31"/>
        <v>0</v>
      </c>
      <c r="L78" s="44">
        <f t="shared" si="32"/>
        <v>0</v>
      </c>
      <c r="M78" s="44">
        <f t="shared" si="33"/>
        <v>0</v>
      </c>
      <c r="N78" s="44">
        <f>Base!C78</f>
        <v>0</v>
      </c>
      <c r="O78" s="44">
        <f>Base!D78</f>
        <v>0</v>
      </c>
      <c r="P78" s="44">
        <f>Base!E78</f>
        <v>0</v>
      </c>
      <c r="Q78" s="44">
        <f>Base!F78</f>
        <v>0</v>
      </c>
      <c r="R78" s="44">
        <f>Base!H78</f>
        <v>0</v>
      </c>
      <c r="S78" s="44">
        <f>Base!I78</f>
        <v>0</v>
      </c>
      <c r="T78" s="44">
        <f>Base!J78</f>
        <v>0</v>
      </c>
      <c r="U78" s="44">
        <f>Base!K78</f>
        <v>0</v>
      </c>
      <c r="V78" s="44">
        <f>Base!M78</f>
        <v>0</v>
      </c>
      <c r="W78" s="44">
        <f>Base!N78</f>
        <v>0</v>
      </c>
      <c r="X78" s="44">
        <f>Base!O78</f>
        <v>0</v>
      </c>
      <c r="Y78" s="44">
        <f>Base!P78</f>
        <v>0</v>
      </c>
      <c r="Z78" s="44">
        <f>Base!R78</f>
        <v>0</v>
      </c>
      <c r="AA78" s="44">
        <f>Base!S78</f>
        <v>0</v>
      </c>
      <c r="AB78" s="44">
        <f>Base!T78</f>
        <v>0</v>
      </c>
      <c r="AC78" s="44">
        <f>Base!U78</f>
        <v>0</v>
      </c>
      <c r="AD78" s="44">
        <f>Base!W78</f>
        <v>0</v>
      </c>
      <c r="AE78" s="44">
        <f>Base!X78</f>
        <v>0</v>
      </c>
      <c r="AF78" s="44">
        <f>Base!Y78</f>
        <v>0</v>
      </c>
      <c r="AG78" s="44">
        <f>Base!Z78</f>
        <v>0</v>
      </c>
      <c r="AH78" s="44">
        <f>Base!AB78</f>
        <v>0</v>
      </c>
      <c r="AI78" s="44">
        <f>Base!AC78</f>
        <v>0</v>
      </c>
      <c r="AJ78" s="44">
        <f>Base!AD78</f>
        <v>0</v>
      </c>
      <c r="AK78" s="44">
        <f>Base!AE78</f>
        <v>0</v>
      </c>
      <c r="AL78" s="44">
        <f>Base!AG78</f>
        <v>0</v>
      </c>
      <c r="AM78" s="44">
        <f>Base!AH78</f>
        <v>0</v>
      </c>
      <c r="AN78" s="44">
        <f>Base!AI78</f>
        <v>0</v>
      </c>
      <c r="AO78" s="44">
        <f>Base!AJ78</f>
        <v>0</v>
      </c>
      <c r="AP78" s="44">
        <f>Base!AL78</f>
        <v>0</v>
      </c>
      <c r="AQ78" s="44">
        <f>Base!AM78</f>
        <v>0</v>
      </c>
      <c r="AR78" s="44">
        <f>Base!AN78</f>
        <v>0</v>
      </c>
      <c r="AS78" s="44">
        <f>Base!AO78</f>
        <v>0</v>
      </c>
      <c r="AT78" s="44">
        <f>Base!AQ78</f>
        <v>0</v>
      </c>
      <c r="AU78" s="44">
        <f>Base!AR78</f>
        <v>0</v>
      </c>
      <c r="AV78" s="44">
        <f>Base!AS78</f>
        <v>0</v>
      </c>
      <c r="AW78" s="44">
        <f>Base!AT78</f>
        <v>0</v>
      </c>
      <c r="AX78" s="44">
        <f>Base!AV78</f>
        <v>0</v>
      </c>
      <c r="AY78" s="44">
        <f>Base!AW78</f>
        <v>0</v>
      </c>
      <c r="AZ78" s="44">
        <f>Base!AX78</f>
        <v>0</v>
      </c>
      <c r="BA78" s="44">
        <f>Base!AY78</f>
        <v>0</v>
      </c>
      <c r="BB78" s="44">
        <f>Base!BA78</f>
        <v>0</v>
      </c>
      <c r="BC78" s="44">
        <f>Base!BB78</f>
        <v>0</v>
      </c>
      <c r="BD78" s="44">
        <f>Base!BC78</f>
        <v>0</v>
      </c>
      <c r="BE78" s="44">
        <f>Base!BD78</f>
        <v>0</v>
      </c>
      <c r="BF78" s="44"/>
      <c r="BG78" s="238" t="str">
        <f>Base!FR78</f>
        <v/>
      </c>
    </row>
    <row r="79" spans="1:59" x14ac:dyDescent="0.25">
      <c r="A79" s="44" t="str">
        <f>Base!A79</f>
        <v>ПБ.Б.31</v>
      </c>
      <c r="B79" s="41">
        <f>Base!B79</f>
        <v>0</v>
      </c>
      <c r="C79" s="44" t="str">
        <f ca="1">Base!CP79</f>
        <v/>
      </c>
      <c r="D79" s="44" t="str">
        <f ca="1">Base!DR79</f>
        <v/>
      </c>
      <c r="E79" s="44" t="str">
        <f ca="1">Base!EV79</f>
        <v/>
      </c>
      <c r="F79" s="44" t="str">
        <f ca="1">Base!EG79</f>
        <v/>
      </c>
      <c r="G79" s="239">
        <f t="shared" si="26"/>
        <v>0</v>
      </c>
      <c r="H79" s="44">
        <f t="shared" si="27"/>
        <v>0</v>
      </c>
      <c r="I79" s="44">
        <f t="shared" si="29"/>
        <v>0</v>
      </c>
      <c r="J79" s="44">
        <f t="shared" si="30"/>
        <v>0</v>
      </c>
      <c r="K79" s="44">
        <f t="shared" si="31"/>
        <v>0</v>
      </c>
      <c r="L79" s="44">
        <f t="shared" si="32"/>
        <v>0</v>
      </c>
      <c r="M79" s="44">
        <f t="shared" si="33"/>
        <v>0</v>
      </c>
      <c r="N79" s="44">
        <f>Base!C79</f>
        <v>0</v>
      </c>
      <c r="O79" s="44">
        <f>Base!D79</f>
        <v>0</v>
      </c>
      <c r="P79" s="44">
        <f>Base!E79</f>
        <v>0</v>
      </c>
      <c r="Q79" s="44">
        <f>Base!F79</f>
        <v>0</v>
      </c>
      <c r="R79" s="44">
        <f>Base!H79</f>
        <v>0</v>
      </c>
      <c r="S79" s="44">
        <f>Base!I79</f>
        <v>0</v>
      </c>
      <c r="T79" s="44">
        <f>Base!J79</f>
        <v>0</v>
      </c>
      <c r="U79" s="44">
        <f>Base!K79</f>
        <v>0</v>
      </c>
      <c r="V79" s="44">
        <f>Base!M79</f>
        <v>0</v>
      </c>
      <c r="W79" s="44">
        <f>Base!N79</f>
        <v>0</v>
      </c>
      <c r="X79" s="44">
        <f>Base!O79</f>
        <v>0</v>
      </c>
      <c r="Y79" s="44">
        <f>Base!P79</f>
        <v>0</v>
      </c>
      <c r="Z79" s="44">
        <f>Base!R79</f>
        <v>0</v>
      </c>
      <c r="AA79" s="44">
        <f>Base!S79</f>
        <v>0</v>
      </c>
      <c r="AB79" s="44">
        <f>Base!T79</f>
        <v>0</v>
      </c>
      <c r="AC79" s="44">
        <f>Base!U79</f>
        <v>0</v>
      </c>
      <c r="AD79" s="44">
        <f>Base!W79</f>
        <v>0</v>
      </c>
      <c r="AE79" s="44">
        <f>Base!X79</f>
        <v>0</v>
      </c>
      <c r="AF79" s="44">
        <f>Base!Y79</f>
        <v>0</v>
      </c>
      <c r="AG79" s="44">
        <f>Base!Z79</f>
        <v>0</v>
      </c>
      <c r="AH79" s="44">
        <f>Base!AB79</f>
        <v>0</v>
      </c>
      <c r="AI79" s="44">
        <f>Base!AC79</f>
        <v>0</v>
      </c>
      <c r="AJ79" s="44">
        <f>Base!AD79</f>
        <v>0</v>
      </c>
      <c r="AK79" s="44">
        <f>Base!AE79</f>
        <v>0</v>
      </c>
      <c r="AL79" s="44">
        <f>Base!AG79</f>
        <v>0</v>
      </c>
      <c r="AM79" s="44">
        <f>Base!AH79</f>
        <v>0</v>
      </c>
      <c r="AN79" s="44">
        <f>Base!AI79</f>
        <v>0</v>
      </c>
      <c r="AO79" s="44">
        <f>Base!AJ79</f>
        <v>0</v>
      </c>
      <c r="AP79" s="44">
        <f>Base!AL79</f>
        <v>0</v>
      </c>
      <c r="AQ79" s="44">
        <f>Base!AM79</f>
        <v>0</v>
      </c>
      <c r="AR79" s="44">
        <f>Base!AN79</f>
        <v>0</v>
      </c>
      <c r="AS79" s="44">
        <f>Base!AO79</f>
        <v>0</v>
      </c>
      <c r="AT79" s="44">
        <f>Base!AQ79</f>
        <v>0</v>
      </c>
      <c r="AU79" s="44">
        <f>Base!AR79</f>
        <v>0</v>
      </c>
      <c r="AV79" s="44">
        <f>Base!AS79</f>
        <v>0</v>
      </c>
      <c r="AW79" s="44">
        <f>Base!AT79</f>
        <v>0</v>
      </c>
      <c r="AX79" s="44">
        <f>Base!AV79</f>
        <v>0</v>
      </c>
      <c r="AY79" s="44">
        <f>Base!AW79</f>
        <v>0</v>
      </c>
      <c r="AZ79" s="44">
        <f>Base!AX79</f>
        <v>0</v>
      </c>
      <c r="BA79" s="44">
        <f>Base!AY79</f>
        <v>0</v>
      </c>
      <c r="BB79" s="44">
        <f>Base!BA79</f>
        <v>0</v>
      </c>
      <c r="BC79" s="44">
        <f>Base!BB79</f>
        <v>0</v>
      </c>
      <c r="BD79" s="44">
        <f>Base!BC79</f>
        <v>0</v>
      </c>
      <c r="BE79" s="44">
        <f>Base!BD79</f>
        <v>0</v>
      </c>
      <c r="BF79" s="44"/>
      <c r="BG79" s="238" t="str">
        <f>Base!FR79</f>
        <v/>
      </c>
    </row>
    <row r="80" spans="1:59" x14ac:dyDescent="0.25">
      <c r="A80" s="44" t="str">
        <f>Base!A80</f>
        <v>ПБ.Б.32</v>
      </c>
      <c r="B80" s="41">
        <f>Base!B80</f>
        <v>0</v>
      </c>
      <c r="C80" s="44" t="str">
        <f ca="1">Base!CP80</f>
        <v/>
      </c>
      <c r="D80" s="44" t="str">
        <f ca="1">Base!DR80</f>
        <v/>
      </c>
      <c r="E80" s="44" t="str">
        <f ca="1">Base!EV80</f>
        <v/>
      </c>
      <c r="F80" s="44" t="str">
        <f ca="1">Base!EG80</f>
        <v/>
      </c>
      <c r="G80" s="239">
        <f t="shared" si="26"/>
        <v>0</v>
      </c>
      <c r="H80" s="44">
        <f t="shared" si="27"/>
        <v>0</v>
      </c>
      <c r="I80" s="44">
        <f t="shared" si="29"/>
        <v>0</v>
      </c>
      <c r="J80" s="44">
        <f t="shared" si="30"/>
        <v>0</v>
      </c>
      <c r="K80" s="44">
        <f t="shared" si="31"/>
        <v>0</v>
      </c>
      <c r="L80" s="44">
        <f t="shared" si="32"/>
        <v>0</v>
      </c>
      <c r="M80" s="44">
        <f t="shared" si="33"/>
        <v>0</v>
      </c>
      <c r="N80" s="44">
        <f>Base!C80</f>
        <v>0</v>
      </c>
      <c r="O80" s="44">
        <f>Base!D80</f>
        <v>0</v>
      </c>
      <c r="P80" s="44">
        <f>Base!E80</f>
        <v>0</v>
      </c>
      <c r="Q80" s="44">
        <f>Base!F80</f>
        <v>0</v>
      </c>
      <c r="R80" s="44">
        <f>Base!H80</f>
        <v>0</v>
      </c>
      <c r="S80" s="44">
        <f>Base!I80</f>
        <v>0</v>
      </c>
      <c r="T80" s="44">
        <f>Base!J80</f>
        <v>0</v>
      </c>
      <c r="U80" s="44">
        <f>Base!K80</f>
        <v>0</v>
      </c>
      <c r="V80" s="44">
        <f>Base!M80</f>
        <v>0</v>
      </c>
      <c r="W80" s="44">
        <f>Base!N80</f>
        <v>0</v>
      </c>
      <c r="X80" s="44">
        <f>Base!O80</f>
        <v>0</v>
      </c>
      <c r="Y80" s="44">
        <f>Base!P80</f>
        <v>0</v>
      </c>
      <c r="Z80" s="44">
        <f>Base!R80</f>
        <v>0</v>
      </c>
      <c r="AA80" s="44">
        <f>Base!S80</f>
        <v>0</v>
      </c>
      <c r="AB80" s="44">
        <f>Base!T80</f>
        <v>0</v>
      </c>
      <c r="AC80" s="44">
        <f>Base!U80</f>
        <v>0</v>
      </c>
      <c r="AD80" s="44">
        <f>Base!W80</f>
        <v>0</v>
      </c>
      <c r="AE80" s="44">
        <f>Base!X80</f>
        <v>0</v>
      </c>
      <c r="AF80" s="44">
        <f>Base!Y80</f>
        <v>0</v>
      </c>
      <c r="AG80" s="44">
        <f>Base!Z80</f>
        <v>0</v>
      </c>
      <c r="AH80" s="44">
        <f>Base!AB80</f>
        <v>0</v>
      </c>
      <c r="AI80" s="44">
        <f>Base!AC80</f>
        <v>0</v>
      </c>
      <c r="AJ80" s="44">
        <f>Base!AD80</f>
        <v>0</v>
      </c>
      <c r="AK80" s="44">
        <f>Base!AE80</f>
        <v>0</v>
      </c>
      <c r="AL80" s="44">
        <f>Base!AG80</f>
        <v>0</v>
      </c>
      <c r="AM80" s="44">
        <f>Base!AH80</f>
        <v>0</v>
      </c>
      <c r="AN80" s="44">
        <f>Base!AI80</f>
        <v>0</v>
      </c>
      <c r="AO80" s="44">
        <f>Base!AJ80</f>
        <v>0</v>
      </c>
      <c r="AP80" s="44">
        <f>Base!AL80</f>
        <v>0</v>
      </c>
      <c r="AQ80" s="44">
        <f>Base!AM80</f>
        <v>0</v>
      </c>
      <c r="AR80" s="44">
        <f>Base!AN80</f>
        <v>0</v>
      </c>
      <c r="AS80" s="44">
        <f>Base!AO80</f>
        <v>0</v>
      </c>
      <c r="AT80" s="44">
        <f>Base!AQ80</f>
        <v>0</v>
      </c>
      <c r="AU80" s="44">
        <f>Base!AR80</f>
        <v>0</v>
      </c>
      <c r="AV80" s="44">
        <f>Base!AS80</f>
        <v>0</v>
      </c>
      <c r="AW80" s="44">
        <f>Base!AT80</f>
        <v>0</v>
      </c>
      <c r="AX80" s="44">
        <f>Base!AV80</f>
        <v>0</v>
      </c>
      <c r="AY80" s="44">
        <f>Base!AW80</f>
        <v>0</v>
      </c>
      <c r="AZ80" s="44">
        <f>Base!AX80</f>
        <v>0</v>
      </c>
      <c r="BA80" s="44">
        <f>Base!AY80</f>
        <v>0</v>
      </c>
      <c r="BB80" s="44">
        <f>Base!BA80</f>
        <v>0</v>
      </c>
      <c r="BC80" s="44">
        <f>Base!BB80</f>
        <v>0</v>
      </c>
      <c r="BD80" s="44">
        <f>Base!BC80</f>
        <v>0</v>
      </c>
      <c r="BE80" s="44">
        <f>Base!BD80</f>
        <v>0</v>
      </c>
      <c r="BF80" s="44"/>
      <c r="BG80" s="238" t="str">
        <f>Base!FR80</f>
        <v/>
      </c>
    </row>
    <row r="81" spans="1:59" x14ac:dyDescent="0.25">
      <c r="A81" s="44" t="str">
        <f>Base!A81</f>
        <v>ПБ.Б.33</v>
      </c>
      <c r="B81" s="41">
        <f>Base!B81</f>
        <v>0</v>
      </c>
      <c r="C81" s="44" t="str">
        <f ca="1">Base!CP81</f>
        <v/>
      </c>
      <c r="D81" s="44" t="str">
        <f ca="1">Base!DR81</f>
        <v/>
      </c>
      <c r="E81" s="44" t="str">
        <f ca="1">Base!EV81</f>
        <v/>
      </c>
      <c r="F81" s="44" t="str">
        <f ca="1">Base!EG81</f>
        <v/>
      </c>
      <c r="G81" s="239">
        <f t="shared" si="26"/>
        <v>0</v>
      </c>
      <c r="H81" s="44">
        <f t="shared" si="27"/>
        <v>0</v>
      </c>
      <c r="I81" s="44">
        <f t="shared" si="29"/>
        <v>0</v>
      </c>
      <c r="J81" s="44">
        <f t="shared" si="30"/>
        <v>0</v>
      </c>
      <c r="K81" s="44">
        <f t="shared" si="31"/>
        <v>0</v>
      </c>
      <c r="L81" s="44">
        <f t="shared" si="32"/>
        <v>0</v>
      </c>
      <c r="M81" s="44">
        <f t="shared" si="33"/>
        <v>0</v>
      </c>
      <c r="N81" s="44">
        <f>Base!C81</f>
        <v>0</v>
      </c>
      <c r="O81" s="44">
        <f>Base!D81</f>
        <v>0</v>
      </c>
      <c r="P81" s="44">
        <f>Base!E81</f>
        <v>0</v>
      </c>
      <c r="Q81" s="44">
        <f>Base!F81</f>
        <v>0</v>
      </c>
      <c r="R81" s="44">
        <f>Base!H81</f>
        <v>0</v>
      </c>
      <c r="S81" s="44">
        <f>Base!I81</f>
        <v>0</v>
      </c>
      <c r="T81" s="44">
        <f>Base!J81</f>
        <v>0</v>
      </c>
      <c r="U81" s="44">
        <f>Base!K81</f>
        <v>0</v>
      </c>
      <c r="V81" s="44">
        <f>Base!M81</f>
        <v>0</v>
      </c>
      <c r="W81" s="44">
        <f>Base!N81</f>
        <v>0</v>
      </c>
      <c r="X81" s="44">
        <f>Base!O81</f>
        <v>0</v>
      </c>
      <c r="Y81" s="44">
        <f>Base!P81</f>
        <v>0</v>
      </c>
      <c r="Z81" s="44">
        <f>Base!R81</f>
        <v>0</v>
      </c>
      <c r="AA81" s="44">
        <f>Base!S81</f>
        <v>0</v>
      </c>
      <c r="AB81" s="44">
        <f>Base!T81</f>
        <v>0</v>
      </c>
      <c r="AC81" s="44">
        <f>Base!U81</f>
        <v>0</v>
      </c>
      <c r="AD81" s="44">
        <f>Base!W81</f>
        <v>0</v>
      </c>
      <c r="AE81" s="44">
        <f>Base!X81</f>
        <v>0</v>
      </c>
      <c r="AF81" s="44">
        <f>Base!Y81</f>
        <v>0</v>
      </c>
      <c r="AG81" s="44">
        <f>Base!Z81</f>
        <v>0</v>
      </c>
      <c r="AH81" s="44">
        <f>Base!AB81</f>
        <v>0</v>
      </c>
      <c r="AI81" s="44">
        <f>Base!AC81</f>
        <v>0</v>
      </c>
      <c r="AJ81" s="44">
        <f>Base!AD81</f>
        <v>0</v>
      </c>
      <c r="AK81" s="44">
        <f>Base!AE81</f>
        <v>0</v>
      </c>
      <c r="AL81" s="44">
        <f>Base!AG81</f>
        <v>0</v>
      </c>
      <c r="AM81" s="44">
        <f>Base!AH81</f>
        <v>0</v>
      </c>
      <c r="AN81" s="44">
        <f>Base!AI81</f>
        <v>0</v>
      </c>
      <c r="AO81" s="44">
        <f>Base!AJ81</f>
        <v>0</v>
      </c>
      <c r="AP81" s="44">
        <f>Base!AL81</f>
        <v>0</v>
      </c>
      <c r="AQ81" s="44">
        <f>Base!AM81</f>
        <v>0</v>
      </c>
      <c r="AR81" s="44">
        <f>Base!AN81</f>
        <v>0</v>
      </c>
      <c r="AS81" s="44">
        <f>Base!AO81</f>
        <v>0</v>
      </c>
      <c r="AT81" s="44">
        <f>Base!AQ81</f>
        <v>0</v>
      </c>
      <c r="AU81" s="44">
        <f>Base!AR81</f>
        <v>0</v>
      </c>
      <c r="AV81" s="44">
        <f>Base!AS81</f>
        <v>0</v>
      </c>
      <c r="AW81" s="44">
        <f>Base!AT81</f>
        <v>0</v>
      </c>
      <c r="AX81" s="44">
        <f>Base!AV81</f>
        <v>0</v>
      </c>
      <c r="AY81" s="44">
        <f>Base!AW81</f>
        <v>0</v>
      </c>
      <c r="AZ81" s="44">
        <f>Base!AX81</f>
        <v>0</v>
      </c>
      <c r="BA81" s="44">
        <f>Base!AY81</f>
        <v>0</v>
      </c>
      <c r="BB81" s="44">
        <f>Base!BA81</f>
        <v>0</v>
      </c>
      <c r="BC81" s="44">
        <f>Base!BB81</f>
        <v>0</v>
      </c>
      <c r="BD81" s="44">
        <f>Base!BC81</f>
        <v>0</v>
      </c>
      <c r="BE81" s="44">
        <f>Base!BD81</f>
        <v>0</v>
      </c>
      <c r="BF81" s="44"/>
      <c r="BG81" s="238" t="str">
        <f>Base!FR81</f>
        <v/>
      </c>
    </row>
    <row r="82" spans="1:59" x14ac:dyDescent="0.25">
      <c r="A82" s="44" t="str">
        <f>Base!A82</f>
        <v>ПБ.Б.34</v>
      </c>
      <c r="B82" s="41">
        <f>Base!B82</f>
        <v>0</v>
      </c>
      <c r="C82" s="44" t="str">
        <f ca="1">Base!CP82</f>
        <v/>
      </c>
      <c r="D82" s="44" t="str">
        <f ca="1">Base!DR82</f>
        <v/>
      </c>
      <c r="E82" s="44" t="str">
        <f ca="1">Base!EV82</f>
        <v/>
      </c>
      <c r="F82" s="44" t="str">
        <f ca="1">Base!EG82</f>
        <v/>
      </c>
      <c r="G82" s="239">
        <f t="shared" si="26"/>
        <v>0</v>
      </c>
      <c r="H82" s="44">
        <f t="shared" si="27"/>
        <v>0</v>
      </c>
      <c r="I82" s="44">
        <f t="shared" si="29"/>
        <v>0</v>
      </c>
      <c r="J82" s="44">
        <f t="shared" si="30"/>
        <v>0</v>
      </c>
      <c r="K82" s="44">
        <f t="shared" si="31"/>
        <v>0</v>
      </c>
      <c r="L82" s="44">
        <f t="shared" si="32"/>
        <v>0</v>
      </c>
      <c r="M82" s="44">
        <f t="shared" si="33"/>
        <v>0</v>
      </c>
      <c r="N82" s="44">
        <f>Base!C82</f>
        <v>0</v>
      </c>
      <c r="O82" s="44">
        <f>Base!D82</f>
        <v>0</v>
      </c>
      <c r="P82" s="44">
        <f>Base!E82</f>
        <v>0</v>
      </c>
      <c r="Q82" s="44">
        <f>Base!F82</f>
        <v>0</v>
      </c>
      <c r="R82" s="44">
        <f>Base!H82</f>
        <v>0</v>
      </c>
      <c r="S82" s="44">
        <f>Base!I82</f>
        <v>0</v>
      </c>
      <c r="T82" s="44">
        <f>Base!J82</f>
        <v>0</v>
      </c>
      <c r="U82" s="44">
        <f>Base!K82</f>
        <v>0</v>
      </c>
      <c r="V82" s="44">
        <f>Base!M82</f>
        <v>0</v>
      </c>
      <c r="W82" s="44">
        <f>Base!N82</f>
        <v>0</v>
      </c>
      <c r="X82" s="44">
        <f>Base!O82</f>
        <v>0</v>
      </c>
      <c r="Y82" s="44">
        <f>Base!P82</f>
        <v>0</v>
      </c>
      <c r="Z82" s="44">
        <f>Base!R82</f>
        <v>0</v>
      </c>
      <c r="AA82" s="44">
        <f>Base!S82</f>
        <v>0</v>
      </c>
      <c r="AB82" s="44">
        <f>Base!T82</f>
        <v>0</v>
      </c>
      <c r="AC82" s="44">
        <f>Base!U82</f>
        <v>0</v>
      </c>
      <c r="AD82" s="44">
        <f>Base!W82</f>
        <v>0</v>
      </c>
      <c r="AE82" s="44">
        <f>Base!X82</f>
        <v>0</v>
      </c>
      <c r="AF82" s="44">
        <f>Base!Y82</f>
        <v>0</v>
      </c>
      <c r="AG82" s="44">
        <f>Base!Z82</f>
        <v>0</v>
      </c>
      <c r="AH82" s="44">
        <f>Base!AB82</f>
        <v>0</v>
      </c>
      <c r="AI82" s="44">
        <f>Base!AC82</f>
        <v>0</v>
      </c>
      <c r="AJ82" s="44">
        <f>Base!AD82</f>
        <v>0</v>
      </c>
      <c r="AK82" s="44">
        <f>Base!AE82</f>
        <v>0</v>
      </c>
      <c r="AL82" s="44">
        <f>Base!AG82</f>
        <v>0</v>
      </c>
      <c r="AM82" s="44">
        <f>Base!AH82</f>
        <v>0</v>
      </c>
      <c r="AN82" s="44">
        <f>Base!AI82</f>
        <v>0</v>
      </c>
      <c r="AO82" s="44">
        <f>Base!AJ82</f>
        <v>0</v>
      </c>
      <c r="AP82" s="44">
        <f>Base!AL82</f>
        <v>0</v>
      </c>
      <c r="AQ82" s="44">
        <f>Base!AM82</f>
        <v>0</v>
      </c>
      <c r="AR82" s="44">
        <f>Base!AN82</f>
        <v>0</v>
      </c>
      <c r="AS82" s="44">
        <f>Base!AO82</f>
        <v>0</v>
      </c>
      <c r="AT82" s="44">
        <f>Base!AQ82</f>
        <v>0</v>
      </c>
      <c r="AU82" s="44">
        <f>Base!AR82</f>
        <v>0</v>
      </c>
      <c r="AV82" s="44">
        <f>Base!AS82</f>
        <v>0</v>
      </c>
      <c r="AW82" s="44">
        <f>Base!AT82</f>
        <v>0</v>
      </c>
      <c r="AX82" s="44">
        <f>Base!AV82</f>
        <v>0</v>
      </c>
      <c r="AY82" s="44">
        <f>Base!AW82</f>
        <v>0</v>
      </c>
      <c r="AZ82" s="44">
        <f>Base!AX82</f>
        <v>0</v>
      </c>
      <c r="BA82" s="44">
        <f>Base!AY82</f>
        <v>0</v>
      </c>
      <c r="BB82" s="44">
        <f>Base!BA82</f>
        <v>0</v>
      </c>
      <c r="BC82" s="44">
        <f>Base!BB82</f>
        <v>0</v>
      </c>
      <c r="BD82" s="44">
        <f>Base!BC82</f>
        <v>0</v>
      </c>
      <c r="BE82" s="44">
        <f>Base!BD82</f>
        <v>0</v>
      </c>
      <c r="BF82" s="44"/>
      <c r="BG82" s="238" t="str">
        <f>Base!FR82</f>
        <v/>
      </c>
    </row>
    <row r="83" spans="1:59" x14ac:dyDescent="0.25">
      <c r="A83" s="44" t="str">
        <f>Base!A83</f>
        <v>ПБ.Б.35</v>
      </c>
      <c r="B83" s="41">
        <f>Base!B83</f>
        <v>0</v>
      </c>
      <c r="C83" s="44" t="str">
        <f ca="1">Base!CP83</f>
        <v/>
      </c>
      <c r="D83" s="44" t="str">
        <f ca="1">Base!DR83</f>
        <v/>
      </c>
      <c r="E83" s="44" t="str">
        <f ca="1">Base!EV83</f>
        <v/>
      </c>
      <c r="F83" s="44" t="str">
        <f ca="1">Base!EG83</f>
        <v/>
      </c>
      <c r="G83" s="239">
        <f t="shared" si="26"/>
        <v>0</v>
      </c>
      <c r="H83" s="44">
        <f t="shared" si="27"/>
        <v>0</v>
      </c>
      <c r="I83" s="44">
        <f t="shared" si="29"/>
        <v>0</v>
      </c>
      <c r="J83" s="44">
        <f t="shared" si="30"/>
        <v>0</v>
      </c>
      <c r="K83" s="44">
        <f t="shared" si="31"/>
        <v>0</v>
      </c>
      <c r="L83" s="44">
        <f t="shared" si="32"/>
        <v>0</v>
      </c>
      <c r="M83" s="44">
        <f t="shared" si="33"/>
        <v>0</v>
      </c>
      <c r="N83" s="44">
        <f>Base!C83</f>
        <v>0</v>
      </c>
      <c r="O83" s="44">
        <f>Base!D83</f>
        <v>0</v>
      </c>
      <c r="P83" s="44">
        <f>Base!E83</f>
        <v>0</v>
      </c>
      <c r="Q83" s="44">
        <f>Base!F83</f>
        <v>0</v>
      </c>
      <c r="R83" s="44">
        <f>Base!H83</f>
        <v>0</v>
      </c>
      <c r="S83" s="44">
        <f>Base!I83</f>
        <v>0</v>
      </c>
      <c r="T83" s="44">
        <f>Base!J83</f>
        <v>0</v>
      </c>
      <c r="U83" s="44">
        <f>Base!K83</f>
        <v>0</v>
      </c>
      <c r="V83" s="44">
        <f>Base!M83</f>
        <v>0</v>
      </c>
      <c r="W83" s="44">
        <f>Base!N83</f>
        <v>0</v>
      </c>
      <c r="X83" s="44">
        <f>Base!O83</f>
        <v>0</v>
      </c>
      <c r="Y83" s="44">
        <f>Base!P83</f>
        <v>0</v>
      </c>
      <c r="Z83" s="44">
        <f>Base!R83</f>
        <v>0</v>
      </c>
      <c r="AA83" s="44">
        <f>Base!S83</f>
        <v>0</v>
      </c>
      <c r="AB83" s="44">
        <f>Base!T83</f>
        <v>0</v>
      </c>
      <c r="AC83" s="44">
        <f>Base!U83</f>
        <v>0</v>
      </c>
      <c r="AD83" s="44">
        <f>Base!W83</f>
        <v>0</v>
      </c>
      <c r="AE83" s="44">
        <f>Base!X83</f>
        <v>0</v>
      </c>
      <c r="AF83" s="44">
        <f>Base!Y83</f>
        <v>0</v>
      </c>
      <c r="AG83" s="44">
        <f>Base!Z83</f>
        <v>0</v>
      </c>
      <c r="AH83" s="44">
        <f>Base!AB83</f>
        <v>0</v>
      </c>
      <c r="AI83" s="44">
        <f>Base!AC83</f>
        <v>0</v>
      </c>
      <c r="AJ83" s="44">
        <f>Base!AD83</f>
        <v>0</v>
      </c>
      <c r="AK83" s="44">
        <f>Base!AE83</f>
        <v>0</v>
      </c>
      <c r="AL83" s="44">
        <f>Base!AG83</f>
        <v>0</v>
      </c>
      <c r="AM83" s="44">
        <f>Base!AH83</f>
        <v>0</v>
      </c>
      <c r="AN83" s="44">
        <f>Base!AI83</f>
        <v>0</v>
      </c>
      <c r="AO83" s="44">
        <f>Base!AJ83</f>
        <v>0</v>
      </c>
      <c r="AP83" s="44">
        <f>Base!AL83</f>
        <v>0</v>
      </c>
      <c r="AQ83" s="44">
        <f>Base!AM83</f>
        <v>0</v>
      </c>
      <c r="AR83" s="44">
        <f>Base!AN83</f>
        <v>0</v>
      </c>
      <c r="AS83" s="44">
        <f>Base!AO83</f>
        <v>0</v>
      </c>
      <c r="AT83" s="44">
        <f>Base!AQ83</f>
        <v>0</v>
      </c>
      <c r="AU83" s="44">
        <f>Base!AR83</f>
        <v>0</v>
      </c>
      <c r="AV83" s="44">
        <f>Base!AS83</f>
        <v>0</v>
      </c>
      <c r="AW83" s="44">
        <f>Base!AT83</f>
        <v>0</v>
      </c>
      <c r="AX83" s="44">
        <f>Base!AV83</f>
        <v>0</v>
      </c>
      <c r="AY83" s="44">
        <f>Base!AW83</f>
        <v>0</v>
      </c>
      <c r="AZ83" s="44">
        <f>Base!AX83</f>
        <v>0</v>
      </c>
      <c r="BA83" s="44">
        <f>Base!AY83</f>
        <v>0</v>
      </c>
      <c r="BB83" s="44">
        <f>Base!BA83</f>
        <v>0</v>
      </c>
      <c r="BC83" s="44">
        <f>Base!BB83</f>
        <v>0</v>
      </c>
      <c r="BD83" s="44">
        <f>Base!BC83</f>
        <v>0</v>
      </c>
      <c r="BE83" s="44">
        <f>Base!BD83</f>
        <v>0</v>
      </c>
      <c r="BF83" s="44"/>
      <c r="BG83" s="238" t="str">
        <f>Base!FR83</f>
        <v/>
      </c>
    </row>
    <row r="84" spans="1:59" x14ac:dyDescent="0.25">
      <c r="A84" s="44" t="str">
        <f>Base!A84</f>
        <v>ПБ.Б.36</v>
      </c>
      <c r="B84" s="41">
        <f>Base!B84</f>
        <v>0</v>
      </c>
      <c r="C84" s="44" t="str">
        <f ca="1">Base!CP84</f>
        <v/>
      </c>
      <c r="D84" s="44" t="str">
        <f ca="1">Base!DR84</f>
        <v/>
      </c>
      <c r="E84" s="44" t="str">
        <f ca="1">Base!EV84</f>
        <v/>
      </c>
      <c r="F84" s="44" t="str">
        <f ca="1">Base!EG84</f>
        <v/>
      </c>
      <c r="G84" s="239">
        <f t="shared" si="26"/>
        <v>0</v>
      </c>
      <c r="H84" s="44">
        <f t="shared" si="27"/>
        <v>0</v>
      </c>
      <c r="I84" s="44">
        <f t="shared" si="29"/>
        <v>0</v>
      </c>
      <c r="J84" s="44">
        <f t="shared" si="30"/>
        <v>0</v>
      </c>
      <c r="K84" s="44">
        <f t="shared" si="31"/>
        <v>0</v>
      </c>
      <c r="L84" s="44">
        <f t="shared" si="32"/>
        <v>0</v>
      </c>
      <c r="M84" s="44">
        <f t="shared" si="33"/>
        <v>0</v>
      </c>
      <c r="N84" s="44">
        <f>Base!C84</f>
        <v>0</v>
      </c>
      <c r="O84" s="44">
        <f>Base!D84</f>
        <v>0</v>
      </c>
      <c r="P84" s="44">
        <f>Base!E84</f>
        <v>0</v>
      </c>
      <c r="Q84" s="44">
        <f>Base!F84</f>
        <v>0</v>
      </c>
      <c r="R84" s="44">
        <f>Base!H84</f>
        <v>0</v>
      </c>
      <c r="S84" s="44">
        <f>Base!I84</f>
        <v>0</v>
      </c>
      <c r="T84" s="44">
        <f>Base!J84</f>
        <v>0</v>
      </c>
      <c r="U84" s="44">
        <f>Base!K84</f>
        <v>0</v>
      </c>
      <c r="V84" s="44">
        <f>Base!M84</f>
        <v>0</v>
      </c>
      <c r="W84" s="44">
        <f>Base!N84</f>
        <v>0</v>
      </c>
      <c r="X84" s="44">
        <f>Base!O84</f>
        <v>0</v>
      </c>
      <c r="Y84" s="44">
        <f>Base!P84</f>
        <v>0</v>
      </c>
      <c r="Z84" s="44">
        <f>Base!R84</f>
        <v>0</v>
      </c>
      <c r="AA84" s="44">
        <f>Base!S84</f>
        <v>0</v>
      </c>
      <c r="AB84" s="44">
        <f>Base!T84</f>
        <v>0</v>
      </c>
      <c r="AC84" s="44">
        <f>Base!U84</f>
        <v>0</v>
      </c>
      <c r="AD84" s="44">
        <f>Base!W84</f>
        <v>0</v>
      </c>
      <c r="AE84" s="44">
        <f>Base!X84</f>
        <v>0</v>
      </c>
      <c r="AF84" s="44">
        <f>Base!Y84</f>
        <v>0</v>
      </c>
      <c r="AG84" s="44">
        <f>Base!Z84</f>
        <v>0</v>
      </c>
      <c r="AH84" s="44">
        <f>Base!AB84</f>
        <v>0</v>
      </c>
      <c r="AI84" s="44">
        <f>Base!AC84</f>
        <v>0</v>
      </c>
      <c r="AJ84" s="44">
        <f>Base!AD84</f>
        <v>0</v>
      </c>
      <c r="AK84" s="44">
        <f>Base!AE84</f>
        <v>0</v>
      </c>
      <c r="AL84" s="44">
        <f>Base!AG84</f>
        <v>0</v>
      </c>
      <c r="AM84" s="44">
        <f>Base!AH84</f>
        <v>0</v>
      </c>
      <c r="AN84" s="44">
        <f>Base!AI84</f>
        <v>0</v>
      </c>
      <c r="AO84" s="44">
        <f>Base!AJ84</f>
        <v>0</v>
      </c>
      <c r="AP84" s="44">
        <f>Base!AL84</f>
        <v>0</v>
      </c>
      <c r="AQ84" s="44">
        <f>Base!AM84</f>
        <v>0</v>
      </c>
      <c r="AR84" s="44">
        <f>Base!AN84</f>
        <v>0</v>
      </c>
      <c r="AS84" s="44">
        <f>Base!AO84</f>
        <v>0</v>
      </c>
      <c r="AT84" s="44">
        <f>Base!AQ84</f>
        <v>0</v>
      </c>
      <c r="AU84" s="44">
        <f>Base!AR84</f>
        <v>0</v>
      </c>
      <c r="AV84" s="44">
        <f>Base!AS84</f>
        <v>0</v>
      </c>
      <c r="AW84" s="44">
        <f>Base!AT84</f>
        <v>0</v>
      </c>
      <c r="AX84" s="44">
        <f>Base!AV84</f>
        <v>0</v>
      </c>
      <c r="AY84" s="44">
        <f>Base!AW84</f>
        <v>0</v>
      </c>
      <c r="AZ84" s="44">
        <f>Base!AX84</f>
        <v>0</v>
      </c>
      <c r="BA84" s="44">
        <f>Base!AY84</f>
        <v>0</v>
      </c>
      <c r="BB84" s="44">
        <f>Base!BA84</f>
        <v>0</v>
      </c>
      <c r="BC84" s="44">
        <f>Base!BB84</f>
        <v>0</v>
      </c>
      <c r="BD84" s="44">
        <f>Base!BC84</f>
        <v>0</v>
      </c>
      <c r="BE84" s="44">
        <f>Base!BD84</f>
        <v>0</v>
      </c>
      <c r="BF84" s="44"/>
      <c r="BG84" s="238" t="str">
        <f>Base!FR84</f>
        <v/>
      </c>
    </row>
    <row r="85" spans="1:59" x14ac:dyDescent="0.25">
      <c r="A85" s="44" t="str">
        <f>Base!A85</f>
        <v>ПБ.Б.37</v>
      </c>
      <c r="B85" s="41">
        <f>Base!B85</f>
        <v>0</v>
      </c>
      <c r="C85" s="44" t="str">
        <f ca="1">Base!CP85</f>
        <v/>
      </c>
      <c r="D85" s="44" t="str">
        <f ca="1">Base!DR85</f>
        <v/>
      </c>
      <c r="E85" s="44" t="str">
        <f ca="1">Base!EV85</f>
        <v/>
      </c>
      <c r="F85" s="44" t="str">
        <f ca="1">Base!EG85</f>
        <v/>
      </c>
      <c r="G85" s="239">
        <f t="shared" si="26"/>
        <v>0</v>
      </c>
      <c r="H85" s="44">
        <f t="shared" si="27"/>
        <v>0</v>
      </c>
      <c r="I85" s="44">
        <f t="shared" si="29"/>
        <v>0</v>
      </c>
      <c r="J85" s="44">
        <f t="shared" si="30"/>
        <v>0</v>
      </c>
      <c r="K85" s="44">
        <f t="shared" si="31"/>
        <v>0</v>
      </c>
      <c r="L85" s="44">
        <f t="shared" si="32"/>
        <v>0</v>
      </c>
      <c r="M85" s="44">
        <f t="shared" si="33"/>
        <v>0</v>
      </c>
      <c r="N85" s="44">
        <f>Base!C85</f>
        <v>0</v>
      </c>
      <c r="O85" s="44">
        <f>Base!D85</f>
        <v>0</v>
      </c>
      <c r="P85" s="44">
        <f>Base!E85</f>
        <v>0</v>
      </c>
      <c r="Q85" s="44">
        <f>Base!F85</f>
        <v>0</v>
      </c>
      <c r="R85" s="44">
        <f>Base!H85</f>
        <v>0</v>
      </c>
      <c r="S85" s="44">
        <f>Base!I85</f>
        <v>0</v>
      </c>
      <c r="T85" s="44">
        <f>Base!J85</f>
        <v>0</v>
      </c>
      <c r="U85" s="44">
        <f>Base!K85</f>
        <v>0</v>
      </c>
      <c r="V85" s="44">
        <f>Base!M85</f>
        <v>0</v>
      </c>
      <c r="W85" s="44">
        <f>Base!N85</f>
        <v>0</v>
      </c>
      <c r="X85" s="44">
        <f>Base!O85</f>
        <v>0</v>
      </c>
      <c r="Y85" s="44">
        <f>Base!P85</f>
        <v>0</v>
      </c>
      <c r="Z85" s="44">
        <f>Base!R85</f>
        <v>0</v>
      </c>
      <c r="AA85" s="44">
        <f>Base!S85</f>
        <v>0</v>
      </c>
      <c r="AB85" s="44">
        <f>Base!T85</f>
        <v>0</v>
      </c>
      <c r="AC85" s="44">
        <f>Base!U85</f>
        <v>0</v>
      </c>
      <c r="AD85" s="44">
        <f>Base!W85</f>
        <v>0</v>
      </c>
      <c r="AE85" s="44">
        <f>Base!X85</f>
        <v>0</v>
      </c>
      <c r="AF85" s="44">
        <f>Base!Y85</f>
        <v>0</v>
      </c>
      <c r="AG85" s="44">
        <f>Base!Z85</f>
        <v>0</v>
      </c>
      <c r="AH85" s="44">
        <f>Base!AB85</f>
        <v>0</v>
      </c>
      <c r="AI85" s="44">
        <f>Base!AC85</f>
        <v>0</v>
      </c>
      <c r="AJ85" s="44">
        <f>Base!AD85</f>
        <v>0</v>
      </c>
      <c r="AK85" s="44">
        <f>Base!AE85</f>
        <v>0</v>
      </c>
      <c r="AL85" s="44">
        <f>Base!AG85</f>
        <v>0</v>
      </c>
      <c r="AM85" s="44">
        <f>Base!AH85</f>
        <v>0</v>
      </c>
      <c r="AN85" s="44">
        <f>Base!AI85</f>
        <v>0</v>
      </c>
      <c r="AO85" s="44">
        <f>Base!AJ85</f>
        <v>0</v>
      </c>
      <c r="AP85" s="44">
        <f>Base!AL85</f>
        <v>0</v>
      </c>
      <c r="AQ85" s="44">
        <f>Base!AM85</f>
        <v>0</v>
      </c>
      <c r="AR85" s="44">
        <f>Base!AN85</f>
        <v>0</v>
      </c>
      <c r="AS85" s="44">
        <f>Base!AO85</f>
        <v>0</v>
      </c>
      <c r="AT85" s="44">
        <f>Base!AQ85</f>
        <v>0</v>
      </c>
      <c r="AU85" s="44">
        <f>Base!AR85</f>
        <v>0</v>
      </c>
      <c r="AV85" s="44">
        <f>Base!AS85</f>
        <v>0</v>
      </c>
      <c r="AW85" s="44">
        <f>Base!AT85</f>
        <v>0</v>
      </c>
      <c r="AX85" s="44">
        <f>Base!AV85</f>
        <v>0</v>
      </c>
      <c r="AY85" s="44">
        <f>Base!AW85</f>
        <v>0</v>
      </c>
      <c r="AZ85" s="44">
        <f>Base!AX85</f>
        <v>0</v>
      </c>
      <c r="BA85" s="44">
        <f>Base!AY85</f>
        <v>0</v>
      </c>
      <c r="BB85" s="44">
        <f>Base!BA85</f>
        <v>0</v>
      </c>
      <c r="BC85" s="44">
        <f>Base!BB85</f>
        <v>0</v>
      </c>
      <c r="BD85" s="44">
        <f>Base!BC85</f>
        <v>0</v>
      </c>
      <c r="BE85" s="44">
        <f>Base!BD85</f>
        <v>0</v>
      </c>
      <c r="BF85" s="44"/>
      <c r="BG85" s="238" t="str">
        <f>Base!FR85</f>
        <v/>
      </c>
    </row>
    <row r="86" spans="1:59" x14ac:dyDescent="0.25">
      <c r="A86" s="44" t="str">
        <f>Base!A86</f>
        <v>ПБ.Б.38</v>
      </c>
      <c r="B86" s="41">
        <f>Base!B86</f>
        <v>0</v>
      </c>
      <c r="C86" s="44" t="str">
        <f ca="1">Base!CP86</f>
        <v/>
      </c>
      <c r="D86" s="44" t="str">
        <f ca="1">Base!DR86</f>
        <v/>
      </c>
      <c r="E86" s="44" t="str">
        <f ca="1">Base!EV86</f>
        <v/>
      </c>
      <c r="F86" s="44" t="str">
        <f ca="1">Base!EG86</f>
        <v/>
      </c>
      <c r="G86" s="239">
        <f t="shared" si="26"/>
        <v>0</v>
      </c>
      <c r="H86" s="44">
        <f t="shared" si="27"/>
        <v>0</v>
      </c>
      <c r="I86" s="44">
        <f t="shared" si="29"/>
        <v>0</v>
      </c>
      <c r="J86" s="44">
        <f t="shared" si="30"/>
        <v>0</v>
      </c>
      <c r="K86" s="44">
        <f t="shared" si="31"/>
        <v>0</v>
      </c>
      <c r="L86" s="44">
        <f t="shared" si="32"/>
        <v>0</v>
      </c>
      <c r="M86" s="44">
        <f t="shared" si="33"/>
        <v>0</v>
      </c>
      <c r="N86" s="44">
        <f>Base!C86</f>
        <v>0</v>
      </c>
      <c r="O86" s="44">
        <f>Base!D86</f>
        <v>0</v>
      </c>
      <c r="P86" s="44">
        <f>Base!E86</f>
        <v>0</v>
      </c>
      <c r="Q86" s="44">
        <f>Base!F86</f>
        <v>0</v>
      </c>
      <c r="R86" s="44">
        <f>Base!H86</f>
        <v>0</v>
      </c>
      <c r="S86" s="44">
        <f>Base!I86</f>
        <v>0</v>
      </c>
      <c r="T86" s="44">
        <f>Base!J86</f>
        <v>0</v>
      </c>
      <c r="U86" s="44">
        <f>Base!K86</f>
        <v>0</v>
      </c>
      <c r="V86" s="44">
        <f>Base!M86</f>
        <v>0</v>
      </c>
      <c r="W86" s="44">
        <f>Base!N86</f>
        <v>0</v>
      </c>
      <c r="X86" s="44">
        <f>Base!O86</f>
        <v>0</v>
      </c>
      <c r="Y86" s="44">
        <f>Base!P86</f>
        <v>0</v>
      </c>
      <c r="Z86" s="44">
        <f>Base!R86</f>
        <v>0</v>
      </c>
      <c r="AA86" s="44">
        <f>Base!S86</f>
        <v>0</v>
      </c>
      <c r="AB86" s="44">
        <f>Base!T86</f>
        <v>0</v>
      </c>
      <c r="AC86" s="44">
        <f>Base!U86</f>
        <v>0</v>
      </c>
      <c r="AD86" s="44">
        <f>Base!W86</f>
        <v>0</v>
      </c>
      <c r="AE86" s="44">
        <f>Base!X86</f>
        <v>0</v>
      </c>
      <c r="AF86" s="44">
        <f>Base!Y86</f>
        <v>0</v>
      </c>
      <c r="AG86" s="44">
        <f>Base!Z86</f>
        <v>0</v>
      </c>
      <c r="AH86" s="44">
        <f>Base!AB86</f>
        <v>0</v>
      </c>
      <c r="AI86" s="44">
        <f>Base!AC86</f>
        <v>0</v>
      </c>
      <c r="AJ86" s="44">
        <f>Base!AD86</f>
        <v>0</v>
      </c>
      <c r="AK86" s="44">
        <f>Base!AE86</f>
        <v>0</v>
      </c>
      <c r="AL86" s="44">
        <f>Base!AG86</f>
        <v>0</v>
      </c>
      <c r="AM86" s="44">
        <f>Base!AH86</f>
        <v>0</v>
      </c>
      <c r="AN86" s="44">
        <f>Base!AI86</f>
        <v>0</v>
      </c>
      <c r="AO86" s="44">
        <f>Base!AJ86</f>
        <v>0</v>
      </c>
      <c r="AP86" s="44">
        <f>Base!AL86</f>
        <v>0</v>
      </c>
      <c r="AQ86" s="44">
        <f>Base!AM86</f>
        <v>0</v>
      </c>
      <c r="AR86" s="44">
        <f>Base!AN86</f>
        <v>0</v>
      </c>
      <c r="AS86" s="44">
        <f>Base!AO86</f>
        <v>0</v>
      </c>
      <c r="AT86" s="44">
        <f>Base!AQ86</f>
        <v>0</v>
      </c>
      <c r="AU86" s="44">
        <f>Base!AR86</f>
        <v>0</v>
      </c>
      <c r="AV86" s="44">
        <f>Base!AS86</f>
        <v>0</v>
      </c>
      <c r="AW86" s="44">
        <f>Base!AT86</f>
        <v>0</v>
      </c>
      <c r="AX86" s="44">
        <f>Base!AV86</f>
        <v>0</v>
      </c>
      <c r="AY86" s="44">
        <f>Base!AW86</f>
        <v>0</v>
      </c>
      <c r="AZ86" s="44">
        <f>Base!AX86</f>
        <v>0</v>
      </c>
      <c r="BA86" s="44">
        <f>Base!AY86</f>
        <v>0</v>
      </c>
      <c r="BB86" s="44">
        <f>Base!BA86</f>
        <v>0</v>
      </c>
      <c r="BC86" s="44">
        <f>Base!BB86</f>
        <v>0</v>
      </c>
      <c r="BD86" s="44">
        <f>Base!BC86</f>
        <v>0</v>
      </c>
      <c r="BE86" s="44">
        <f>Base!BD86</f>
        <v>0</v>
      </c>
      <c r="BF86" s="44"/>
      <c r="BG86" s="238" t="str">
        <f>Base!FR86</f>
        <v/>
      </c>
    </row>
    <row r="87" spans="1:59" x14ac:dyDescent="0.25">
      <c r="A87" s="44" t="str">
        <f>Base!A87</f>
        <v>ПБ.Б.39</v>
      </c>
      <c r="B87" s="41">
        <f>Base!B87</f>
        <v>0</v>
      </c>
      <c r="C87" s="44" t="str">
        <f ca="1">Base!CP87</f>
        <v/>
      </c>
      <c r="D87" s="44" t="str">
        <f ca="1">Base!DR87</f>
        <v/>
      </c>
      <c r="E87" s="44" t="str">
        <f ca="1">Base!EV87</f>
        <v/>
      </c>
      <c r="F87" s="44" t="str">
        <f ca="1">Base!EG87</f>
        <v/>
      </c>
      <c r="G87" s="239">
        <f t="shared" si="26"/>
        <v>0</v>
      </c>
      <c r="H87" s="44">
        <f t="shared" si="27"/>
        <v>0</v>
      </c>
      <c r="I87" s="44">
        <f t="shared" si="29"/>
        <v>0</v>
      </c>
      <c r="J87" s="44">
        <f t="shared" si="30"/>
        <v>0</v>
      </c>
      <c r="K87" s="44">
        <f t="shared" si="31"/>
        <v>0</v>
      </c>
      <c r="L87" s="44">
        <f t="shared" si="32"/>
        <v>0</v>
      </c>
      <c r="M87" s="44">
        <f t="shared" si="33"/>
        <v>0</v>
      </c>
      <c r="N87" s="44">
        <f>Base!C87</f>
        <v>0</v>
      </c>
      <c r="O87" s="44">
        <f>Base!D87</f>
        <v>0</v>
      </c>
      <c r="P87" s="44">
        <f>Base!E87</f>
        <v>0</v>
      </c>
      <c r="Q87" s="44">
        <f>Base!F87</f>
        <v>0</v>
      </c>
      <c r="R87" s="44">
        <f>Base!H87</f>
        <v>0</v>
      </c>
      <c r="S87" s="44">
        <f>Base!I87</f>
        <v>0</v>
      </c>
      <c r="T87" s="44">
        <f>Base!J87</f>
        <v>0</v>
      </c>
      <c r="U87" s="44">
        <f>Base!K87</f>
        <v>0</v>
      </c>
      <c r="V87" s="44">
        <f>Base!M87</f>
        <v>0</v>
      </c>
      <c r="W87" s="44">
        <f>Base!N87</f>
        <v>0</v>
      </c>
      <c r="X87" s="44">
        <f>Base!O87</f>
        <v>0</v>
      </c>
      <c r="Y87" s="44">
        <f>Base!P87</f>
        <v>0</v>
      </c>
      <c r="Z87" s="44">
        <f>Base!R87</f>
        <v>0</v>
      </c>
      <c r="AA87" s="44">
        <f>Base!S87</f>
        <v>0</v>
      </c>
      <c r="AB87" s="44">
        <f>Base!T87</f>
        <v>0</v>
      </c>
      <c r="AC87" s="44">
        <f>Base!U87</f>
        <v>0</v>
      </c>
      <c r="AD87" s="44">
        <f>Base!W87</f>
        <v>0</v>
      </c>
      <c r="AE87" s="44">
        <f>Base!X87</f>
        <v>0</v>
      </c>
      <c r="AF87" s="44">
        <f>Base!Y87</f>
        <v>0</v>
      </c>
      <c r="AG87" s="44">
        <f>Base!Z87</f>
        <v>0</v>
      </c>
      <c r="AH87" s="44">
        <f>Base!AB87</f>
        <v>0</v>
      </c>
      <c r="AI87" s="44">
        <f>Base!AC87</f>
        <v>0</v>
      </c>
      <c r="AJ87" s="44">
        <f>Base!AD87</f>
        <v>0</v>
      </c>
      <c r="AK87" s="44">
        <f>Base!AE87</f>
        <v>0</v>
      </c>
      <c r="AL87" s="44">
        <f>Base!AG87</f>
        <v>0</v>
      </c>
      <c r="AM87" s="44">
        <f>Base!AH87</f>
        <v>0</v>
      </c>
      <c r="AN87" s="44">
        <f>Base!AI87</f>
        <v>0</v>
      </c>
      <c r="AO87" s="44">
        <f>Base!AJ87</f>
        <v>0</v>
      </c>
      <c r="AP87" s="44">
        <f>Base!AL87</f>
        <v>0</v>
      </c>
      <c r="AQ87" s="44">
        <f>Base!AM87</f>
        <v>0</v>
      </c>
      <c r="AR87" s="44">
        <f>Base!AN87</f>
        <v>0</v>
      </c>
      <c r="AS87" s="44">
        <f>Base!AO87</f>
        <v>0</v>
      </c>
      <c r="AT87" s="44">
        <f>Base!AQ87</f>
        <v>0</v>
      </c>
      <c r="AU87" s="44">
        <f>Base!AR87</f>
        <v>0</v>
      </c>
      <c r="AV87" s="44">
        <f>Base!AS87</f>
        <v>0</v>
      </c>
      <c r="AW87" s="44">
        <f>Base!AT87</f>
        <v>0</v>
      </c>
      <c r="AX87" s="44">
        <f>Base!AV87</f>
        <v>0</v>
      </c>
      <c r="AY87" s="44">
        <f>Base!AW87</f>
        <v>0</v>
      </c>
      <c r="AZ87" s="44">
        <f>Base!AX87</f>
        <v>0</v>
      </c>
      <c r="BA87" s="44">
        <f>Base!AY87</f>
        <v>0</v>
      </c>
      <c r="BB87" s="44">
        <f>Base!BA87</f>
        <v>0</v>
      </c>
      <c r="BC87" s="44">
        <f>Base!BB87</f>
        <v>0</v>
      </c>
      <c r="BD87" s="44">
        <f>Base!BC87</f>
        <v>0</v>
      </c>
      <c r="BE87" s="44">
        <f>Base!BD87</f>
        <v>0</v>
      </c>
      <c r="BF87" s="44"/>
      <c r="BG87" s="238" t="str">
        <f>Base!FR87</f>
        <v/>
      </c>
    </row>
    <row r="88" spans="1:59" x14ac:dyDescent="0.25">
      <c r="A88" s="44" t="str">
        <f>Base!A88</f>
        <v>ПБ.Б.40</v>
      </c>
      <c r="B88" s="41">
        <f>Base!B88</f>
        <v>0</v>
      </c>
      <c r="C88" s="44" t="str">
        <f ca="1">Base!CP88</f>
        <v/>
      </c>
      <c r="D88" s="44" t="str">
        <f ca="1">Base!DR88</f>
        <v/>
      </c>
      <c r="E88" s="44" t="str">
        <f ca="1">Base!EV88</f>
        <v/>
      </c>
      <c r="F88" s="44" t="str">
        <f ca="1">Base!EG88</f>
        <v/>
      </c>
      <c r="G88" s="239">
        <f t="shared" si="26"/>
        <v>0</v>
      </c>
      <c r="H88" s="44">
        <f t="shared" si="27"/>
        <v>0</v>
      </c>
      <c r="I88" s="44">
        <f t="shared" si="29"/>
        <v>0</v>
      </c>
      <c r="J88" s="44">
        <f t="shared" si="30"/>
        <v>0</v>
      </c>
      <c r="K88" s="44">
        <f t="shared" si="31"/>
        <v>0</v>
      </c>
      <c r="L88" s="44">
        <f t="shared" si="32"/>
        <v>0</v>
      </c>
      <c r="M88" s="44">
        <f t="shared" si="33"/>
        <v>0</v>
      </c>
      <c r="N88" s="44">
        <f>Base!C88</f>
        <v>0</v>
      </c>
      <c r="O88" s="44">
        <f>Base!D88</f>
        <v>0</v>
      </c>
      <c r="P88" s="44">
        <f>Base!E88</f>
        <v>0</v>
      </c>
      <c r="Q88" s="44">
        <f>Base!F88</f>
        <v>0</v>
      </c>
      <c r="R88" s="44">
        <f>Base!H88</f>
        <v>0</v>
      </c>
      <c r="S88" s="44">
        <f>Base!I88</f>
        <v>0</v>
      </c>
      <c r="T88" s="44">
        <f>Base!J88</f>
        <v>0</v>
      </c>
      <c r="U88" s="44">
        <f>Base!K88</f>
        <v>0</v>
      </c>
      <c r="V88" s="44">
        <f>Base!M88</f>
        <v>0</v>
      </c>
      <c r="W88" s="44">
        <f>Base!N88</f>
        <v>0</v>
      </c>
      <c r="X88" s="44">
        <f>Base!O88</f>
        <v>0</v>
      </c>
      <c r="Y88" s="44">
        <f>Base!P88</f>
        <v>0</v>
      </c>
      <c r="Z88" s="44">
        <f>Base!R88</f>
        <v>0</v>
      </c>
      <c r="AA88" s="44">
        <f>Base!S88</f>
        <v>0</v>
      </c>
      <c r="AB88" s="44">
        <f>Base!T88</f>
        <v>0</v>
      </c>
      <c r="AC88" s="44">
        <f>Base!U88</f>
        <v>0</v>
      </c>
      <c r="AD88" s="44">
        <f>Base!W88</f>
        <v>0</v>
      </c>
      <c r="AE88" s="44">
        <f>Base!X88</f>
        <v>0</v>
      </c>
      <c r="AF88" s="44">
        <f>Base!Y88</f>
        <v>0</v>
      </c>
      <c r="AG88" s="44">
        <f>Base!Z88</f>
        <v>0</v>
      </c>
      <c r="AH88" s="44">
        <f>Base!AB88</f>
        <v>0</v>
      </c>
      <c r="AI88" s="44">
        <f>Base!AC88</f>
        <v>0</v>
      </c>
      <c r="AJ88" s="44">
        <f>Base!AD88</f>
        <v>0</v>
      </c>
      <c r="AK88" s="44">
        <f>Base!AE88</f>
        <v>0</v>
      </c>
      <c r="AL88" s="44">
        <f>Base!AG88</f>
        <v>0</v>
      </c>
      <c r="AM88" s="44">
        <f>Base!AH88</f>
        <v>0</v>
      </c>
      <c r="AN88" s="44">
        <f>Base!AI88</f>
        <v>0</v>
      </c>
      <c r="AO88" s="44">
        <f>Base!AJ88</f>
        <v>0</v>
      </c>
      <c r="AP88" s="44">
        <f>Base!AL88</f>
        <v>0</v>
      </c>
      <c r="AQ88" s="44">
        <f>Base!AM88</f>
        <v>0</v>
      </c>
      <c r="AR88" s="44">
        <f>Base!AN88</f>
        <v>0</v>
      </c>
      <c r="AS88" s="44">
        <f>Base!AO88</f>
        <v>0</v>
      </c>
      <c r="AT88" s="44">
        <f>Base!AQ88</f>
        <v>0</v>
      </c>
      <c r="AU88" s="44">
        <f>Base!AR88</f>
        <v>0</v>
      </c>
      <c r="AV88" s="44">
        <f>Base!AS88</f>
        <v>0</v>
      </c>
      <c r="AW88" s="44">
        <f>Base!AT88</f>
        <v>0</v>
      </c>
      <c r="AX88" s="44">
        <f>Base!AV88</f>
        <v>0</v>
      </c>
      <c r="AY88" s="44">
        <f>Base!AW88</f>
        <v>0</v>
      </c>
      <c r="AZ88" s="44">
        <f>Base!AX88</f>
        <v>0</v>
      </c>
      <c r="BA88" s="44">
        <f>Base!AY88</f>
        <v>0</v>
      </c>
      <c r="BB88" s="44">
        <f>Base!BA88</f>
        <v>0</v>
      </c>
      <c r="BC88" s="44">
        <f>Base!BB88</f>
        <v>0</v>
      </c>
      <c r="BD88" s="44">
        <f>Base!BC88</f>
        <v>0</v>
      </c>
      <c r="BE88" s="44">
        <f>Base!BD88</f>
        <v>0</v>
      </c>
      <c r="BF88" s="44"/>
      <c r="BG88" s="238" t="str">
        <f>Base!FR88</f>
        <v/>
      </c>
    </row>
    <row r="89" spans="1:59" x14ac:dyDescent="0.25">
      <c r="A89" s="44" t="str">
        <f>Base!A89</f>
        <v>ПБ.Б.41</v>
      </c>
      <c r="B89" s="41">
        <f>Base!B89</f>
        <v>0</v>
      </c>
      <c r="C89" s="44" t="str">
        <f ca="1">Base!CP89</f>
        <v/>
      </c>
      <c r="D89" s="44" t="str">
        <f ca="1">Base!DR89</f>
        <v/>
      </c>
      <c r="E89" s="44" t="str">
        <f ca="1">Base!EV89</f>
        <v/>
      </c>
      <c r="F89" s="44" t="str">
        <f ca="1">Base!EG89</f>
        <v/>
      </c>
      <c r="G89" s="239">
        <f t="shared" si="26"/>
        <v>0</v>
      </c>
      <c r="H89" s="44">
        <f t="shared" si="27"/>
        <v>0</v>
      </c>
      <c r="I89" s="44">
        <f t="shared" si="29"/>
        <v>0</v>
      </c>
      <c r="J89" s="44">
        <f t="shared" si="30"/>
        <v>0</v>
      </c>
      <c r="K89" s="44">
        <f t="shared" si="31"/>
        <v>0</v>
      </c>
      <c r="L89" s="44">
        <f t="shared" si="32"/>
        <v>0</v>
      </c>
      <c r="M89" s="44">
        <f t="shared" si="33"/>
        <v>0</v>
      </c>
      <c r="N89" s="44">
        <f>Base!C89</f>
        <v>0</v>
      </c>
      <c r="O89" s="44">
        <f>Base!D89</f>
        <v>0</v>
      </c>
      <c r="P89" s="44">
        <f>Base!E89</f>
        <v>0</v>
      </c>
      <c r="Q89" s="44">
        <f>Base!F89</f>
        <v>0</v>
      </c>
      <c r="R89" s="44">
        <f>Base!H89</f>
        <v>0</v>
      </c>
      <c r="S89" s="44">
        <f>Base!I89</f>
        <v>0</v>
      </c>
      <c r="T89" s="44">
        <f>Base!J89</f>
        <v>0</v>
      </c>
      <c r="U89" s="44">
        <f>Base!K89</f>
        <v>0</v>
      </c>
      <c r="V89" s="44">
        <f>Base!M89</f>
        <v>0</v>
      </c>
      <c r="W89" s="44">
        <f>Base!N89</f>
        <v>0</v>
      </c>
      <c r="X89" s="44">
        <f>Base!O89</f>
        <v>0</v>
      </c>
      <c r="Y89" s="44">
        <f>Base!P89</f>
        <v>0</v>
      </c>
      <c r="Z89" s="44">
        <f>Base!R89</f>
        <v>0</v>
      </c>
      <c r="AA89" s="44">
        <f>Base!S89</f>
        <v>0</v>
      </c>
      <c r="AB89" s="44">
        <f>Base!T89</f>
        <v>0</v>
      </c>
      <c r="AC89" s="44">
        <f>Base!U89</f>
        <v>0</v>
      </c>
      <c r="AD89" s="44">
        <f>Base!W89</f>
        <v>0</v>
      </c>
      <c r="AE89" s="44">
        <f>Base!X89</f>
        <v>0</v>
      </c>
      <c r="AF89" s="44">
        <f>Base!Y89</f>
        <v>0</v>
      </c>
      <c r="AG89" s="44">
        <f>Base!Z89</f>
        <v>0</v>
      </c>
      <c r="AH89" s="44">
        <f>Base!AB89</f>
        <v>0</v>
      </c>
      <c r="AI89" s="44">
        <f>Base!AC89</f>
        <v>0</v>
      </c>
      <c r="AJ89" s="44">
        <f>Base!AD89</f>
        <v>0</v>
      </c>
      <c r="AK89" s="44">
        <f>Base!AE89</f>
        <v>0</v>
      </c>
      <c r="AL89" s="44">
        <f>Base!AG89</f>
        <v>0</v>
      </c>
      <c r="AM89" s="44">
        <f>Base!AH89</f>
        <v>0</v>
      </c>
      <c r="AN89" s="44">
        <f>Base!AI89</f>
        <v>0</v>
      </c>
      <c r="AO89" s="44">
        <f>Base!AJ89</f>
        <v>0</v>
      </c>
      <c r="AP89" s="44">
        <f>Base!AL89</f>
        <v>0</v>
      </c>
      <c r="AQ89" s="44">
        <f>Base!AM89</f>
        <v>0</v>
      </c>
      <c r="AR89" s="44">
        <f>Base!AN89</f>
        <v>0</v>
      </c>
      <c r="AS89" s="44">
        <f>Base!AO89</f>
        <v>0</v>
      </c>
      <c r="AT89" s="44">
        <f>Base!AQ89</f>
        <v>0</v>
      </c>
      <c r="AU89" s="44">
        <f>Base!AR89</f>
        <v>0</v>
      </c>
      <c r="AV89" s="44">
        <f>Base!AS89</f>
        <v>0</v>
      </c>
      <c r="AW89" s="44">
        <f>Base!AT89</f>
        <v>0</v>
      </c>
      <c r="AX89" s="44">
        <f>Base!AV89</f>
        <v>0</v>
      </c>
      <c r="AY89" s="44">
        <f>Base!AW89</f>
        <v>0</v>
      </c>
      <c r="AZ89" s="44">
        <f>Base!AX89</f>
        <v>0</v>
      </c>
      <c r="BA89" s="44">
        <f>Base!AY89</f>
        <v>0</v>
      </c>
      <c r="BB89" s="44">
        <f>Base!BA89</f>
        <v>0</v>
      </c>
      <c r="BC89" s="44">
        <f>Base!BB89</f>
        <v>0</v>
      </c>
      <c r="BD89" s="44">
        <f>Base!BC89</f>
        <v>0</v>
      </c>
      <c r="BE89" s="44">
        <f>Base!BD89</f>
        <v>0</v>
      </c>
      <c r="BF89" s="44"/>
      <c r="BG89" s="238" t="str">
        <f>Base!FR89</f>
        <v/>
      </c>
    </row>
    <row r="90" spans="1:59" x14ac:dyDescent="0.25">
      <c r="A90" s="44" t="str">
        <f>Base!A90</f>
        <v>ПБ.Б.42</v>
      </c>
      <c r="B90" s="41">
        <f>Base!B90</f>
        <v>0</v>
      </c>
      <c r="C90" s="44" t="str">
        <f ca="1">Base!CP90</f>
        <v/>
      </c>
      <c r="D90" s="44" t="str">
        <f ca="1">Base!DR90</f>
        <v/>
      </c>
      <c r="E90" s="44" t="str">
        <f ca="1">Base!EV90</f>
        <v/>
      </c>
      <c r="F90" s="44" t="str">
        <f ca="1">Base!EG90</f>
        <v/>
      </c>
      <c r="G90" s="239">
        <f t="shared" si="26"/>
        <v>0</v>
      </c>
      <c r="H90" s="44">
        <f t="shared" si="27"/>
        <v>0</v>
      </c>
      <c r="I90" s="44">
        <f t="shared" si="29"/>
        <v>0</v>
      </c>
      <c r="J90" s="44">
        <f t="shared" si="30"/>
        <v>0</v>
      </c>
      <c r="K90" s="44">
        <f t="shared" si="31"/>
        <v>0</v>
      </c>
      <c r="L90" s="44">
        <f t="shared" si="32"/>
        <v>0</v>
      </c>
      <c r="M90" s="44">
        <f t="shared" si="33"/>
        <v>0</v>
      </c>
      <c r="N90" s="44">
        <f>Base!C90</f>
        <v>0</v>
      </c>
      <c r="O90" s="44">
        <f>Base!D90</f>
        <v>0</v>
      </c>
      <c r="P90" s="44">
        <f>Base!E90</f>
        <v>0</v>
      </c>
      <c r="Q90" s="44">
        <f>Base!F90</f>
        <v>0</v>
      </c>
      <c r="R90" s="44">
        <f>Base!H90</f>
        <v>0</v>
      </c>
      <c r="S90" s="44">
        <f>Base!I90</f>
        <v>0</v>
      </c>
      <c r="T90" s="44">
        <f>Base!J90</f>
        <v>0</v>
      </c>
      <c r="U90" s="44">
        <f>Base!K90</f>
        <v>0</v>
      </c>
      <c r="V90" s="44">
        <f>Base!M90</f>
        <v>0</v>
      </c>
      <c r="W90" s="44">
        <f>Base!N90</f>
        <v>0</v>
      </c>
      <c r="X90" s="44">
        <f>Base!O90</f>
        <v>0</v>
      </c>
      <c r="Y90" s="44">
        <f>Base!P90</f>
        <v>0</v>
      </c>
      <c r="Z90" s="44">
        <f>Base!R90</f>
        <v>0</v>
      </c>
      <c r="AA90" s="44">
        <f>Base!S90</f>
        <v>0</v>
      </c>
      <c r="AB90" s="44">
        <f>Base!T90</f>
        <v>0</v>
      </c>
      <c r="AC90" s="44">
        <f>Base!U90</f>
        <v>0</v>
      </c>
      <c r="AD90" s="44">
        <f>Base!W90</f>
        <v>0</v>
      </c>
      <c r="AE90" s="44">
        <f>Base!X90</f>
        <v>0</v>
      </c>
      <c r="AF90" s="44">
        <f>Base!Y90</f>
        <v>0</v>
      </c>
      <c r="AG90" s="44">
        <f>Base!Z90</f>
        <v>0</v>
      </c>
      <c r="AH90" s="44">
        <f>Base!AB90</f>
        <v>0</v>
      </c>
      <c r="AI90" s="44">
        <f>Base!AC90</f>
        <v>0</v>
      </c>
      <c r="AJ90" s="44">
        <f>Base!AD90</f>
        <v>0</v>
      </c>
      <c r="AK90" s="44">
        <f>Base!AE90</f>
        <v>0</v>
      </c>
      <c r="AL90" s="44">
        <f>Base!AG90</f>
        <v>0</v>
      </c>
      <c r="AM90" s="44">
        <f>Base!AH90</f>
        <v>0</v>
      </c>
      <c r="AN90" s="44">
        <f>Base!AI90</f>
        <v>0</v>
      </c>
      <c r="AO90" s="44">
        <f>Base!AJ90</f>
        <v>0</v>
      </c>
      <c r="AP90" s="44">
        <f>Base!AL90</f>
        <v>0</v>
      </c>
      <c r="AQ90" s="44">
        <f>Base!AM90</f>
        <v>0</v>
      </c>
      <c r="AR90" s="44">
        <f>Base!AN90</f>
        <v>0</v>
      </c>
      <c r="AS90" s="44">
        <f>Base!AO90</f>
        <v>0</v>
      </c>
      <c r="AT90" s="44">
        <f>Base!AQ90</f>
        <v>0</v>
      </c>
      <c r="AU90" s="44">
        <f>Base!AR90</f>
        <v>0</v>
      </c>
      <c r="AV90" s="44">
        <f>Base!AS90</f>
        <v>0</v>
      </c>
      <c r="AW90" s="44">
        <f>Base!AT90</f>
        <v>0</v>
      </c>
      <c r="AX90" s="44">
        <f>Base!AV90</f>
        <v>0</v>
      </c>
      <c r="AY90" s="44">
        <f>Base!AW90</f>
        <v>0</v>
      </c>
      <c r="AZ90" s="44">
        <f>Base!AX90</f>
        <v>0</v>
      </c>
      <c r="BA90" s="44">
        <f>Base!AY90</f>
        <v>0</v>
      </c>
      <c r="BB90" s="44">
        <f>Base!BA90</f>
        <v>0</v>
      </c>
      <c r="BC90" s="44">
        <f>Base!BB90</f>
        <v>0</v>
      </c>
      <c r="BD90" s="44">
        <f>Base!BC90</f>
        <v>0</v>
      </c>
      <c r="BE90" s="44">
        <f>Base!BD90</f>
        <v>0</v>
      </c>
      <c r="BF90" s="44"/>
      <c r="BG90" s="238" t="str">
        <f>Base!FR90</f>
        <v/>
      </c>
    </row>
    <row r="91" spans="1:59" x14ac:dyDescent="0.25">
      <c r="A91" s="44" t="str">
        <f>Base!A91</f>
        <v>ПБ.Б.43</v>
      </c>
      <c r="B91" s="41">
        <f>Base!B91</f>
        <v>0</v>
      </c>
      <c r="C91" s="44" t="str">
        <f ca="1">Base!CP91</f>
        <v/>
      </c>
      <c r="D91" s="44" t="str">
        <f ca="1">Base!DR91</f>
        <v/>
      </c>
      <c r="E91" s="44" t="str">
        <f ca="1">Base!EV91</f>
        <v/>
      </c>
      <c r="F91" s="44" t="str">
        <f ca="1">Base!EG91</f>
        <v/>
      </c>
      <c r="G91" s="239">
        <f t="shared" si="26"/>
        <v>0</v>
      </c>
      <c r="H91" s="44">
        <f t="shared" si="27"/>
        <v>0</v>
      </c>
      <c r="I91" s="44">
        <f t="shared" si="29"/>
        <v>0</v>
      </c>
      <c r="J91" s="44">
        <f t="shared" si="30"/>
        <v>0</v>
      </c>
      <c r="K91" s="44">
        <f t="shared" si="31"/>
        <v>0</v>
      </c>
      <c r="L91" s="44">
        <f t="shared" si="32"/>
        <v>0</v>
      </c>
      <c r="M91" s="44">
        <f t="shared" si="33"/>
        <v>0</v>
      </c>
      <c r="N91" s="44">
        <f>Base!C91</f>
        <v>0</v>
      </c>
      <c r="O91" s="44">
        <f>Base!D91</f>
        <v>0</v>
      </c>
      <c r="P91" s="44">
        <f>Base!E91</f>
        <v>0</v>
      </c>
      <c r="Q91" s="44">
        <f>Base!F91</f>
        <v>0</v>
      </c>
      <c r="R91" s="44">
        <f>Base!H91</f>
        <v>0</v>
      </c>
      <c r="S91" s="44">
        <f>Base!I91</f>
        <v>0</v>
      </c>
      <c r="T91" s="44">
        <f>Base!J91</f>
        <v>0</v>
      </c>
      <c r="U91" s="44">
        <f>Base!K91</f>
        <v>0</v>
      </c>
      <c r="V91" s="44">
        <f>Base!M91</f>
        <v>0</v>
      </c>
      <c r="W91" s="44">
        <f>Base!N91</f>
        <v>0</v>
      </c>
      <c r="X91" s="44">
        <f>Base!O91</f>
        <v>0</v>
      </c>
      <c r="Y91" s="44">
        <f>Base!P91</f>
        <v>0</v>
      </c>
      <c r="Z91" s="44">
        <f>Base!R91</f>
        <v>0</v>
      </c>
      <c r="AA91" s="44">
        <f>Base!S91</f>
        <v>0</v>
      </c>
      <c r="AB91" s="44">
        <f>Base!T91</f>
        <v>0</v>
      </c>
      <c r="AC91" s="44">
        <f>Base!U91</f>
        <v>0</v>
      </c>
      <c r="AD91" s="44">
        <f>Base!W91</f>
        <v>0</v>
      </c>
      <c r="AE91" s="44">
        <f>Base!X91</f>
        <v>0</v>
      </c>
      <c r="AF91" s="44">
        <f>Base!Y91</f>
        <v>0</v>
      </c>
      <c r="AG91" s="44">
        <f>Base!Z91</f>
        <v>0</v>
      </c>
      <c r="AH91" s="44">
        <f>Base!AB91</f>
        <v>0</v>
      </c>
      <c r="AI91" s="44">
        <f>Base!AC91</f>
        <v>0</v>
      </c>
      <c r="AJ91" s="44">
        <f>Base!AD91</f>
        <v>0</v>
      </c>
      <c r="AK91" s="44">
        <f>Base!AE91</f>
        <v>0</v>
      </c>
      <c r="AL91" s="44">
        <f>Base!AG91</f>
        <v>0</v>
      </c>
      <c r="AM91" s="44">
        <f>Base!AH91</f>
        <v>0</v>
      </c>
      <c r="AN91" s="44">
        <f>Base!AI91</f>
        <v>0</v>
      </c>
      <c r="AO91" s="44">
        <f>Base!AJ91</f>
        <v>0</v>
      </c>
      <c r="AP91" s="44">
        <f>Base!AL91</f>
        <v>0</v>
      </c>
      <c r="AQ91" s="44">
        <f>Base!AM91</f>
        <v>0</v>
      </c>
      <c r="AR91" s="44">
        <f>Base!AN91</f>
        <v>0</v>
      </c>
      <c r="AS91" s="44">
        <f>Base!AO91</f>
        <v>0</v>
      </c>
      <c r="AT91" s="44">
        <f>Base!AQ91</f>
        <v>0</v>
      </c>
      <c r="AU91" s="44">
        <f>Base!AR91</f>
        <v>0</v>
      </c>
      <c r="AV91" s="44">
        <f>Base!AS91</f>
        <v>0</v>
      </c>
      <c r="AW91" s="44">
        <f>Base!AT91</f>
        <v>0</v>
      </c>
      <c r="AX91" s="44">
        <f>Base!AV91</f>
        <v>0</v>
      </c>
      <c r="AY91" s="44">
        <f>Base!AW91</f>
        <v>0</v>
      </c>
      <c r="AZ91" s="44">
        <f>Base!AX91</f>
        <v>0</v>
      </c>
      <c r="BA91" s="44">
        <f>Base!AY91</f>
        <v>0</v>
      </c>
      <c r="BB91" s="44">
        <f>Base!BA91</f>
        <v>0</v>
      </c>
      <c r="BC91" s="44">
        <f>Base!BB91</f>
        <v>0</v>
      </c>
      <c r="BD91" s="44">
        <f>Base!BC91</f>
        <v>0</v>
      </c>
      <c r="BE91" s="44">
        <f>Base!BD91</f>
        <v>0</v>
      </c>
      <c r="BF91" s="44"/>
      <c r="BG91" s="238" t="str">
        <f>Base!FR91</f>
        <v/>
      </c>
    </row>
    <row r="92" spans="1:59" x14ac:dyDescent="0.25">
      <c r="A92" s="44" t="str">
        <f>Base!A92</f>
        <v>ПБ.Б.44</v>
      </c>
      <c r="B92" s="41">
        <f>Base!B92</f>
        <v>0</v>
      </c>
      <c r="C92" s="44" t="str">
        <f ca="1">Base!CP92</f>
        <v/>
      </c>
      <c r="D92" s="44" t="str">
        <f ca="1">Base!DR92</f>
        <v/>
      </c>
      <c r="E92" s="44" t="str">
        <f ca="1">Base!EV92</f>
        <v/>
      </c>
      <c r="F92" s="44" t="str">
        <f ca="1">Base!EG92</f>
        <v/>
      </c>
      <c r="G92" s="239">
        <f t="shared" si="26"/>
        <v>0</v>
      </c>
      <c r="H92" s="44">
        <f t="shared" si="27"/>
        <v>0</v>
      </c>
      <c r="I92" s="44">
        <f t="shared" si="29"/>
        <v>0</v>
      </c>
      <c r="J92" s="44">
        <f t="shared" si="30"/>
        <v>0</v>
      </c>
      <c r="K92" s="44">
        <f t="shared" si="31"/>
        <v>0</v>
      </c>
      <c r="L92" s="44">
        <f t="shared" si="32"/>
        <v>0</v>
      </c>
      <c r="M92" s="44">
        <f t="shared" si="33"/>
        <v>0</v>
      </c>
      <c r="N92" s="44">
        <f>Base!C92</f>
        <v>0</v>
      </c>
      <c r="O92" s="44">
        <f>Base!D92</f>
        <v>0</v>
      </c>
      <c r="P92" s="44">
        <f>Base!E92</f>
        <v>0</v>
      </c>
      <c r="Q92" s="44">
        <f>Base!F92</f>
        <v>0</v>
      </c>
      <c r="R92" s="44">
        <f>Base!H92</f>
        <v>0</v>
      </c>
      <c r="S92" s="44">
        <f>Base!I92</f>
        <v>0</v>
      </c>
      <c r="T92" s="44">
        <f>Base!J92</f>
        <v>0</v>
      </c>
      <c r="U92" s="44">
        <f>Base!K92</f>
        <v>0</v>
      </c>
      <c r="V92" s="44">
        <f>Base!M92</f>
        <v>0</v>
      </c>
      <c r="W92" s="44">
        <f>Base!N92</f>
        <v>0</v>
      </c>
      <c r="X92" s="44">
        <f>Base!O92</f>
        <v>0</v>
      </c>
      <c r="Y92" s="44">
        <f>Base!P92</f>
        <v>0</v>
      </c>
      <c r="Z92" s="44">
        <f>Base!R92</f>
        <v>0</v>
      </c>
      <c r="AA92" s="44">
        <f>Base!S92</f>
        <v>0</v>
      </c>
      <c r="AB92" s="44">
        <f>Base!T92</f>
        <v>0</v>
      </c>
      <c r="AC92" s="44">
        <f>Base!U92</f>
        <v>0</v>
      </c>
      <c r="AD92" s="44">
        <f>Base!W92</f>
        <v>0</v>
      </c>
      <c r="AE92" s="44">
        <f>Base!X92</f>
        <v>0</v>
      </c>
      <c r="AF92" s="44">
        <f>Base!Y92</f>
        <v>0</v>
      </c>
      <c r="AG92" s="44">
        <f>Base!Z92</f>
        <v>0</v>
      </c>
      <c r="AH92" s="44">
        <f>Base!AB92</f>
        <v>0</v>
      </c>
      <c r="AI92" s="44">
        <f>Base!AC92</f>
        <v>0</v>
      </c>
      <c r="AJ92" s="44">
        <f>Base!AD92</f>
        <v>0</v>
      </c>
      <c r="AK92" s="44">
        <f>Base!AE92</f>
        <v>0</v>
      </c>
      <c r="AL92" s="44">
        <f>Base!AG92</f>
        <v>0</v>
      </c>
      <c r="AM92" s="44">
        <f>Base!AH92</f>
        <v>0</v>
      </c>
      <c r="AN92" s="44">
        <f>Base!AI92</f>
        <v>0</v>
      </c>
      <c r="AO92" s="44">
        <f>Base!AJ92</f>
        <v>0</v>
      </c>
      <c r="AP92" s="44">
        <f>Base!AL92</f>
        <v>0</v>
      </c>
      <c r="AQ92" s="44">
        <f>Base!AM92</f>
        <v>0</v>
      </c>
      <c r="AR92" s="44">
        <f>Base!AN92</f>
        <v>0</v>
      </c>
      <c r="AS92" s="44">
        <f>Base!AO92</f>
        <v>0</v>
      </c>
      <c r="AT92" s="44">
        <f>Base!AQ92</f>
        <v>0</v>
      </c>
      <c r="AU92" s="44">
        <f>Base!AR92</f>
        <v>0</v>
      </c>
      <c r="AV92" s="44">
        <f>Base!AS92</f>
        <v>0</v>
      </c>
      <c r="AW92" s="44">
        <f>Base!AT92</f>
        <v>0</v>
      </c>
      <c r="AX92" s="44">
        <f>Base!AV92</f>
        <v>0</v>
      </c>
      <c r="AY92" s="44">
        <f>Base!AW92</f>
        <v>0</v>
      </c>
      <c r="AZ92" s="44">
        <f>Base!AX92</f>
        <v>0</v>
      </c>
      <c r="BA92" s="44">
        <f>Base!AY92</f>
        <v>0</v>
      </c>
      <c r="BB92" s="44">
        <f>Base!BA92</f>
        <v>0</v>
      </c>
      <c r="BC92" s="44">
        <f>Base!BB92</f>
        <v>0</v>
      </c>
      <c r="BD92" s="44">
        <f>Base!BC92</f>
        <v>0</v>
      </c>
      <c r="BE92" s="44">
        <f>Base!BD92</f>
        <v>0</v>
      </c>
      <c r="BF92" s="44"/>
      <c r="BG92" s="238" t="str">
        <f>Base!FR92</f>
        <v/>
      </c>
    </row>
    <row r="93" spans="1:59" x14ac:dyDescent="0.25">
      <c r="A93" s="44" t="str">
        <f>Base!A93</f>
        <v>ПБ.Б.45</v>
      </c>
      <c r="B93" s="41">
        <f>Base!B93</f>
        <v>0</v>
      </c>
      <c r="C93" s="44" t="str">
        <f ca="1">Base!CP93</f>
        <v/>
      </c>
      <c r="D93" s="44" t="str">
        <f ca="1">Base!DR93</f>
        <v/>
      </c>
      <c r="E93" s="44" t="str">
        <f ca="1">Base!EV93</f>
        <v/>
      </c>
      <c r="F93" s="44" t="str">
        <f ca="1">Base!EG93</f>
        <v/>
      </c>
      <c r="G93" s="239">
        <f t="shared" si="26"/>
        <v>0</v>
      </c>
      <c r="H93" s="44">
        <f t="shared" si="27"/>
        <v>0</v>
      </c>
      <c r="I93" s="44">
        <f t="shared" si="29"/>
        <v>0</v>
      </c>
      <c r="J93" s="44">
        <f t="shared" si="30"/>
        <v>0</v>
      </c>
      <c r="K93" s="44">
        <f t="shared" si="31"/>
        <v>0</v>
      </c>
      <c r="L93" s="44">
        <f t="shared" si="32"/>
        <v>0</v>
      </c>
      <c r="M93" s="44">
        <f t="shared" si="33"/>
        <v>0</v>
      </c>
      <c r="N93" s="44">
        <f>Base!C93</f>
        <v>0</v>
      </c>
      <c r="O93" s="44">
        <f>Base!D93</f>
        <v>0</v>
      </c>
      <c r="P93" s="44">
        <f>Base!E93</f>
        <v>0</v>
      </c>
      <c r="Q93" s="44">
        <f>Base!F93</f>
        <v>0</v>
      </c>
      <c r="R93" s="44">
        <f>Base!H93</f>
        <v>0</v>
      </c>
      <c r="S93" s="44">
        <f>Base!I93</f>
        <v>0</v>
      </c>
      <c r="T93" s="44">
        <f>Base!J93</f>
        <v>0</v>
      </c>
      <c r="U93" s="44">
        <f>Base!K93</f>
        <v>0</v>
      </c>
      <c r="V93" s="44">
        <f>Base!M93</f>
        <v>0</v>
      </c>
      <c r="W93" s="44">
        <f>Base!N93</f>
        <v>0</v>
      </c>
      <c r="X93" s="44">
        <f>Base!O93</f>
        <v>0</v>
      </c>
      <c r="Y93" s="44">
        <f>Base!P93</f>
        <v>0</v>
      </c>
      <c r="Z93" s="44">
        <f>Base!R93</f>
        <v>0</v>
      </c>
      <c r="AA93" s="44">
        <f>Base!S93</f>
        <v>0</v>
      </c>
      <c r="AB93" s="44">
        <f>Base!T93</f>
        <v>0</v>
      </c>
      <c r="AC93" s="44">
        <f>Base!U93</f>
        <v>0</v>
      </c>
      <c r="AD93" s="44">
        <f>Base!W93</f>
        <v>0</v>
      </c>
      <c r="AE93" s="44">
        <f>Base!X93</f>
        <v>0</v>
      </c>
      <c r="AF93" s="44">
        <f>Base!Y93</f>
        <v>0</v>
      </c>
      <c r="AG93" s="44">
        <f>Base!Z93</f>
        <v>0</v>
      </c>
      <c r="AH93" s="44">
        <f>Base!AB93</f>
        <v>0</v>
      </c>
      <c r="AI93" s="44">
        <f>Base!AC93</f>
        <v>0</v>
      </c>
      <c r="AJ93" s="44">
        <f>Base!AD93</f>
        <v>0</v>
      </c>
      <c r="AK93" s="44">
        <f>Base!AE93</f>
        <v>0</v>
      </c>
      <c r="AL93" s="44">
        <f>Base!AG93</f>
        <v>0</v>
      </c>
      <c r="AM93" s="44">
        <f>Base!AH93</f>
        <v>0</v>
      </c>
      <c r="AN93" s="44">
        <f>Base!AI93</f>
        <v>0</v>
      </c>
      <c r="AO93" s="44">
        <f>Base!AJ93</f>
        <v>0</v>
      </c>
      <c r="AP93" s="44">
        <f>Base!AL93</f>
        <v>0</v>
      </c>
      <c r="AQ93" s="44">
        <f>Base!AM93</f>
        <v>0</v>
      </c>
      <c r="AR93" s="44">
        <f>Base!AN93</f>
        <v>0</v>
      </c>
      <c r="AS93" s="44">
        <f>Base!AO93</f>
        <v>0</v>
      </c>
      <c r="AT93" s="44">
        <f>Base!AQ93</f>
        <v>0</v>
      </c>
      <c r="AU93" s="44">
        <f>Base!AR93</f>
        <v>0</v>
      </c>
      <c r="AV93" s="44">
        <f>Base!AS93</f>
        <v>0</v>
      </c>
      <c r="AW93" s="44">
        <f>Base!AT93</f>
        <v>0</v>
      </c>
      <c r="AX93" s="44">
        <f>Base!AV93</f>
        <v>0</v>
      </c>
      <c r="AY93" s="44">
        <f>Base!AW93</f>
        <v>0</v>
      </c>
      <c r="AZ93" s="44">
        <f>Base!AX93</f>
        <v>0</v>
      </c>
      <c r="BA93" s="44">
        <f>Base!AY93</f>
        <v>0</v>
      </c>
      <c r="BB93" s="44">
        <f>Base!BA93</f>
        <v>0</v>
      </c>
      <c r="BC93" s="44">
        <f>Base!BB93</f>
        <v>0</v>
      </c>
      <c r="BD93" s="44">
        <f>Base!BC93</f>
        <v>0</v>
      </c>
      <c r="BE93" s="44">
        <f>Base!BD93</f>
        <v>0</v>
      </c>
      <c r="BF93" s="44"/>
      <c r="BG93" s="238" t="str">
        <f>Base!FR93</f>
        <v/>
      </c>
    </row>
    <row r="94" spans="1:59" x14ac:dyDescent="0.25">
      <c r="A94" s="44" t="str">
        <f>Base!A94</f>
        <v>ПБ.Б.46</v>
      </c>
      <c r="B94" s="41">
        <f>Base!B94</f>
        <v>0</v>
      </c>
      <c r="C94" s="44" t="str">
        <f ca="1">Base!CP94</f>
        <v/>
      </c>
      <c r="D94" s="44" t="str">
        <f ca="1">Base!DR94</f>
        <v/>
      </c>
      <c r="E94" s="44" t="str">
        <f ca="1">Base!EV94</f>
        <v/>
      </c>
      <c r="F94" s="44" t="str">
        <f ca="1">Base!EG94</f>
        <v/>
      </c>
      <c r="G94" s="239">
        <f t="shared" si="26"/>
        <v>0</v>
      </c>
      <c r="H94" s="44">
        <f t="shared" si="27"/>
        <v>0</v>
      </c>
      <c r="I94" s="44">
        <f t="shared" si="29"/>
        <v>0</v>
      </c>
      <c r="J94" s="44">
        <f t="shared" si="30"/>
        <v>0</v>
      </c>
      <c r="K94" s="44">
        <f t="shared" si="31"/>
        <v>0</v>
      </c>
      <c r="L94" s="44">
        <f t="shared" si="32"/>
        <v>0</v>
      </c>
      <c r="M94" s="44">
        <f t="shared" si="33"/>
        <v>0</v>
      </c>
      <c r="N94" s="44">
        <f>Base!C94</f>
        <v>0</v>
      </c>
      <c r="O94" s="44">
        <f>Base!D94</f>
        <v>0</v>
      </c>
      <c r="P94" s="44">
        <f>Base!E94</f>
        <v>0</v>
      </c>
      <c r="Q94" s="44">
        <f>Base!F94</f>
        <v>0</v>
      </c>
      <c r="R94" s="44">
        <f>Base!H94</f>
        <v>0</v>
      </c>
      <c r="S94" s="44">
        <f>Base!I94</f>
        <v>0</v>
      </c>
      <c r="T94" s="44">
        <f>Base!J94</f>
        <v>0</v>
      </c>
      <c r="U94" s="44">
        <f>Base!K94</f>
        <v>0</v>
      </c>
      <c r="V94" s="44">
        <f>Base!M94</f>
        <v>0</v>
      </c>
      <c r="W94" s="44">
        <f>Base!N94</f>
        <v>0</v>
      </c>
      <c r="X94" s="44">
        <f>Base!O94</f>
        <v>0</v>
      </c>
      <c r="Y94" s="44">
        <f>Base!P94</f>
        <v>0</v>
      </c>
      <c r="Z94" s="44">
        <f>Base!R94</f>
        <v>0</v>
      </c>
      <c r="AA94" s="44">
        <f>Base!S94</f>
        <v>0</v>
      </c>
      <c r="AB94" s="44">
        <f>Base!T94</f>
        <v>0</v>
      </c>
      <c r="AC94" s="44">
        <f>Base!U94</f>
        <v>0</v>
      </c>
      <c r="AD94" s="44">
        <f>Base!W94</f>
        <v>0</v>
      </c>
      <c r="AE94" s="44">
        <f>Base!X94</f>
        <v>0</v>
      </c>
      <c r="AF94" s="44">
        <f>Base!Y94</f>
        <v>0</v>
      </c>
      <c r="AG94" s="44">
        <f>Base!Z94</f>
        <v>0</v>
      </c>
      <c r="AH94" s="44">
        <f>Base!AB94</f>
        <v>0</v>
      </c>
      <c r="AI94" s="44">
        <f>Base!AC94</f>
        <v>0</v>
      </c>
      <c r="AJ94" s="44">
        <f>Base!AD94</f>
        <v>0</v>
      </c>
      <c r="AK94" s="44">
        <f>Base!AE94</f>
        <v>0</v>
      </c>
      <c r="AL94" s="44">
        <f>Base!AG94</f>
        <v>0</v>
      </c>
      <c r="AM94" s="44">
        <f>Base!AH94</f>
        <v>0</v>
      </c>
      <c r="AN94" s="44">
        <f>Base!AI94</f>
        <v>0</v>
      </c>
      <c r="AO94" s="44">
        <f>Base!AJ94</f>
        <v>0</v>
      </c>
      <c r="AP94" s="44">
        <f>Base!AL94</f>
        <v>0</v>
      </c>
      <c r="AQ94" s="44">
        <f>Base!AM94</f>
        <v>0</v>
      </c>
      <c r="AR94" s="44">
        <f>Base!AN94</f>
        <v>0</v>
      </c>
      <c r="AS94" s="44">
        <f>Base!AO94</f>
        <v>0</v>
      </c>
      <c r="AT94" s="44">
        <f>Base!AQ94</f>
        <v>0</v>
      </c>
      <c r="AU94" s="44">
        <f>Base!AR94</f>
        <v>0</v>
      </c>
      <c r="AV94" s="44">
        <f>Base!AS94</f>
        <v>0</v>
      </c>
      <c r="AW94" s="44">
        <f>Base!AT94</f>
        <v>0</v>
      </c>
      <c r="AX94" s="44">
        <f>Base!AV94</f>
        <v>0</v>
      </c>
      <c r="AY94" s="44">
        <f>Base!AW94</f>
        <v>0</v>
      </c>
      <c r="AZ94" s="44">
        <f>Base!AX94</f>
        <v>0</v>
      </c>
      <c r="BA94" s="44">
        <f>Base!AY94</f>
        <v>0</v>
      </c>
      <c r="BB94" s="44">
        <f>Base!BA94</f>
        <v>0</v>
      </c>
      <c r="BC94" s="44">
        <f>Base!BB94</f>
        <v>0</v>
      </c>
      <c r="BD94" s="44">
        <f>Base!BC94</f>
        <v>0</v>
      </c>
      <c r="BE94" s="44">
        <f>Base!BD94</f>
        <v>0</v>
      </c>
      <c r="BF94" s="44"/>
      <c r="BG94" s="238" t="str">
        <f>Base!FR94</f>
        <v/>
      </c>
    </row>
    <row r="95" spans="1:59" x14ac:dyDescent="0.25">
      <c r="A95" s="44" t="str">
        <f>Base!A95</f>
        <v>ПБ.Б.47</v>
      </c>
      <c r="B95" s="41">
        <f>Base!B95</f>
        <v>0</v>
      </c>
      <c r="C95" s="44" t="str">
        <f ca="1">Base!CP95</f>
        <v/>
      </c>
      <c r="D95" s="44" t="str">
        <f ca="1">Base!DR95</f>
        <v/>
      </c>
      <c r="E95" s="44" t="str">
        <f ca="1">Base!EV95</f>
        <v/>
      </c>
      <c r="F95" s="44" t="str">
        <f ca="1">Base!EG95</f>
        <v/>
      </c>
      <c r="G95" s="239">
        <f t="shared" si="26"/>
        <v>0</v>
      </c>
      <c r="H95" s="44">
        <f t="shared" si="27"/>
        <v>0</v>
      </c>
      <c r="I95" s="44">
        <f t="shared" si="29"/>
        <v>0</v>
      </c>
      <c r="J95" s="44">
        <f t="shared" si="30"/>
        <v>0</v>
      </c>
      <c r="K95" s="44">
        <f t="shared" si="31"/>
        <v>0</v>
      </c>
      <c r="L95" s="44">
        <f t="shared" si="32"/>
        <v>0</v>
      </c>
      <c r="M95" s="44">
        <f t="shared" si="33"/>
        <v>0</v>
      </c>
      <c r="N95" s="44">
        <f>Base!C95</f>
        <v>0</v>
      </c>
      <c r="O95" s="44">
        <f>Base!D95</f>
        <v>0</v>
      </c>
      <c r="P95" s="44">
        <f>Base!E95</f>
        <v>0</v>
      </c>
      <c r="Q95" s="44">
        <f>Base!F95</f>
        <v>0</v>
      </c>
      <c r="R95" s="44">
        <f>Base!H95</f>
        <v>0</v>
      </c>
      <c r="S95" s="44">
        <f>Base!I95</f>
        <v>0</v>
      </c>
      <c r="T95" s="44">
        <f>Base!J95</f>
        <v>0</v>
      </c>
      <c r="U95" s="44">
        <f>Base!K95</f>
        <v>0</v>
      </c>
      <c r="V95" s="44">
        <f>Base!M95</f>
        <v>0</v>
      </c>
      <c r="W95" s="44">
        <f>Base!N95</f>
        <v>0</v>
      </c>
      <c r="X95" s="44">
        <f>Base!O95</f>
        <v>0</v>
      </c>
      <c r="Y95" s="44">
        <f>Base!P95</f>
        <v>0</v>
      </c>
      <c r="Z95" s="44">
        <f>Base!R95</f>
        <v>0</v>
      </c>
      <c r="AA95" s="44">
        <f>Base!S95</f>
        <v>0</v>
      </c>
      <c r="AB95" s="44">
        <f>Base!T95</f>
        <v>0</v>
      </c>
      <c r="AC95" s="44">
        <f>Base!U95</f>
        <v>0</v>
      </c>
      <c r="AD95" s="44">
        <f>Base!W95</f>
        <v>0</v>
      </c>
      <c r="AE95" s="44">
        <f>Base!X95</f>
        <v>0</v>
      </c>
      <c r="AF95" s="44">
        <f>Base!Y95</f>
        <v>0</v>
      </c>
      <c r="AG95" s="44">
        <f>Base!Z95</f>
        <v>0</v>
      </c>
      <c r="AH95" s="44">
        <f>Base!AB95</f>
        <v>0</v>
      </c>
      <c r="AI95" s="44">
        <f>Base!AC95</f>
        <v>0</v>
      </c>
      <c r="AJ95" s="44">
        <f>Base!AD95</f>
        <v>0</v>
      </c>
      <c r="AK95" s="44">
        <f>Base!AE95</f>
        <v>0</v>
      </c>
      <c r="AL95" s="44">
        <f>Base!AG95</f>
        <v>0</v>
      </c>
      <c r="AM95" s="44">
        <f>Base!AH95</f>
        <v>0</v>
      </c>
      <c r="AN95" s="44">
        <f>Base!AI95</f>
        <v>0</v>
      </c>
      <c r="AO95" s="44">
        <f>Base!AJ95</f>
        <v>0</v>
      </c>
      <c r="AP95" s="44">
        <f>Base!AL95</f>
        <v>0</v>
      </c>
      <c r="AQ95" s="44">
        <f>Base!AM95</f>
        <v>0</v>
      </c>
      <c r="AR95" s="44">
        <f>Base!AN95</f>
        <v>0</v>
      </c>
      <c r="AS95" s="44">
        <f>Base!AO95</f>
        <v>0</v>
      </c>
      <c r="AT95" s="44">
        <f>Base!AQ95</f>
        <v>0</v>
      </c>
      <c r="AU95" s="44">
        <f>Base!AR95</f>
        <v>0</v>
      </c>
      <c r="AV95" s="44">
        <f>Base!AS95</f>
        <v>0</v>
      </c>
      <c r="AW95" s="44">
        <f>Base!AT95</f>
        <v>0</v>
      </c>
      <c r="AX95" s="44">
        <f>Base!AV95</f>
        <v>0</v>
      </c>
      <c r="AY95" s="44">
        <f>Base!AW95</f>
        <v>0</v>
      </c>
      <c r="AZ95" s="44">
        <f>Base!AX95</f>
        <v>0</v>
      </c>
      <c r="BA95" s="44">
        <f>Base!AY95</f>
        <v>0</v>
      </c>
      <c r="BB95" s="44">
        <f>Base!BA95</f>
        <v>0</v>
      </c>
      <c r="BC95" s="44">
        <f>Base!BB95</f>
        <v>0</v>
      </c>
      <c r="BD95" s="44">
        <f>Base!BC95</f>
        <v>0</v>
      </c>
      <c r="BE95" s="44">
        <f>Base!BD95</f>
        <v>0</v>
      </c>
      <c r="BF95" s="44"/>
      <c r="BG95" s="238" t="str">
        <f>Base!FR95</f>
        <v/>
      </c>
    </row>
    <row r="96" spans="1:59" x14ac:dyDescent="0.25">
      <c r="A96" s="44" t="str">
        <f>Base!A96</f>
        <v>ПБ.Б.48</v>
      </c>
      <c r="B96" s="41">
        <f>Base!B96</f>
        <v>0</v>
      </c>
      <c r="C96" s="44" t="str">
        <f ca="1">Base!CP96</f>
        <v/>
      </c>
      <c r="D96" s="44" t="str">
        <f ca="1">Base!DR96</f>
        <v/>
      </c>
      <c r="E96" s="44" t="str">
        <f ca="1">Base!EV96</f>
        <v/>
      </c>
      <c r="F96" s="44" t="str">
        <f ca="1">Base!EG96</f>
        <v/>
      </c>
      <c r="G96" s="239">
        <f t="shared" si="26"/>
        <v>0</v>
      </c>
      <c r="H96" s="44">
        <f t="shared" si="27"/>
        <v>0</v>
      </c>
      <c r="I96" s="44">
        <f t="shared" si="29"/>
        <v>0</v>
      </c>
      <c r="J96" s="44">
        <f t="shared" si="30"/>
        <v>0</v>
      </c>
      <c r="K96" s="44">
        <f t="shared" si="31"/>
        <v>0</v>
      </c>
      <c r="L96" s="44">
        <f t="shared" si="32"/>
        <v>0</v>
      </c>
      <c r="M96" s="44">
        <f t="shared" si="33"/>
        <v>0</v>
      </c>
      <c r="N96" s="44">
        <f>Base!C96</f>
        <v>0</v>
      </c>
      <c r="O96" s="44">
        <f>Base!D96</f>
        <v>0</v>
      </c>
      <c r="P96" s="44">
        <f>Base!E96</f>
        <v>0</v>
      </c>
      <c r="Q96" s="44">
        <f>Base!F96</f>
        <v>0</v>
      </c>
      <c r="R96" s="44">
        <f>Base!H96</f>
        <v>0</v>
      </c>
      <c r="S96" s="44">
        <f>Base!I96</f>
        <v>0</v>
      </c>
      <c r="T96" s="44">
        <f>Base!J96</f>
        <v>0</v>
      </c>
      <c r="U96" s="44">
        <f>Base!K96</f>
        <v>0</v>
      </c>
      <c r="V96" s="44">
        <f>Base!M96</f>
        <v>0</v>
      </c>
      <c r="W96" s="44">
        <f>Base!N96</f>
        <v>0</v>
      </c>
      <c r="X96" s="44">
        <f>Base!O96</f>
        <v>0</v>
      </c>
      <c r="Y96" s="44">
        <f>Base!P96</f>
        <v>0</v>
      </c>
      <c r="Z96" s="44">
        <f>Base!R96</f>
        <v>0</v>
      </c>
      <c r="AA96" s="44">
        <f>Base!S96</f>
        <v>0</v>
      </c>
      <c r="AB96" s="44">
        <f>Base!T96</f>
        <v>0</v>
      </c>
      <c r="AC96" s="44">
        <f>Base!U96</f>
        <v>0</v>
      </c>
      <c r="AD96" s="44">
        <f>Base!W96</f>
        <v>0</v>
      </c>
      <c r="AE96" s="44">
        <f>Base!X96</f>
        <v>0</v>
      </c>
      <c r="AF96" s="44">
        <f>Base!Y96</f>
        <v>0</v>
      </c>
      <c r="AG96" s="44">
        <f>Base!Z96</f>
        <v>0</v>
      </c>
      <c r="AH96" s="44">
        <f>Base!AB96</f>
        <v>0</v>
      </c>
      <c r="AI96" s="44">
        <f>Base!AC96</f>
        <v>0</v>
      </c>
      <c r="AJ96" s="44">
        <f>Base!AD96</f>
        <v>0</v>
      </c>
      <c r="AK96" s="44">
        <f>Base!AE96</f>
        <v>0</v>
      </c>
      <c r="AL96" s="44">
        <f>Base!AG96</f>
        <v>0</v>
      </c>
      <c r="AM96" s="44">
        <f>Base!AH96</f>
        <v>0</v>
      </c>
      <c r="AN96" s="44">
        <f>Base!AI96</f>
        <v>0</v>
      </c>
      <c r="AO96" s="44">
        <f>Base!AJ96</f>
        <v>0</v>
      </c>
      <c r="AP96" s="44">
        <f>Base!AL96</f>
        <v>0</v>
      </c>
      <c r="AQ96" s="44">
        <f>Base!AM96</f>
        <v>0</v>
      </c>
      <c r="AR96" s="44">
        <f>Base!AN96</f>
        <v>0</v>
      </c>
      <c r="AS96" s="44">
        <f>Base!AO96</f>
        <v>0</v>
      </c>
      <c r="AT96" s="44">
        <f>Base!AQ96</f>
        <v>0</v>
      </c>
      <c r="AU96" s="44">
        <f>Base!AR96</f>
        <v>0</v>
      </c>
      <c r="AV96" s="44">
        <f>Base!AS96</f>
        <v>0</v>
      </c>
      <c r="AW96" s="44">
        <f>Base!AT96</f>
        <v>0</v>
      </c>
      <c r="AX96" s="44">
        <f>Base!AV96</f>
        <v>0</v>
      </c>
      <c r="AY96" s="44">
        <f>Base!AW96</f>
        <v>0</v>
      </c>
      <c r="AZ96" s="44">
        <f>Base!AX96</f>
        <v>0</v>
      </c>
      <c r="BA96" s="44">
        <f>Base!AY96</f>
        <v>0</v>
      </c>
      <c r="BB96" s="44">
        <f>Base!BA96</f>
        <v>0</v>
      </c>
      <c r="BC96" s="44">
        <f>Base!BB96</f>
        <v>0</v>
      </c>
      <c r="BD96" s="44">
        <f>Base!BC96</f>
        <v>0</v>
      </c>
      <c r="BE96" s="44">
        <f>Base!BD96</f>
        <v>0</v>
      </c>
      <c r="BF96" s="44"/>
      <c r="BG96" s="238" t="str">
        <f>Base!FR96</f>
        <v/>
      </c>
    </row>
    <row r="97" spans="1:59" x14ac:dyDescent="0.25">
      <c r="A97" s="44" t="str">
        <f>Base!A97</f>
        <v>ПБ.Б.49</v>
      </c>
      <c r="B97" s="41">
        <f>Base!B97</f>
        <v>0</v>
      </c>
      <c r="C97" s="44" t="str">
        <f ca="1">Base!CP97</f>
        <v/>
      </c>
      <c r="D97" s="44" t="str">
        <f ca="1">Base!DR97</f>
        <v/>
      </c>
      <c r="E97" s="44" t="str">
        <f ca="1">Base!EV97</f>
        <v/>
      </c>
      <c r="F97" s="44" t="str">
        <f ca="1">Base!EG97</f>
        <v/>
      </c>
      <c r="G97" s="239">
        <f t="shared" si="26"/>
        <v>0</v>
      </c>
      <c r="H97" s="44">
        <f t="shared" si="27"/>
        <v>0</v>
      </c>
      <c r="I97" s="44">
        <f t="shared" si="29"/>
        <v>0</v>
      </c>
      <c r="J97" s="44">
        <f t="shared" si="30"/>
        <v>0</v>
      </c>
      <c r="K97" s="44">
        <f t="shared" si="31"/>
        <v>0</v>
      </c>
      <c r="L97" s="44">
        <f t="shared" si="32"/>
        <v>0</v>
      </c>
      <c r="M97" s="44">
        <f t="shared" si="33"/>
        <v>0</v>
      </c>
      <c r="N97" s="44">
        <f>Base!C97</f>
        <v>0</v>
      </c>
      <c r="O97" s="44">
        <f>Base!D97</f>
        <v>0</v>
      </c>
      <c r="P97" s="44">
        <f>Base!E97</f>
        <v>0</v>
      </c>
      <c r="Q97" s="44">
        <f>Base!F97</f>
        <v>0</v>
      </c>
      <c r="R97" s="44">
        <f>Base!H97</f>
        <v>0</v>
      </c>
      <c r="S97" s="44">
        <f>Base!I97</f>
        <v>0</v>
      </c>
      <c r="T97" s="44">
        <f>Base!J97</f>
        <v>0</v>
      </c>
      <c r="U97" s="44">
        <f>Base!K97</f>
        <v>0</v>
      </c>
      <c r="V97" s="44">
        <f>Base!M97</f>
        <v>0</v>
      </c>
      <c r="W97" s="44">
        <f>Base!N97</f>
        <v>0</v>
      </c>
      <c r="X97" s="44">
        <f>Base!O97</f>
        <v>0</v>
      </c>
      <c r="Y97" s="44">
        <f>Base!P97</f>
        <v>0</v>
      </c>
      <c r="Z97" s="44">
        <f>Base!R97</f>
        <v>0</v>
      </c>
      <c r="AA97" s="44">
        <f>Base!S97</f>
        <v>0</v>
      </c>
      <c r="AB97" s="44">
        <f>Base!T97</f>
        <v>0</v>
      </c>
      <c r="AC97" s="44">
        <f>Base!U97</f>
        <v>0</v>
      </c>
      <c r="AD97" s="44">
        <f>Base!W97</f>
        <v>0</v>
      </c>
      <c r="AE97" s="44">
        <f>Base!X97</f>
        <v>0</v>
      </c>
      <c r="AF97" s="44">
        <f>Base!Y97</f>
        <v>0</v>
      </c>
      <c r="AG97" s="44">
        <f>Base!Z97</f>
        <v>0</v>
      </c>
      <c r="AH97" s="44">
        <f>Base!AB97</f>
        <v>0</v>
      </c>
      <c r="AI97" s="44">
        <f>Base!AC97</f>
        <v>0</v>
      </c>
      <c r="AJ97" s="44">
        <f>Base!AD97</f>
        <v>0</v>
      </c>
      <c r="AK97" s="44">
        <f>Base!AE97</f>
        <v>0</v>
      </c>
      <c r="AL97" s="44">
        <f>Base!AG97</f>
        <v>0</v>
      </c>
      <c r="AM97" s="44">
        <f>Base!AH97</f>
        <v>0</v>
      </c>
      <c r="AN97" s="44">
        <f>Base!AI97</f>
        <v>0</v>
      </c>
      <c r="AO97" s="44">
        <f>Base!AJ97</f>
        <v>0</v>
      </c>
      <c r="AP97" s="44">
        <f>Base!AL97</f>
        <v>0</v>
      </c>
      <c r="AQ97" s="44">
        <f>Base!AM97</f>
        <v>0</v>
      </c>
      <c r="AR97" s="44">
        <f>Base!AN97</f>
        <v>0</v>
      </c>
      <c r="AS97" s="44">
        <f>Base!AO97</f>
        <v>0</v>
      </c>
      <c r="AT97" s="44">
        <f>Base!AQ97</f>
        <v>0</v>
      </c>
      <c r="AU97" s="44">
        <f>Base!AR97</f>
        <v>0</v>
      </c>
      <c r="AV97" s="44">
        <f>Base!AS97</f>
        <v>0</v>
      </c>
      <c r="AW97" s="44">
        <f>Base!AT97</f>
        <v>0</v>
      </c>
      <c r="AX97" s="44">
        <f>Base!AV97</f>
        <v>0</v>
      </c>
      <c r="AY97" s="44">
        <f>Base!AW97</f>
        <v>0</v>
      </c>
      <c r="AZ97" s="44">
        <f>Base!AX97</f>
        <v>0</v>
      </c>
      <c r="BA97" s="44">
        <f>Base!AY97</f>
        <v>0</v>
      </c>
      <c r="BB97" s="44">
        <f>Base!BA97</f>
        <v>0</v>
      </c>
      <c r="BC97" s="44">
        <f>Base!BB97</f>
        <v>0</v>
      </c>
      <c r="BD97" s="44">
        <f>Base!BC97</f>
        <v>0</v>
      </c>
      <c r="BE97" s="44">
        <f>Base!BD97</f>
        <v>0</v>
      </c>
      <c r="BF97" s="44"/>
      <c r="BG97" s="238" t="str">
        <f>Base!FR97</f>
        <v/>
      </c>
    </row>
    <row r="98" spans="1:59" x14ac:dyDescent="0.25">
      <c r="A98" s="44" t="str">
        <f>Base!A98</f>
        <v>ПБ.Б.50</v>
      </c>
      <c r="B98" s="41">
        <f>Base!B98</f>
        <v>0</v>
      </c>
      <c r="C98" s="44" t="str">
        <f ca="1">Base!CP98</f>
        <v/>
      </c>
      <c r="D98" s="44" t="str">
        <f ca="1">Base!DR98</f>
        <v/>
      </c>
      <c r="E98" s="44" t="str">
        <f ca="1">Base!EV98</f>
        <v/>
      </c>
      <c r="F98" s="44" t="str">
        <f ca="1">Base!EG98</f>
        <v/>
      </c>
      <c r="G98" s="239">
        <f t="shared" si="26"/>
        <v>0</v>
      </c>
      <c r="H98" s="44">
        <f t="shared" si="27"/>
        <v>0</v>
      </c>
      <c r="I98" s="44">
        <f t="shared" si="29"/>
        <v>0</v>
      </c>
      <c r="J98" s="44">
        <f t="shared" si="30"/>
        <v>0</v>
      </c>
      <c r="K98" s="44">
        <f t="shared" si="31"/>
        <v>0</v>
      </c>
      <c r="L98" s="44">
        <f t="shared" si="32"/>
        <v>0</v>
      </c>
      <c r="M98" s="44">
        <f t="shared" si="33"/>
        <v>0</v>
      </c>
      <c r="N98" s="44">
        <f>Base!C98</f>
        <v>0</v>
      </c>
      <c r="O98" s="44">
        <f>Base!D98</f>
        <v>0</v>
      </c>
      <c r="P98" s="44">
        <f>Base!E98</f>
        <v>0</v>
      </c>
      <c r="Q98" s="44">
        <f>Base!F98</f>
        <v>0</v>
      </c>
      <c r="R98" s="44">
        <f>Base!H98</f>
        <v>0</v>
      </c>
      <c r="S98" s="44">
        <f>Base!I98</f>
        <v>0</v>
      </c>
      <c r="T98" s="44">
        <f>Base!J98</f>
        <v>0</v>
      </c>
      <c r="U98" s="44">
        <f>Base!K98</f>
        <v>0</v>
      </c>
      <c r="V98" s="44">
        <f>Base!M98</f>
        <v>0</v>
      </c>
      <c r="W98" s="44">
        <f>Base!N98</f>
        <v>0</v>
      </c>
      <c r="X98" s="44">
        <f>Base!O98</f>
        <v>0</v>
      </c>
      <c r="Y98" s="44">
        <f>Base!P98</f>
        <v>0</v>
      </c>
      <c r="Z98" s="44">
        <f>Base!R98</f>
        <v>0</v>
      </c>
      <c r="AA98" s="44">
        <f>Base!S98</f>
        <v>0</v>
      </c>
      <c r="AB98" s="44">
        <f>Base!T98</f>
        <v>0</v>
      </c>
      <c r="AC98" s="44">
        <f>Base!U98</f>
        <v>0</v>
      </c>
      <c r="AD98" s="44">
        <f>Base!W98</f>
        <v>0</v>
      </c>
      <c r="AE98" s="44">
        <f>Base!X98</f>
        <v>0</v>
      </c>
      <c r="AF98" s="44">
        <f>Base!Y98</f>
        <v>0</v>
      </c>
      <c r="AG98" s="44">
        <f>Base!Z98</f>
        <v>0</v>
      </c>
      <c r="AH98" s="44">
        <f>Base!AB98</f>
        <v>0</v>
      </c>
      <c r="AI98" s="44">
        <f>Base!AC98</f>
        <v>0</v>
      </c>
      <c r="AJ98" s="44">
        <f>Base!AD98</f>
        <v>0</v>
      </c>
      <c r="AK98" s="44">
        <f>Base!AE98</f>
        <v>0</v>
      </c>
      <c r="AL98" s="44">
        <f>Base!AG98</f>
        <v>0</v>
      </c>
      <c r="AM98" s="44">
        <f>Base!AH98</f>
        <v>0</v>
      </c>
      <c r="AN98" s="44">
        <f>Base!AI98</f>
        <v>0</v>
      </c>
      <c r="AO98" s="44">
        <f>Base!AJ98</f>
        <v>0</v>
      </c>
      <c r="AP98" s="44">
        <f>Base!AL98</f>
        <v>0</v>
      </c>
      <c r="AQ98" s="44">
        <f>Base!AM98</f>
        <v>0</v>
      </c>
      <c r="AR98" s="44">
        <f>Base!AN98</f>
        <v>0</v>
      </c>
      <c r="AS98" s="44">
        <f>Base!AO98</f>
        <v>0</v>
      </c>
      <c r="AT98" s="44">
        <f>Base!AQ98</f>
        <v>0</v>
      </c>
      <c r="AU98" s="44">
        <f>Base!AR98</f>
        <v>0</v>
      </c>
      <c r="AV98" s="44">
        <f>Base!AS98</f>
        <v>0</v>
      </c>
      <c r="AW98" s="44">
        <f>Base!AT98</f>
        <v>0</v>
      </c>
      <c r="AX98" s="44">
        <f>Base!AV98</f>
        <v>0</v>
      </c>
      <c r="AY98" s="44">
        <f>Base!AW98</f>
        <v>0</v>
      </c>
      <c r="AZ98" s="44">
        <f>Base!AX98</f>
        <v>0</v>
      </c>
      <c r="BA98" s="44">
        <f>Base!AY98</f>
        <v>0</v>
      </c>
      <c r="BB98" s="44">
        <f>Base!BA98</f>
        <v>0</v>
      </c>
      <c r="BC98" s="44">
        <f>Base!BB98</f>
        <v>0</v>
      </c>
      <c r="BD98" s="44">
        <f>Base!BC98</f>
        <v>0</v>
      </c>
      <c r="BE98" s="44">
        <f>Base!BD98</f>
        <v>0</v>
      </c>
      <c r="BF98" s="44"/>
      <c r="BG98" s="238" t="str">
        <f>Base!FR98</f>
        <v/>
      </c>
    </row>
    <row r="99" spans="1:59" x14ac:dyDescent="0.25">
      <c r="A99" s="405" t="str">
        <f>Base!A99</f>
        <v>Итого по базовой части ПБ</v>
      </c>
      <c r="B99" s="405"/>
      <c r="C99" s="46">
        <f ca="1">COUNT(Base!BQ49:BZ98)-COUNTIF(Base!BQ49:BZ98,0)</f>
        <v>0</v>
      </c>
      <c r="D99" s="46">
        <f ca="1">COUNT(Base!CS49:DB98)-COUNTIF(Base!CS49:DB98,0)</f>
        <v>0</v>
      </c>
      <c r="E99" s="46">
        <f ca="1">COUNT(Base!EI49:ER98)</f>
        <v>0</v>
      </c>
      <c r="F99" s="46">
        <f ca="1">COUNT(Base!DT49:EC98)</f>
        <v>0</v>
      </c>
      <c r="G99" s="46">
        <f>SUM(G49:G98)</f>
        <v>0</v>
      </c>
      <c r="H99" s="46">
        <f t="shared" ref="H99:M99" si="34">SUM(H49:H98)</f>
        <v>0</v>
      </c>
      <c r="I99" s="46">
        <f t="shared" si="34"/>
        <v>0</v>
      </c>
      <c r="J99" s="46">
        <f t="shared" si="34"/>
        <v>0</v>
      </c>
      <c r="K99" s="46">
        <f t="shared" si="34"/>
        <v>0</v>
      </c>
      <c r="L99" s="46">
        <f t="shared" si="34"/>
        <v>0</v>
      </c>
      <c r="M99" s="46">
        <f t="shared" si="34"/>
        <v>0</v>
      </c>
      <c r="N99" s="239">
        <f>SUM(N49:N98)</f>
        <v>0</v>
      </c>
      <c r="O99" s="239">
        <f>SUM(O49:O98)</f>
        <v>0</v>
      </c>
      <c r="P99" s="239">
        <f>SUM(P49:P98)</f>
        <v>0</v>
      </c>
      <c r="Q99" s="239">
        <f>SUM(Q49:Q98)</f>
        <v>0</v>
      </c>
      <c r="R99" s="46">
        <f>SUM(R49:R98)</f>
        <v>0</v>
      </c>
      <c r="S99" s="46">
        <f t="shared" ref="S99:BE99" si="35">SUM(S49:S98)</f>
        <v>0</v>
      </c>
      <c r="T99" s="46">
        <f t="shared" si="35"/>
        <v>0</v>
      </c>
      <c r="U99" s="46">
        <f t="shared" si="35"/>
        <v>0</v>
      </c>
      <c r="V99" s="57">
        <f t="shared" si="35"/>
        <v>0</v>
      </c>
      <c r="W99" s="46">
        <f t="shared" si="35"/>
        <v>0</v>
      </c>
      <c r="X99" s="46">
        <f t="shared" si="35"/>
        <v>0</v>
      </c>
      <c r="Y99" s="46">
        <f t="shared" si="35"/>
        <v>0</v>
      </c>
      <c r="Z99" s="46">
        <f t="shared" si="35"/>
        <v>0</v>
      </c>
      <c r="AA99" s="46">
        <f t="shared" si="35"/>
        <v>0</v>
      </c>
      <c r="AB99" s="46">
        <f t="shared" si="35"/>
        <v>0</v>
      </c>
      <c r="AC99" s="46">
        <f t="shared" si="35"/>
        <v>0</v>
      </c>
      <c r="AD99" s="46">
        <f t="shared" si="35"/>
        <v>0</v>
      </c>
      <c r="AE99" s="46">
        <f t="shared" si="35"/>
        <v>0</v>
      </c>
      <c r="AF99" s="46">
        <f t="shared" si="35"/>
        <v>0</v>
      </c>
      <c r="AG99" s="46">
        <f t="shared" si="35"/>
        <v>0</v>
      </c>
      <c r="AH99" s="46">
        <f t="shared" si="35"/>
        <v>0</v>
      </c>
      <c r="AI99" s="46">
        <f t="shared" si="35"/>
        <v>0</v>
      </c>
      <c r="AJ99" s="46">
        <f t="shared" si="35"/>
        <v>0</v>
      </c>
      <c r="AK99" s="46">
        <f t="shared" si="35"/>
        <v>0</v>
      </c>
      <c r="AL99" s="46">
        <f t="shared" si="35"/>
        <v>0</v>
      </c>
      <c r="AM99" s="46">
        <f t="shared" si="35"/>
        <v>0</v>
      </c>
      <c r="AN99" s="46">
        <f t="shared" si="35"/>
        <v>0</v>
      </c>
      <c r="AO99" s="46">
        <f t="shared" si="35"/>
        <v>0</v>
      </c>
      <c r="AP99" s="46">
        <f t="shared" si="35"/>
        <v>0</v>
      </c>
      <c r="AQ99" s="46">
        <f t="shared" si="35"/>
        <v>0</v>
      </c>
      <c r="AR99" s="46">
        <f t="shared" si="35"/>
        <v>0</v>
      </c>
      <c r="AS99" s="46">
        <f t="shared" si="35"/>
        <v>0</v>
      </c>
      <c r="AT99" s="46">
        <f t="shared" si="35"/>
        <v>0</v>
      </c>
      <c r="AU99" s="46">
        <f t="shared" si="35"/>
        <v>0</v>
      </c>
      <c r="AV99" s="46">
        <f t="shared" si="35"/>
        <v>0</v>
      </c>
      <c r="AW99" s="46">
        <f t="shared" si="35"/>
        <v>0</v>
      </c>
      <c r="AX99" s="46">
        <f t="shared" si="35"/>
        <v>0</v>
      </c>
      <c r="AY99" s="46">
        <f t="shared" si="35"/>
        <v>0</v>
      </c>
      <c r="AZ99" s="46">
        <f t="shared" si="35"/>
        <v>0</v>
      </c>
      <c r="BA99" s="46">
        <f t="shared" si="35"/>
        <v>0</v>
      </c>
      <c r="BB99" s="46">
        <f t="shared" si="35"/>
        <v>0</v>
      </c>
      <c r="BC99" s="46">
        <f t="shared" si="35"/>
        <v>0</v>
      </c>
      <c r="BD99" s="46">
        <f t="shared" si="35"/>
        <v>0</v>
      </c>
      <c r="BE99" s="46">
        <f t="shared" si="35"/>
        <v>0</v>
      </c>
      <c r="BF99" s="46"/>
      <c r="BG99" s="227"/>
    </row>
    <row r="100" spans="1:59" x14ac:dyDescent="0.25">
      <c r="A100" s="405" t="str">
        <f>Base!A100</f>
        <v>2.2. Вариативная часть ПБ</v>
      </c>
      <c r="B100" s="405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227"/>
    </row>
    <row r="101" spans="1:59" x14ac:dyDescent="0.25">
      <c r="A101" s="44" t="str">
        <f>Base!A101</f>
        <v>ПБ.ВВ.1</v>
      </c>
      <c r="B101" s="41">
        <f>Base!B101</f>
        <v>0</v>
      </c>
      <c r="C101" s="44" t="str">
        <f ca="1">Base!CP101</f>
        <v/>
      </c>
      <c r="D101" s="44" t="str">
        <f ca="1">Base!DR101</f>
        <v/>
      </c>
      <c r="E101" s="44" t="str">
        <f ca="1">Base!EV101</f>
        <v/>
      </c>
      <c r="F101" s="44" t="str">
        <f ca="1">Base!EG101</f>
        <v/>
      </c>
      <c r="G101" s="239">
        <f t="shared" ref="G101:G130" si="36">N101+R101+V101+Z101+AD101+AH101+AL101+AP101+AT101+AX101+BB101</f>
        <v>0</v>
      </c>
      <c r="H101" s="44">
        <f t="shared" ref="H101:H130" si="37">G101*36</f>
        <v>0</v>
      </c>
      <c r="I101" s="44">
        <f>SUM(J101:L101)</f>
        <v>0</v>
      </c>
      <c r="J101" s="44">
        <f>O101+S101*$U$3+W101*$Y$3+AA101*$AC$3+AE101*$AG$3+AI101*$AK$3+AM101*$AO$3+AQ101*$AS$3+AU101*$AW$3+AY101*$BA$3+BC101*$BE$3</f>
        <v>0</v>
      </c>
      <c r="K101" s="44">
        <f>P101+T101*$U$3+X101*$Y$3+AB101*$AC$3+AF101*$AG$3+AJ101*$AK$3+AN101*$AO$3+AR101*$AS$3+AV101*$AW$3+AZ101*$BA$3+BD101*$BE$3</f>
        <v>0</v>
      </c>
      <c r="L101" s="44">
        <f>Q101+U101*$U$3+Y101*$Y$3+AC101*$AC$3+AG101*$AG$3+AK101*$AK$3+AO101*$AO$3+AS101*$AS$3+AW101*$AW$3+BA101*$BA$3+BE101*$BE$3</f>
        <v>0</v>
      </c>
      <c r="M101" s="44">
        <f>H101-I101</f>
        <v>0</v>
      </c>
      <c r="N101" s="44">
        <f>Base!C101</f>
        <v>0</v>
      </c>
      <c r="O101" s="44">
        <f>Base!D101</f>
        <v>0</v>
      </c>
      <c r="P101" s="44">
        <f>Base!E101</f>
        <v>0</v>
      </c>
      <c r="Q101" s="44">
        <f>Base!F101</f>
        <v>0</v>
      </c>
      <c r="R101" s="44">
        <f>Base!H101</f>
        <v>0</v>
      </c>
      <c r="S101" s="44">
        <f>Base!I101</f>
        <v>0</v>
      </c>
      <c r="T101" s="44">
        <f>Base!J101</f>
        <v>0</v>
      </c>
      <c r="U101" s="44">
        <f>Base!K101</f>
        <v>0</v>
      </c>
      <c r="V101" s="44">
        <f>Base!M101</f>
        <v>0</v>
      </c>
      <c r="W101" s="44">
        <f>Base!N101</f>
        <v>0</v>
      </c>
      <c r="X101" s="44">
        <f>Base!O101</f>
        <v>0</v>
      </c>
      <c r="Y101" s="44">
        <f>Base!P101</f>
        <v>0</v>
      </c>
      <c r="Z101" s="44">
        <f>Base!R101</f>
        <v>0</v>
      </c>
      <c r="AA101" s="44">
        <f>Base!S101</f>
        <v>0</v>
      </c>
      <c r="AB101" s="44">
        <f>Base!T101</f>
        <v>0</v>
      </c>
      <c r="AC101" s="44">
        <f>Base!U101</f>
        <v>0</v>
      </c>
      <c r="AD101" s="44">
        <f>Base!W101</f>
        <v>0</v>
      </c>
      <c r="AE101" s="44">
        <f>Base!X101</f>
        <v>0</v>
      </c>
      <c r="AF101" s="44">
        <f>Base!Y101</f>
        <v>0</v>
      </c>
      <c r="AG101" s="44">
        <f>Base!Z101</f>
        <v>0</v>
      </c>
      <c r="AH101" s="44">
        <f>Base!AB101</f>
        <v>0</v>
      </c>
      <c r="AI101" s="44">
        <f>Base!AC101</f>
        <v>0</v>
      </c>
      <c r="AJ101" s="44">
        <f>Base!AD101</f>
        <v>0</v>
      </c>
      <c r="AK101" s="44">
        <f>Base!AE101</f>
        <v>0</v>
      </c>
      <c r="AL101" s="44">
        <f>Base!AG101</f>
        <v>0</v>
      </c>
      <c r="AM101" s="44">
        <f>Base!AH101</f>
        <v>0</v>
      </c>
      <c r="AN101" s="44">
        <f>Base!AI101</f>
        <v>0</v>
      </c>
      <c r="AO101" s="44">
        <f>Base!AJ101</f>
        <v>0</v>
      </c>
      <c r="AP101" s="44">
        <f>Base!AL101</f>
        <v>0</v>
      </c>
      <c r="AQ101" s="44">
        <f>Base!AM101</f>
        <v>0</v>
      </c>
      <c r="AR101" s="44">
        <f>Base!AN101</f>
        <v>0</v>
      </c>
      <c r="AS101" s="44">
        <f>Base!AO101</f>
        <v>0</v>
      </c>
      <c r="AT101" s="44">
        <f>Base!AQ101</f>
        <v>0</v>
      </c>
      <c r="AU101" s="44">
        <f>Base!AR101</f>
        <v>0</v>
      </c>
      <c r="AV101" s="44">
        <f>Base!AS101</f>
        <v>0</v>
      </c>
      <c r="AW101" s="44">
        <f>Base!AT101</f>
        <v>0</v>
      </c>
      <c r="AX101" s="44">
        <f>Base!AV101</f>
        <v>0</v>
      </c>
      <c r="AY101" s="44">
        <f>Base!AW101</f>
        <v>0</v>
      </c>
      <c r="AZ101" s="44">
        <f>Base!AX101</f>
        <v>0</v>
      </c>
      <c r="BA101" s="44">
        <f>Base!AY101</f>
        <v>0</v>
      </c>
      <c r="BB101" s="44">
        <f>Base!BA101</f>
        <v>0</v>
      </c>
      <c r="BC101" s="44">
        <f>Base!BB101</f>
        <v>0</v>
      </c>
      <c r="BD101" s="44">
        <f>Base!BC101</f>
        <v>0</v>
      </c>
      <c r="BE101" s="44">
        <f>Base!BD101</f>
        <v>0</v>
      </c>
      <c r="BF101" s="44"/>
      <c r="BG101" s="238" t="str">
        <f>Base!FR101</f>
        <v/>
      </c>
    </row>
    <row r="102" spans="1:59" x14ac:dyDescent="0.25">
      <c r="A102" s="44" t="str">
        <f>Base!A102</f>
        <v>ПБ.ВВ.2</v>
      </c>
      <c r="B102" s="41">
        <f>Base!B102</f>
        <v>0</v>
      </c>
      <c r="C102" s="44" t="str">
        <f ca="1">Base!CP102</f>
        <v/>
      </c>
      <c r="D102" s="44" t="str">
        <f ca="1">Base!DR102</f>
        <v/>
      </c>
      <c r="E102" s="44" t="str">
        <f ca="1">Base!EV102</f>
        <v/>
      </c>
      <c r="F102" s="44" t="str">
        <f ca="1">Base!EG102</f>
        <v/>
      </c>
      <c r="G102" s="239">
        <f t="shared" si="36"/>
        <v>0</v>
      </c>
      <c r="H102" s="44">
        <f t="shared" si="37"/>
        <v>0</v>
      </c>
      <c r="I102" s="44">
        <f t="shared" ref="I102:I120" si="38">SUM(J102:L102)</f>
        <v>0</v>
      </c>
      <c r="J102" s="44">
        <f t="shared" ref="J102:J120" si="39">O102+S102*$U$3+W102*$Y$3+AA102*$AC$3+AE102*$AG$3+AI102*$AK$3+AM102*$AO$3+AQ102*$AS$3+AU102*$AW$3+AY102*$BA$3+BC102*$BE$3</f>
        <v>0</v>
      </c>
      <c r="K102" s="44">
        <f t="shared" ref="K102:K120" si="40">P102+T102*$U$3+X102*$Y$3+AB102*$AC$3+AF102*$AG$3+AJ102*$AK$3+AN102*$AO$3+AR102*$AS$3+AV102*$AW$3+AZ102*$BA$3+BD102*$BE$3</f>
        <v>0</v>
      </c>
      <c r="L102" s="44">
        <f t="shared" ref="L102:L120" si="41">Q102+U102*$U$3+Y102*$Y$3+AC102*$AC$3+AG102*$AG$3+AK102*$AK$3+AO102*$AO$3+AS102*$AS$3+AW102*$AW$3+BA102*$BA$3+BE102*$BE$3</f>
        <v>0</v>
      </c>
      <c r="M102" s="44">
        <f t="shared" ref="M102:M120" si="42">H102-I102</f>
        <v>0</v>
      </c>
      <c r="N102" s="44">
        <f>Base!C102</f>
        <v>0</v>
      </c>
      <c r="O102" s="44">
        <f>Base!D102</f>
        <v>0</v>
      </c>
      <c r="P102" s="44">
        <f>Base!E102</f>
        <v>0</v>
      </c>
      <c r="Q102" s="44">
        <f>Base!F102</f>
        <v>0</v>
      </c>
      <c r="R102" s="44">
        <f>Base!H102</f>
        <v>0</v>
      </c>
      <c r="S102" s="44">
        <f>Base!I102</f>
        <v>0</v>
      </c>
      <c r="T102" s="44">
        <f>Base!J102</f>
        <v>0</v>
      </c>
      <c r="U102" s="44">
        <f>Base!K102</f>
        <v>0</v>
      </c>
      <c r="V102" s="44">
        <f>Base!M102</f>
        <v>0</v>
      </c>
      <c r="W102" s="44">
        <f>Base!N102</f>
        <v>0</v>
      </c>
      <c r="X102" s="44">
        <f>Base!O102</f>
        <v>0</v>
      </c>
      <c r="Y102" s="44">
        <f>Base!P102</f>
        <v>0</v>
      </c>
      <c r="Z102" s="44">
        <f>Base!R102</f>
        <v>0</v>
      </c>
      <c r="AA102" s="44">
        <f>Base!S102</f>
        <v>0</v>
      </c>
      <c r="AB102" s="44">
        <f>Base!T102</f>
        <v>0</v>
      </c>
      <c r="AC102" s="44">
        <f>Base!U102</f>
        <v>0</v>
      </c>
      <c r="AD102" s="44">
        <f>Base!W102</f>
        <v>0</v>
      </c>
      <c r="AE102" s="44">
        <f>Base!X102</f>
        <v>0</v>
      </c>
      <c r="AF102" s="44">
        <f>Base!Y102</f>
        <v>0</v>
      </c>
      <c r="AG102" s="44">
        <f>Base!Z102</f>
        <v>0</v>
      </c>
      <c r="AH102" s="44">
        <f>Base!AB102</f>
        <v>0</v>
      </c>
      <c r="AI102" s="44">
        <f>Base!AC102</f>
        <v>0</v>
      </c>
      <c r="AJ102" s="44">
        <f>Base!AD102</f>
        <v>0</v>
      </c>
      <c r="AK102" s="44">
        <f>Base!AE102</f>
        <v>0</v>
      </c>
      <c r="AL102" s="44">
        <f>Base!AG102</f>
        <v>0</v>
      </c>
      <c r="AM102" s="44">
        <f>Base!AH102</f>
        <v>0</v>
      </c>
      <c r="AN102" s="44">
        <f>Base!AI102</f>
        <v>0</v>
      </c>
      <c r="AO102" s="44">
        <f>Base!AJ102</f>
        <v>0</v>
      </c>
      <c r="AP102" s="44">
        <f>Base!AL102</f>
        <v>0</v>
      </c>
      <c r="AQ102" s="44">
        <f>Base!AM102</f>
        <v>0</v>
      </c>
      <c r="AR102" s="44">
        <f>Base!AN102</f>
        <v>0</v>
      </c>
      <c r="AS102" s="44">
        <f>Base!AO102</f>
        <v>0</v>
      </c>
      <c r="AT102" s="44">
        <f>Base!AQ102</f>
        <v>0</v>
      </c>
      <c r="AU102" s="44">
        <f>Base!AR102</f>
        <v>0</v>
      </c>
      <c r="AV102" s="44">
        <f>Base!AS102</f>
        <v>0</v>
      </c>
      <c r="AW102" s="44">
        <f>Base!AT102</f>
        <v>0</v>
      </c>
      <c r="AX102" s="44">
        <f>Base!AV102</f>
        <v>0</v>
      </c>
      <c r="AY102" s="44">
        <f>Base!AW102</f>
        <v>0</v>
      </c>
      <c r="AZ102" s="44">
        <f>Base!AX102</f>
        <v>0</v>
      </c>
      <c r="BA102" s="44">
        <f>Base!AY102</f>
        <v>0</v>
      </c>
      <c r="BB102" s="44">
        <f>Base!BA102</f>
        <v>0</v>
      </c>
      <c r="BC102" s="44">
        <f>Base!BB102</f>
        <v>0</v>
      </c>
      <c r="BD102" s="44">
        <f>Base!BC102</f>
        <v>0</v>
      </c>
      <c r="BE102" s="44">
        <f>Base!BD102</f>
        <v>0</v>
      </c>
      <c r="BF102" s="44"/>
      <c r="BG102" s="238" t="str">
        <f>Base!FR102</f>
        <v/>
      </c>
    </row>
    <row r="103" spans="1:59" x14ac:dyDescent="0.25">
      <c r="A103" s="44" t="str">
        <f>Base!A103</f>
        <v>ПБ.ВВ.3</v>
      </c>
      <c r="B103" s="41">
        <f>Base!B103</f>
        <v>0</v>
      </c>
      <c r="C103" s="44" t="str">
        <f ca="1">Base!CP103</f>
        <v/>
      </c>
      <c r="D103" s="44" t="str">
        <f ca="1">Base!DR103</f>
        <v/>
      </c>
      <c r="E103" s="44" t="str">
        <f ca="1">Base!EV103</f>
        <v/>
      </c>
      <c r="F103" s="44" t="str">
        <f ca="1">Base!EG103</f>
        <v/>
      </c>
      <c r="G103" s="239">
        <f t="shared" si="36"/>
        <v>0</v>
      </c>
      <c r="H103" s="44">
        <f t="shared" si="37"/>
        <v>0</v>
      </c>
      <c r="I103" s="44">
        <f t="shared" si="38"/>
        <v>0</v>
      </c>
      <c r="J103" s="44">
        <f t="shared" si="39"/>
        <v>0</v>
      </c>
      <c r="K103" s="44">
        <f t="shared" si="40"/>
        <v>0</v>
      </c>
      <c r="L103" s="44">
        <f t="shared" si="41"/>
        <v>0</v>
      </c>
      <c r="M103" s="44">
        <f t="shared" si="42"/>
        <v>0</v>
      </c>
      <c r="N103" s="44">
        <f>Base!C103</f>
        <v>0</v>
      </c>
      <c r="O103" s="44">
        <f>Base!D103</f>
        <v>0</v>
      </c>
      <c r="P103" s="44">
        <f>Base!E103</f>
        <v>0</v>
      </c>
      <c r="Q103" s="44">
        <f>Base!F103</f>
        <v>0</v>
      </c>
      <c r="R103" s="44">
        <f>Base!H103</f>
        <v>0</v>
      </c>
      <c r="S103" s="44">
        <f>Base!I103</f>
        <v>0</v>
      </c>
      <c r="T103" s="44">
        <f>Base!J103</f>
        <v>0</v>
      </c>
      <c r="U103" s="44">
        <f>Base!K103</f>
        <v>0</v>
      </c>
      <c r="V103" s="44">
        <f>Base!M103</f>
        <v>0</v>
      </c>
      <c r="W103" s="44">
        <f>Base!N103</f>
        <v>0</v>
      </c>
      <c r="X103" s="44">
        <f>Base!O103</f>
        <v>0</v>
      </c>
      <c r="Y103" s="44">
        <f>Base!P103</f>
        <v>0</v>
      </c>
      <c r="Z103" s="44">
        <f>Base!R103</f>
        <v>0</v>
      </c>
      <c r="AA103" s="44">
        <f>Base!S103</f>
        <v>0</v>
      </c>
      <c r="AB103" s="44">
        <f>Base!T103</f>
        <v>0</v>
      </c>
      <c r="AC103" s="44">
        <f>Base!U103</f>
        <v>0</v>
      </c>
      <c r="AD103" s="44">
        <f>Base!W103</f>
        <v>0</v>
      </c>
      <c r="AE103" s="44">
        <f>Base!X103</f>
        <v>0</v>
      </c>
      <c r="AF103" s="44">
        <f>Base!Y103</f>
        <v>0</v>
      </c>
      <c r="AG103" s="44">
        <f>Base!Z103</f>
        <v>0</v>
      </c>
      <c r="AH103" s="44">
        <f>Base!AB103</f>
        <v>0</v>
      </c>
      <c r="AI103" s="44">
        <f>Base!AC103</f>
        <v>0</v>
      </c>
      <c r="AJ103" s="44">
        <f>Base!AD103</f>
        <v>0</v>
      </c>
      <c r="AK103" s="44">
        <f>Base!AE103</f>
        <v>0</v>
      </c>
      <c r="AL103" s="44">
        <f>Base!AG103</f>
        <v>0</v>
      </c>
      <c r="AM103" s="44">
        <f>Base!AH103</f>
        <v>0</v>
      </c>
      <c r="AN103" s="44">
        <f>Base!AI103</f>
        <v>0</v>
      </c>
      <c r="AO103" s="44">
        <f>Base!AJ103</f>
        <v>0</v>
      </c>
      <c r="AP103" s="44">
        <f>Base!AL103</f>
        <v>0</v>
      </c>
      <c r="AQ103" s="44">
        <f>Base!AM103</f>
        <v>0</v>
      </c>
      <c r="AR103" s="44">
        <f>Base!AN103</f>
        <v>0</v>
      </c>
      <c r="AS103" s="44">
        <f>Base!AO103</f>
        <v>0</v>
      </c>
      <c r="AT103" s="44">
        <f>Base!AQ103</f>
        <v>0</v>
      </c>
      <c r="AU103" s="44">
        <f>Base!AR103</f>
        <v>0</v>
      </c>
      <c r="AV103" s="44">
        <f>Base!AS103</f>
        <v>0</v>
      </c>
      <c r="AW103" s="44">
        <f>Base!AT103</f>
        <v>0</v>
      </c>
      <c r="AX103" s="44">
        <f>Base!AV103</f>
        <v>0</v>
      </c>
      <c r="AY103" s="44">
        <f>Base!AW103</f>
        <v>0</v>
      </c>
      <c r="AZ103" s="44">
        <f>Base!AX103</f>
        <v>0</v>
      </c>
      <c r="BA103" s="44">
        <f>Base!AY103</f>
        <v>0</v>
      </c>
      <c r="BB103" s="44">
        <f>Base!BA103</f>
        <v>0</v>
      </c>
      <c r="BC103" s="44">
        <f>Base!BB103</f>
        <v>0</v>
      </c>
      <c r="BD103" s="44">
        <f>Base!BC103</f>
        <v>0</v>
      </c>
      <c r="BE103" s="44">
        <f>Base!BD103</f>
        <v>0</v>
      </c>
      <c r="BF103" s="44"/>
      <c r="BG103" s="238" t="str">
        <f>Base!FR103</f>
        <v/>
      </c>
    </row>
    <row r="104" spans="1:59" x14ac:dyDescent="0.25">
      <c r="A104" s="44" t="str">
        <f>Base!A104</f>
        <v>ПБ.ВВ.4</v>
      </c>
      <c r="B104" s="41">
        <f>Base!B104</f>
        <v>0</v>
      </c>
      <c r="C104" s="44" t="str">
        <f ca="1">Base!CP104</f>
        <v/>
      </c>
      <c r="D104" s="44" t="str">
        <f ca="1">Base!DR104</f>
        <v/>
      </c>
      <c r="E104" s="44" t="str">
        <f ca="1">Base!EV104</f>
        <v/>
      </c>
      <c r="F104" s="44" t="str">
        <f ca="1">Base!EG104</f>
        <v/>
      </c>
      <c r="G104" s="239">
        <f t="shared" si="36"/>
        <v>0</v>
      </c>
      <c r="H104" s="44">
        <f t="shared" si="37"/>
        <v>0</v>
      </c>
      <c r="I104" s="44">
        <f t="shared" si="38"/>
        <v>0</v>
      </c>
      <c r="J104" s="44">
        <f t="shared" si="39"/>
        <v>0</v>
      </c>
      <c r="K104" s="44">
        <f t="shared" si="40"/>
        <v>0</v>
      </c>
      <c r="L104" s="44">
        <f t="shared" si="41"/>
        <v>0</v>
      </c>
      <c r="M104" s="44">
        <f t="shared" si="42"/>
        <v>0</v>
      </c>
      <c r="N104" s="44">
        <f>Base!C104</f>
        <v>0</v>
      </c>
      <c r="O104" s="44">
        <f>Base!D104</f>
        <v>0</v>
      </c>
      <c r="P104" s="44">
        <f>Base!E104</f>
        <v>0</v>
      </c>
      <c r="Q104" s="44">
        <f>Base!F104</f>
        <v>0</v>
      </c>
      <c r="R104" s="44">
        <f>Base!H104</f>
        <v>0</v>
      </c>
      <c r="S104" s="44">
        <f>Base!I104</f>
        <v>0</v>
      </c>
      <c r="T104" s="44">
        <f>Base!J104</f>
        <v>0</v>
      </c>
      <c r="U104" s="44">
        <f>Base!K104</f>
        <v>0</v>
      </c>
      <c r="V104" s="44">
        <f>Base!M104</f>
        <v>0</v>
      </c>
      <c r="W104" s="44">
        <f>Base!N104</f>
        <v>0</v>
      </c>
      <c r="X104" s="44">
        <f>Base!O104</f>
        <v>0</v>
      </c>
      <c r="Y104" s="44">
        <f>Base!P104</f>
        <v>0</v>
      </c>
      <c r="Z104" s="44">
        <f>Base!R104</f>
        <v>0</v>
      </c>
      <c r="AA104" s="44">
        <f>Base!S104</f>
        <v>0</v>
      </c>
      <c r="AB104" s="44">
        <f>Base!T104</f>
        <v>0</v>
      </c>
      <c r="AC104" s="44">
        <f>Base!U104</f>
        <v>0</v>
      </c>
      <c r="AD104" s="44">
        <f>Base!W104</f>
        <v>0</v>
      </c>
      <c r="AE104" s="44">
        <f>Base!X104</f>
        <v>0</v>
      </c>
      <c r="AF104" s="44">
        <f>Base!Y104</f>
        <v>0</v>
      </c>
      <c r="AG104" s="44">
        <f>Base!Z104</f>
        <v>0</v>
      </c>
      <c r="AH104" s="44">
        <f>Base!AB104</f>
        <v>0</v>
      </c>
      <c r="AI104" s="44">
        <f>Base!AC104</f>
        <v>0</v>
      </c>
      <c r="AJ104" s="44">
        <f>Base!AD104</f>
        <v>0</v>
      </c>
      <c r="AK104" s="44">
        <f>Base!AE104</f>
        <v>0</v>
      </c>
      <c r="AL104" s="44">
        <f>Base!AG104</f>
        <v>0</v>
      </c>
      <c r="AM104" s="44">
        <f>Base!AH104</f>
        <v>0</v>
      </c>
      <c r="AN104" s="44">
        <f>Base!AI104</f>
        <v>0</v>
      </c>
      <c r="AO104" s="44">
        <f>Base!AJ104</f>
        <v>0</v>
      </c>
      <c r="AP104" s="44">
        <f>Base!AL104</f>
        <v>0</v>
      </c>
      <c r="AQ104" s="44">
        <f>Base!AM104</f>
        <v>0</v>
      </c>
      <c r="AR104" s="44">
        <f>Base!AN104</f>
        <v>0</v>
      </c>
      <c r="AS104" s="44">
        <f>Base!AO104</f>
        <v>0</v>
      </c>
      <c r="AT104" s="44">
        <f>Base!AQ104</f>
        <v>0</v>
      </c>
      <c r="AU104" s="44">
        <f>Base!AR104</f>
        <v>0</v>
      </c>
      <c r="AV104" s="44">
        <f>Base!AS104</f>
        <v>0</v>
      </c>
      <c r="AW104" s="44">
        <f>Base!AT104</f>
        <v>0</v>
      </c>
      <c r="AX104" s="44">
        <f>Base!AV104</f>
        <v>0</v>
      </c>
      <c r="AY104" s="44">
        <f>Base!AW104</f>
        <v>0</v>
      </c>
      <c r="AZ104" s="44">
        <f>Base!AX104</f>
        <v>0</v>
      </c>
      <c r="BA104" s="44">
        <f>Base!AY104</f>
        <v>0</v>
      </c>
      <c r="BB104" s="44">
        <f>Base!BA104</f>
        <v>0</v>
      </c>
      <c r="BC104" s="44">
        <f>Base!BB104</f>
        <v>0</v>
      </c>
      <c r="BD104" s="44">
        <f>Base!BC104</f>
        <v>0</v>
      </c>
      <c r="BE104" s="44">
        <f>Base!BD104</f>
        <v>0</v>
      </c>
      <c r="BF104" s="44"/>
      <c r="BG104" s="238" t="str">
        <f>Base!FR104</f>
        <v/>
      </c>
    </row>
    <row r="105" spans="1:59" x14ac:dyDescent="0.25">
      <c r="A105" s="44" t="str">
        <f>Base!A105</f>
        <v>ПБ.ВВ.5</v>
      </c>
      <c r="B105" s="41">
        <f>Base!B105</f>
        <v>0</v>
      </c>
      <c r="C105" s="44" t="str">
        <f ca="1">Base!CP105</f>
        <v/>
      </c>
      <c r="D105" s="44" t="str">
        <f ca="1">Base!DR105</f>
        <v/>
      </c>
      <c r="E105" s="44" t="str">
        <f ca="1">Base!EV105</f>
        <v/>
      </c>
      <c r="F105" s="44" t="str">
        <f ca="1">Base!EG105</f>
        <v/>
      </c>
      <c r="G105" s="239">
        <f t="shared" si="36"/>
        <v>0</v>
      </c>
      <c r="H105" s="44">
        <f t="shared" si="37"/>
        <v>0</v>
      </c>
      <c r="I105" s="44">
        <f t="shared" si="38"/>
        <v>0</v>
      </c>
      <c r="J105" s="44">
        <f t="shared" si="39"/>
        <v>0</v>
      </c>
      <c r="K105" s="44">
        <f t="shared" si="40"/>
        <v>0</v>
      </c>
      <c r="L105" s="44">
        <f t="shared" si="41"/>
        <v>0</v>
      </c>
      <c r="M105" s="44">
        <f t="shared" si="42"/>
        <v>0</v>
      </c>
      <c r="N105" s="44">
        <f>Base!C105</f>
        <v>0</v>
      </c>
      <c r="O105" s="44">
        <f>Base!D105</f>
        <v>0</v>
      </c>
      <c r="P105" s="44">
        <f>Base!E105</f>
        <v>0</v>
      </c>
      <c r="Q105" s="44">
        <f>Base!F105</f>
        <v>0</v>
      </c>
      <c r="R105" s="44">
        <f>Base!H105</f>
        <v>0</v>
      </c>
      <c r="S105" s="44">
        <f>Base!I105</f>
        <v>0</v>
      </c>
      <c r="T105" s="44">
        <f>Base!J105</f>
        <v>0</v>
      </c>
      <c r="U105" s="44">
        <f>Base!K105</f>
        <v>0</v>
      </c>
      <c r="V105" s="44">
        <f>Base!M105</f>
        <v>0</v>
      </c>
      <c r="W105" s="44">
        <f>Base!N105</f>
        <v>0</v>
      </c>
      <c r="X105" s="44">
        <f>Base!O105</f>
        <v>0</v>
      </c>
      <c r="Y105" s="44">
        <f>Base!P105</f>
        <v>0</v>
      </c>
      <c r="Z105" s="44">
        <f>Base!R105</f>
        <v>0</v>
      </c>
      <c r="AA105" s="44">
        <f>Base!S105</f>
        <v>0</v>
      </c>
      <c r="AB105" s="44">
        <f>Base!T105</f>
        <v>0</v>
      </c>
      <c r="AC105" s="44">
        <f>Base!U105</f>
        <v>0</v>
      </c>
      <c r="AD105" s="44">
        <f>Base!W105</f>
        <v>0</v>
      </c>
      <c r="AE105" s="44">
        <f>Base!X105</f>
        <v>0</v>
      </c>
      <c r="AF105" s="44">
        <f>Base!Y105</f>
        <v>0</v>
      </c>
      <c r="AG105" s="44">
        <f>Base!Z105</f>
        <v>0</v>
      </c>
      <c r="AH105" s="44">
        <f>Base!AB105</f>
        <v>0</v>
      </c>
      <c r="AI105" s="44">
        <f>Base!AC105</f>
        <v>0</v>
      </c>
      <c r="AJ105" s="44">
        <f>Base!AD105</f>
        <v>0</v>
      </c>
      <c r="AK105" s="44">
        <f>Base!AE105</f>
        <v>0</v>
      </c>
      <c r="AL105" s="44">
        <f>Base!AG105</f>
        <v>0</v>
      </c>
      <c r="AM105" s="44">
        <f>Base!AH105</f>
        <v>0</v>
      </c>
      <c r="AN105" s="44">
        <f>Base!AI105</f>
        <v>0</v>
      </c>
      <c r="AO105" s="44">
        <f>Base!AJ105</f>
        <v>0</v>
      </c>
      <c r="AP105" s="44">
        <f>Base!AL105</f>
        <v>0</v>
      </c>
      <c r="AQ105" s="44">
        <f>Base!AM105</f>
        <v>0</v>
      </c>
      <c r="AR105" s="44">
        <f>Base!AN105</f>
        <v>0</v>
      </c>
      <c r="AS105" s="44">
        <f>Base!AO105</f>
        <v>0</v>
      </c>
      <c r="AT105" s="44">
        <f>Base!AQ105</f>
        <v>0</v>
      </c>
      <c r="AU105" s="44">
        <f>Base!AR105</f>
        <v>0</v>
      </c>
      <c r="AV105" s="44">
        <f>Base!AS105</f>
        <v>0</v>
      </c>
      <c r="AW105" s="44">
        <f>Base!AT105</f>
        <v>0</v>
      </c>
      <c r="AX105" s="44">
        <f>Base!AV105</f>
        <v>0</v>
      </c>
      <c r="AY105" s="44">
        <f>Base!AW105</f>
        <v>0</v>
      </c>
      <c r="AZ105" s="44">
        <f>Base!AX105</f>
        <v>0</v>
      </c>
      <c r="BA105" s="44">
        <f>Base!AY105</f>
        <v>0</v>
      </c>
      <c r="BB105" s="44">
        <f>Base!BA105</f>
        <v>0</v>
      </c>
      <c r="BC105" s="44">
        <f>Base!BB105</f>
        <v>0</v>
      </c>
      <c r="BD105" s="44">
        <f>Base!BC105</f>
        <v>0</v>
      </c>
      <c r="BE105" s="44">
        <f>Base!BD105</f>
        <v>0</v>
      </c>
      <c r="BF105" s="44"/>
      <c r="BG105" s="238" t="str">
        <f>Base!FR105</f>
        <v/>
      </c>
    </row>
    <row r="106" spans="1:59" x14ac:dyDescent="0.25">
      <c r="A106" s="44" t="str">
        <f>Base!A106</f>
        <v>ПБ.ВВ.6</v>
      </c>
      <c r="B106" s="41">
        <f>Base!B106</f>
        <v>0</v>
      </c>
      <c r="C106" s="44" t="str">
        <f ca="1">Base!CP106</f>
        <v/>
      </c>
      <c r="D106" s="44" t="str">
        <f ca="1">Base!DR106</f>
        <v/>
      </c>
      <c r="E106" s="44" t="str">
        <f ca="1">Base!EV106</f>
        <v/>
      </c>
      <c r="F106" s="44" t="str">
        <f ca="1">Base!EG106</f>
        <v/>
      </c>
      <c r="G106" s="239">
        <f t="shared" si="36"/>
        <v>0</v>
      </c>
      <c r="H106" s="44">
        <f t="shared" si="37"/>
        <v>0</v>
      </c>
      <c r="I106" s="44">
        <f t="shared" si="38"/>
        <v>0</v>
      </c>
      <c r="J106" s="44">
        <f t="shared" si="39"/>
        <v>0</v>
      </c>
      <c r="K106" s="44">
        <f t="shared" si="40"/>
        <v>0</v>
      </c>
      <c r="L106" s="44">
        <f t="shared" si="41"/>
        <v>0</v>
      </c>
      <c r="M106" s="44">
        <f t="shared" si="42"/>
        <v>0</v>
      </c>
      <c r="N106" s="44">
        <f>Base!C106</f>
        <v>0</v>
      </c>
      <c r="O106" s="44">
        <f>Base!D106</f>
        <v>0</v>
      </c>
      <c r="P106" s="44">
        <f>Base!E106</f>
        <v>0</v>
      </c>
      <c r="Q106" s="44">
        <f>Base!F106</f>
        <v>0</v>
      </c>
      <c r="R106" s="44">
        <f>Base!H106</f>
        <v>0</v>
      </c>
      <c r="S106" s="44">
        <f>Base!I106</f>
        <v>0</v>
      </c>
      <c r="T106" s="44">
        <f>Base!J106</f>
        <v>0</v>
      </c>
      <c r="U106" s="44">
        <f>Base!K106</f>
        <v>0</v>
      </c>
      <c r="V106" s="44">
        <f>Base!M106</f>
        <v>0</v>
      </c>
      <c r="W106" s="44">
        <f>Base!N106</f>
        <v>0</v>
      </c>
      <c r="X106" s="44">
        <f>Base!O106</f>
        <v>0</v>
      </c>
      <c r="Y106" s="44">
        <f>Base!P106</f>
        <v>0</v>
      </c>
      <c r="Z106" s="44">
        <f>Base!R106</f>
        <v>0</v>
      </c>
      <c r="AA106" s="44">
        <f>Base!S106</f>
        <v>0</v>
      </c>
      <c r="AB106" s="44">
        <f>Base!T106</f>
        <v>0</v>
      </c>
      <c r="AC106" s="44">
        <f>Base!U106</f>
        <v>0</v>
      </c>
      <c r="AD106" s="44">
        <f>Base!W106</f>
        <v>0</v>
      </c>
      <c r="AE106" s="44">
        <f>Base!X106</f>
        <v>0</v>
      </c>
      <c r="AF106" s="44">
        <f>Base!Y106</f>
        <v>0</v>
      </c>
      <c r="AG106" s="44">
        <f>Base!Z106</f>
        <v>0</v>
      </c>
      <c r="AH106" s="44">
        <f>Base!AB106</f>
        <v>0</v>
      </c>
      <c r="AI106" s="44">
        <f>Base!AC106</f>
        <v>0</v>
      </c>
      <c r="AJ106" s="44">
        <f>Base!AD106</f>
        <v>0</v>
      </c>
      <c r="AK106" s="44">
        <f>Base!AE106</f>
        <v>0</v>
      </c>
      <c r="AL106" s="44">
        <f>Base!AG106</f>
        <v>0</v>
      </c>
      <c r="AM106" s="44">
        <f>Base!AH106</f>
        <v>0</v>
      </c>
      <c r="AN106" s="44">
        <f>Base!AI106</f>
        <v>0</v>
      </c>
      <c r="AO106" s="44">
        <f>Base!AJ106</f>
        <v>0</v>
      </c>
      <c r="AP106" s="44">
        <f>Base!AL106</f>
        <v>0</v>
      </c>
      <c r="AQ106" s="44">
        <f>Base!AM106</f>
        <v>0</v>
      </c>
      <c r="AR106" s="44">
        <f>Base!AN106</f>
        <v>0</v>
      </c>
      <c r="AS106" s="44">
        <f>Base!AO106</f>
        <v>0</v>
      </c>
      <c r="AT106" s="44">
        <f>Base!AQ106</f>
        <v>0</v>
      </c>
      <c r="AU106" s="44">
        <f>Base!AR106</f>
        <v>0</v>
      </c>
      <c r="AV106" s="44">
        <f>Base!AS106</f>
        <v>0</v>
      </c>
      <c r="AW106" s="44">
        <f>Base!AT106</f>
        <v>0</v>
      </c>
      <c r="AX106" s="44">
        <f>Base!AV106</f>
        <v>0</v>
      </c>
      <c r="AY106" s="44">
        <f>Base!AW106</f>
        <v>0</v>
      </c>
      <c r="AZ106" s="44">
        <f>Base!AX106</f>
        <v>0</v>
      </c>
      <c r="BA106" s="44">
        <f>Base!AY106</f>
        <v>0</v>
      </c>
      <c r="BB106" s="44">
        <f>Base!BA106</f>
        <v>0</v>
      </c>
      <c r="BC106" s="44">
        <f>Base!BB106</f>
        <v>0</v>
      </c>
      <c r="BD106" s="44">
        <f>Base!BC106</f>
        <v>0</v>
      </c>
      <c r="BE106" s="44">
        <f>Base!BD106</f>
        <v>0</v>
      </c>
      <c r="BF106" s="44"/>
      <c r="BG106" s="238" t="str">
        <f>Base!FR106</f>
        <v/>
      </c>
    </row>
    <row r="107" spans="1:59" x14ac:dyDescent="0.25">
      <c r="A107" s="44" t="str">
        <f>Base!A107</f>
        <v>ПБ.ВВ.7</v>
      </c>
      <c r="B107" s="41">
        <f>Base!B107</f>
        <v>0</v>
      </c>
      <c r="C107" s="44" t="str">
        <f ca="1">Base!CP107</f>
        <v/>
      </c>
      <c r="D107" s="44" t="str">
        <f ca="1">Base!DR107</f>
        <v/>
      </c>
      <c r="E107" s="44" t="str">
        <f ca="1">Base!EV107</f>
        <v/>
      </c>
      <c r="F107" s="44" t="str">
        <f ca="1">Base!EG107</f>
        <v/>
      </c>
      <c r="G107" s="239">
        <f t="shared" si="36"/>
        <v>0</v>
      </c>
      <c r="H107" s="44">
        <f t="shared" si="37"/>
        <v>0</v>
      </c>
      <c r="I107" s="44">
        <f t="shared" si="38"/>
        <v>0</v>
      </c>
      <c r="J107" s="44">
        <f t="shared" si="39"/>
        <v>0</v>
      </c>
      <c r="K107" s="44">
        <f t="shared" si="40"/>
        <v>0</v>
      </c>
      <c r="L107" s="44">
        <f t="shared" si="41"/>
        <v>0</v>
      </c>
      <c r="M107" s="44">
        <f t="shared" si="42"/>
        <v>0</v>
      </c>
      <c r="N107" s="44">
        <f>Base!C107</f>
        <v>0</v>
      </c>
      <c r="O107" s="44">
        <f>Base!D107</f>
        <v>0</v>
      </c>
      <c r="P107" s="44">
        <f>Base!E107</f>
        <v>0</v>
      </c>
      <c r="Q107" s="44">
        <f>Base!F107</f>
        <v>0</v>
      </c>
      <c r="R107" s="44">
        <f>Base!H107</f>
        <v>0</v>
      </c>
      <c r="S107" s="44">
        <f>Base!I107</f>
        <v>0</v>
      </c>
      <c r="T107" s="44">
        <f>Base!J107</f>
        <v>0</v>
      </c>
      <c r="U107" s="44">
        <f>Base!K107</f>
        <v>0</v>
      </c>
      <c r="V107" s="44">
        <f>Base!M107</f>
        <v>0</v>
      </c>
      <c r="W107" s="44">
        <f>Base!N107</f>
        <v>0</v>
      </c>
      <c r="X107" s="44">
        <f>Base!O107</f>
        <v>0</v>
      </c>
      <c r="Y107" s="44">
        <f>Base!P107</f>
        <v>0</v>
      </c>
      <c r="Z107" s="44">
        <f>Base!R107</f>
        <v>0</v>
      </c>
      <c r="AA107" s="44">
        <f>Base!S107</f>
        <v>0</v>
      </c>
      <c r="AB107" s="44">
        <f>Base!T107</f>
        <v>0</v>
      </c>
      <c r="AC107" s="44">
        <f>Base!U107</f>
        <v>0</v>
      </c>
      <c r="AD107" s="44">
        <f>Base!W107</f>
        <v>0</v>
      </c>
      <c r="AE107" s="44">
        <f>Base!X107</f>
        <v>0</v>
      </c>
      <c r="AF107" s="44">
        <f>Base!Y107</f>
        <v>0</v>
      </c>
      <c r="AG107" s="44">
        <f>Base!Z107</f>
        <v>0</v>
      </c>
      <c r="AH107" s="44">
        <f>Base!AB107</f>
        <v>0</v>
      </c>
      <c r="AI107" s="44">
        <f>Base!AC107</f>
        <v>0</v>
      </c>
      <c r="AJ107" s="44">
        <f>Base!AD107</f>
        <v>0</v>
      </c>
      <c r="AK107" s="44">
        <f>Base!AE107</f>
        <v>0</v>
      </c>
      <c r="AL107" s="44">
        <f>Base!AG107</f>
        <v>0</v>
      </c>
      <c r="AM107" s="44">
        <f>Base!AH107</f>
        <v>0</v>
      </c>
      <c r="AN107" s="44">
        <f>Base!AI107</f>
        <v>0</v>
      </c>
      <c r="AO107" s="44">
        <f>Base!AJ107</f>
        <v>0</v>
      </c>
      <c r="AP107" s="44">
        <f>Base!AL107</f>
        <v>0</v>
      </c>
      <c r="AQ107" s="44">
        <f>Base!AM107</f>
        <v>0</v>
      </c>
      <c r="AR107" s="44">
        <f>Base!AN107</f>
        <v>0</v>
      </c>
      <c r="AS107" s="44">
        <f>Base!AO107</f>
        <v>0</v>
      </c>
      <c r="AT107" s="44">
        <f>Base!AQ107</f>
        <v>0</v>
      </c>
      <c r="AU107" s="44">
        <f>Base!AR107</f>
        <v>0</v>
      </c>
      <c r="AV107" s="44">
        <f>Base!AS107</f>
        <v>0</v>
      </c>
      <c r="AW107" s="44">
        <f>Base!AT107</f>
        <v>0</v>
      </c>
      <c r="AX107" s="44">
        <f>Base!AV107</f>
        <v>0</v>
      </c>
      <c r="AY107" s="44">
        <f>Base!AW107</f>
        <v>0</v>
      </c>
      <c r="AZ107" s="44">
        <f>Base!AX107</f>
        <v>0</v>
      </c>
      <c r="BA107" s="44">
        <f>Base!AY107</f>
        <v>0</v>
      </c>
      <c r="BB107" s="44">
        <f>Base!BA107</f>
        <v>0</v>
      </c>
      <c r="BC107" s="44">
        <f>Base!BB107</f>
        <v>0</v>
      </c>
      <c r="BD107" s="44">
        <f>Base!BC107</f>
        <v>0</v>
      </c>
      <c r="BE107" s="44">
        <f>Base!BD107</f>
        <v>0</v>
      </c>
      <c r="BF107" s="44"/>
      <c r="BG107" s="238" t="str">
        <f>Base!FR107</f>
        <v/>
      </c>
    </row>
    <row r="108" spans="1:59" x14ac:dyDescent="0.25">
      <c r="A108" s="44" t="str">
        <f>Base!A108</f>
        <v>ПБ.ВВ.8</v>
      </c>
      <c r="B108" s="41">
        <f>Base!B108</f>
        <v>0</v>
      </c>
      <c r="C108" s="44" t="str">
        <f ca="1">Base!CP108</f>
        <v/>
      </c>
      <c r="D108" s="44" t="str">
        <f ca="1">Base!DR108</f>
        <v/>
      </c>
      <c r="E108" s="44" t="str">
        <f ca="1">Base!EV108</f>
        <v/>
      </c>
      <c r="F108" s="44" t="str">
        <f ca="1">Base!EG108</f>
        <v/>
      </c>
      <c r="G108" s="239">
        <f t="shared" si="36"/>
        <v>0</v>
      </c>
      <c r="H108" s="44">
        <f t="shared" si="37"/>
        <v>0</v>
      </c>
      <c r="I108" s="44">
        <f t="shared" si="38"/>
        <v>0</v>
      </c>
      <c r="J108" s="44">
        <f t="shared" si="39"/>
        <v>0</v>
      </c>
      <c r="K108" s="44">
        <f t="shared" si="40"/>
        <v>0</v>
      </c>
      <c r="L108" s="44">
        <f t="shared" si="41"/>
        <v>0</v>
      </c>
      <c r="M108" s="44">
        <f t="shared" si="42"/>
        <v>0</v>
      </c>
      <c r="N108" s="44">
        <f>Base!C108</f>
        <v>0</v>
      </c>
      <c r="O108" s="44">
        <f>Base!D108</f>
        <v>0</v>
      </c>
      <c r="P108" s="44">
        <f>Base!E108</f>
        <v>0</v>
      </c>
      <c r="Q108" s="44">
        <f>Base!F108</f>
        <v>0</v>
      </c>
      <c r="R108" s="44">
        <f>Base!H108</f>
        <v>0</v>
      </c>
      <c r="S108" s="44">
        <f>Base!I108</f>
        <v>0</v>
      </c>
      <c r="T108" s="44">
        <f>Base!J108</f>
        <v>0</v>
      </c>
      <c r="U108" s="44">
        <f>Base!K108</f>
        <v>0</v>
      </c>
      <c r="V108" s="44">
        <f>Base!M108</f>
        <v>0</v>
      </c>
      <c r="W108" s="44">
        <f>Base!N108</f>
        <v>0</v>
      </c>
      <c r="X108" s="44">
        <f>Base!O108</f>
        <v>0</v>
      </c>
      <c r="Y108" s="44">
        <f>Base!P108</f>
        <v>0</v>
      </c>
      <c r="Z108" s="44">
        <f>Base!R108</f>
        <v>0</v>
      </c>
      <c r="AA108" s="44">
        <f>Base!S108</f>
        <v>0</v>
      </c>
      <c r="AB108" s="44">
        <f>Base!T108</f>
        <v>0</v>
      </c>
      <c r="AC108" s="44">
        <f>Base!U108</f>
        <v>0</v>
      </c>
      <c r="AD108" s="44">
        <f>Base!W108</f>
        <v>0</v>
      </c>
      <c r="AE108" s="44">
        <f>Base!X108</f>
        <v>0</v>
      </c>
      <c r="AF108" s="44">
        <f>Base!Y108</f>
        <v>0</v>
      </c>
      <c r="AG108" s="44">
        <f>Base!Z108</f>
        <v>0</v>
      </c>
      <c r="AH108" s="44">
        <f>Base!AB108</f>
        <v>0</v>
      </c>
      <c r="AI108" s="44">
        <f>Base!AC108</f>
        <v>0</v>
      </c>
      <c r="AJ108" s="44">
        <f>Base!AD108</f>
        <v>0</v>
      </c>
      <c r="AK108" s="44">
        <f>Base!AE108</f>
        <v>0</v>
      </c>
      <c r="AL108" s="44">
        <f>Base!AG108</f>
        <v>0</v>
      </c>
      <c r="AM108" s="44">
        <f>Base!AH108</f>
        <v>0</v>
      </c>
      <c r="AN108" s="44">
        <f>Base!AI108</f>
        <v>0</v>
      </c>
      <c r="AO108" s="44">
        <f>Base!AJ108</f>
        <v>0</v>
      </c>
      <c r="AP108" s="44">
        <f>Base!AL108</f>
        <v>0</v>
      </c>
      <c r="AQ108" s="44">
        <f>Base!AM108</f>
        <v>0</v>
      </c>
      <c r="AR108" s="44">
        <f>Base!AN108</f>
        <v>0</v>
      </c>
      <c r="AS108" s="44">
        <f>Base!AO108</f>
        <v>0</v>
      </c>
      <c r="AT108" s="44">
        <f>Base!AQ108</f>
        <v>0</v>
      </c>
      <c r="AU108" s="44">
        <f>Base!AR108</f>
        <v>0</v>
      </c>
      <c r="AV108" s="44">
        <f>Base!AS108</f>
        <v>0</v>
      </c>
      <c r="AW108" s="44">
        <f>Base!AT108</f>
        <v>0</v>
      </c>
      <c r="AX108" s="44">
        <f>Base!AV108</f>
        <v>0</v>
      </c>
      <c r="AY108" s="44">
        <f>Base!AW108</f>
        <v>0</v>
      </c>
      <c r="AZ108" s="44">
        <f>Base!AX108</f>
        <v>0</v>
      </c>
      <c r="BA108" s="44">
        <f>Base!AY108</f>
        <v>0</v>
      </c>
      <c r="BB108" s="44">
        <f>Base!BA108</f>
        <v>0</v>
      </c>
      <c r="BC108" s="44">
        <f>Base!BB108</f>
        <v>0</v>
      </c>
      <c r="BD108" s="44">
        <f>Base!BC108</f>
        <v>0</v>
      </c>
      <c r="BE108" s="44">
        <f>Base!BD108</f>
        <v>0</v>
      </c>
      <c r="BF108" s="44"/>
      <c r="BG108" s="238" t="str">
        <f>Base!FR108</f>
        <v/>
      </c>
    </row>
    <row r="109" spans="1:59" x14ac:dyDescent="0.25">
      <c r="A109" s="44" t="str">
        <f>Base!A109</f>
        <v>ПБ.ВВ.9</v>
      </c>
      <c r="B109" s="41">
        <f>Base!B109</f>
        <v>0</v>
      </c>
      <c r="C109" s="44" t="str">
        <f ca="1">Base!CP109</f>
        <v/>
      </c>
      <c r="D109" s="44" t="str">
        <f ca="1">Base!DR109</f>
        <v/>
      </c>
      <c r="E109" s="44" t="str">
        <f ca="1">Base!EV109</f>
        <v/>
      </c>
      <c r="F109" s="44" t="str">
        <f ca="1">Base!EG109</f>
        <v/>
      </c>
      <c r="G109" s="239">
        <f t="shared" si="36"/>
        <v>0</v>
      </c>
      <c r="H109" s="44">
        <f t="shared" si="37"/>
        <v>0</v>
      </c>
      <c r="I109" s="44">
        <f t="shared" si="38"/>
        <v>0</v>
      </c>
      <c r="J109" s="44">
        <f t="shared" si="39"/>
        <v>0</v>
      </c>
      <c r="K109" s="44">
        <f t="shared" si="40"/>
        <v>0</v>
      </c>
      <c r="L109" s="44">
        <f t="shared" si="41"/>
        <v>0</v>
      </c>
      <c r="M109" s="44">
        <f t="shared" si="42"/>
        <v>0</v>
      </c>
      <c r="N109" s="44">
        <f>Base!C109</f>
        <v>0</v>
      </c>
      <c r="O109" s="44">
        <f>Base!D109</f>
        <v>0</v>
      </c>
      <c r="P109" s="44">
        <f>Base!E109</f>
        <v>0</v>
      </c>
      <c r="Q109" s="44">
        <f>Base!F109</f>
        <v>0</v>
      </c>
      <c r="R109" s="44">
        <f>Base!H109</f>
        <v>0</v>
      </c>
      <c r="S109" s="44">
        <f>Base!I109</f>
        <v>0</v>
      </c>
      <c r="T109" s="44">
        <f>Base!J109</f>
        <v>0</v>
      </c>
      <c r="U109" s="44">
        <f>Base!K109</f>
        <v>0</v>
      </c>
      <c r="V109" s="44">
        <f>Base!M109</f>
        <v>0</v>
      </c>
      <c r="W109" s="44">
        <f>Base!N109</f>
        <v>0</v>
      </c>
      <c r="X109" s="44">
        <f>Base!O109</f>
        <v>0</v>
      </c>
      <c r="Y109" s="44">
        <f>Base!P109</f>
        <v>0</v>
      </c>
      <c r="Z109" s="44">
        <f>Base!R109</f>
        <v>0</v>
      </c>
      <c r="AA109" s="44">
        <f>Base!S109</f>
        <v>0</v>
      </c>
      <c r="AB109" s="44">
        <f>Base!T109</f>
        <v>0</v>
      </c>
      <c r="AC109" s="44">
        <f>Base!U109</f>
        <v>0</v>
      </c>
      <c r="AD109" s="44">
        <f>Base!W109</f>
        <v>0</v>
      </c>
      <c r="AE109" s="44">
        <f>Base!X109</f>
        <v>0</v>
      </c>
      <c r="AF109" s="44">
        <f>Base!Y109</f>
        <v>0</v>
      </c>
      <c r="AG109" s="44">
        <f>Base!Z109</f>
        <v>0</v>
      </c>
      <c r="AH109" s="44">
        <f>Base!AB109</f>
        <v>0</v>
      </c>
      <c r="AI109" s="44">
        <f>Base!AC109</f>
        <v>0</v>
      </c>
      <c r="AJ109" s="44">
        <f>Base!AD109</f>
        <v>0</v>
      </c>
      <c r="AK109" s="44">
        <f>Base!AE109</f>
        <v>0</v>
      </c>
      <c r="AL109" s="44">
        <f>Base!AG109</f>
        <v>0</v>
      </c>
      <c r="AM109" s="44">
        <f>Base!AH109</f>
        <v>0</v>
      </c>
      <c r="AN109" s="44">
        <f>Base!AI109</f>
        <v>0</v>
      </c>
      <c r="AO109" s="44">
        <f>Base!AJ109</f>
        <v>0</v>
      </c>
      <c r="AP109" s="44">
        <f>Base!AL109</f>
        <v>0</v>
      </c>
      <c r="AQ109" s="44">
        <f>Base!AM109</f>
        <v>0</v>
      </c>
      <c r="AR109" s="44">
        <f>Base!AN109</f>
        <v>0</v>
      </c>
      <c r="AS109" s="44">
        <f>Base!AO109</f>
        <v>0</v>
      </c>
      <c r="AT109" s="44">
        <f>Base!AQ109</f>
        <v>0</v>
      </c>
      <c r="AU109" s="44">
        <f>Base!AR109</f>
        <v>0</v>
      </c>
      <c r="AV109" s="44">
        <f>Base!AS109</f>
        <v>0</v>
      </c>
      <c r="AW109" s="44">
        <f>Base!AT109</f>
        <v>0</v>
      </c>
      <c r="AX109" s="44">
        <f>Base!AV109</f>
        <v>0</v>
      </c>
      <c r="AY109" s="44">
        <f>Base!AW109</f>
        <v>0</v>
      </c>
      <c r="AZ109" s="44">
        <f>Base!AX109</f>
        <v>0</v>
      </c>
      <c r="BA109" s="44">
        <f>Base!AY109</f>
        <v>0</v>
      </c>
      <c r="BB109" s="44">
        <f>Base!BA109</f>
        <v>0</v>
      </c>
      <c r="BC109" s="44">
        <f>Base!BB109</f>
        <v>0</v>
      </c>
      <c r="BD109" s="44">
        <f>Base!BC109</f>
        <v>0</v>
      </c>
      <c r="BE109" s="44">
        <f>Base!BD109</f>
        <v>0</v>
      </c>
      <c r="BF109" s="44"/>
      <c r="BG109" s="238" t="str">
        <f>Base!FR109</f>
        <v/>
      </c>
    </row>
    <row r="110" spans="1:59" x14ac:dyDescent="0.25">
      <c r="A110" s="44" t="str">
        <f>Base!A110</f>
        <v>ПБ.ВВ.10</v>
      </c>
      <c r="B110" s="41">
        <f>Base!B110</f>
        <v>0</v>
      </c>
      <c r="C110" s="44" t="str">
        <f ca="1">Base!CP110</f>
        <v/>
      </c>
      <c r="D110" s="44" t="str">
        <f ca="1">Base!DR110</f>
        <v/>
      </c>
      <c r="E110" s="44" t="str">
        <f ca="1">Base!EV110</f>
        <v/>
      </c>
      <c r="F110" s="44" t="str">
        <f ca="1">Base!EG110</f>
        <v/>
      </c>
      <c r="G110" s="239">
        <f t="shared" si="36"/>
        <v>0</v>
      </c>
      <c r="H110" s="44">
        <f t="shared" si="37"/>
        <v>0</v>
      </c>
      <c r="I110" s="44">
        <f t="shared" si="38"/>
        <v>0</v>
      </c>
      <c r="J110" s="44">
        <f t="shared" si="39"/>
        <v>0</v>
      </c>
      <c r="K110" s="44">
        <f t="shared" si="40"/>
        <v>0</v>
      </c>
      <c r="L110" s="44">
        <f t="shared" si="41"/>
        <v>0</v>
      </c>
      <c r="M110" s="44">
        <f t="shared" si="42"/>
        <v>0</v>
      </c>
      <c r="N110" s="44">
        <f>Base!C110</f>
        <v>0</v>
      </c>
      <c r="O110" s="44">
        <f>Base!D110</f>
        <v>0</v>
      </c>
      <c r="P110" s="44">
        <f>Base!E110</f>
        <v>0</v>
      </c>
      <c r="Q110" s="44">
        <f>Base!F110</f>
        <v>0</v>
      </c>
      <c r="R110" s="44">
        <f>Base!H110</f>
        <v>0</v>
      </c>
      <c r="S110" s="44">
        <f>Base!I110</f>
        <v>0</v>
      </c>
      <c r="T110" s="44">
        <f>Base!J110</f>
        <v>0</v>
      </c>
      <c r="U110" s="44">
        <f>Base!K110</f>
        <v>0</v>
      </c>
      <c r="V110" s="44">
        <f>Base!M110</f>
        <v>0</v>
      </c>
      <c r="W110" s="44">
        <f>Base!N110</f>
        <v>0</v>
      </c>
      <c r="X110" s="44">
        <f>Base!O110</f>
        <v>0</v>
      </c>
      <c r="Y110" s="44">
        <f>Base!P110</f>
        <v>0</v>
      </c>
      <c r="Z110" s="44">
        <f>Base!R110</f>
        <v>0</v>
      </c>
      <c r="AA110" s="44">
        <f>Base!S110</f>
        <v>0</v>
      </c>
      <c r="AB110" s="44">
        <f>Base!T110</f>
        <v>0</v>
      </c>
      <c r="AC110" s="44">
        <f>Base!U110</f>
        <v>0</v>
      </c>
      <c r="AD110" s="44">
        <f>Base!W110</f>
        <v>0</v>
      </c>
      <c r="AE110" s="44">
        <f>Base!X110</f>
        <v>0</v>
      </c>
      <c r="AF110" s="44">
        <f>Base!Y110</f>
        <v>0</v>
      </c>
      <c r="AG110" s="44">
        <f>Base!Z110</f>
        <v>0</v>
      </c>
      <c r="AH110" s="44">
        <f>Base!AB110</f>
        <v>0</v>
      </c>
      <c r="AI110" s="44">
        <f>Base!AC110</f>
        <v>0</v>
      </c>
      <c r="AJ110" s="44">
        <f>Base!AD110</f>
        <v>0</v>
      </c>
      <c r="AK110" s="44">
        <f>Base!AE110</f>
        <v>0</v>
      </c>
      <c r="AL110" s="44">
        <f>Base!AG110</f>
        <v>0</v>
      </c>
      <c r="AM110" s="44">
        <f>Base!AH110</f>
        <v>0</v>
      </c>
      <c r="AN110" s="44">
        <f>Base!AI110</f>
        <v>0</v>
      </c>
      <c r="AO110" s="44">
        <f>Base!AJ110</f>
        <v>0</v>
      </c>
      <c r="AP110" s="44">
        <f>Base!AL110</f>
        <v>0</v>
      </c>
      <c r="AQ110" s="44">
        <f>Base!AM110</f>
        <v>0</v>
      </c>
      <c r="AR110" s="44">
        <f>Base!AN110</f>
        <v>0</v>
      </c>
      <c r="AS110" s="44">
        <f>Base!AO110</f>
        <v>0</v>
      </c>
      <c r="AT110" s="44">
        <f>Base!AQ110</f>
        <v>0</v>
      </c>
      <c r="AU110" s="44">
        <f>Base!AR110</f>
        <v>0</v>
      </c>
      <c r="AV110" s="44">
        <f>Base!AS110</f>
        <v>0</v>
      </c>
      <c r="AW110" s="44">
        <f>Base!AT110</f>
        <v>0</v>
      </c>
      <c r="AX110" s="44">
        <f>Base!AV110</f>
        <v>0</v>
      </c>
      <c r="AY110" s="44">
        <f>Base!AW110</f>
        <v>0</v>
      </c>
      <c r="AZ110" s="44">
        <f>Base!AX110</f>
        <v>0</v>
      </c>
      <c r="BA110" s="44">
        <f>Base!AY110</f>
        <v>0</v>
      </c>
      <c r="BB110" s="44">
        <f>Base!BA110</f>
        <v>0</v>
      </c>
      <c r="BC110" s="44">
        <f>Base!BB110</f>
        <v>0</v>
      </c>
      <c r="BD110" s="44">
        <f>Base!BC110</f>
        <v>0</v>
      </c>
      <c r="BE110" s="44">
        <f>Base!BD110</f>
        <v>0</v>
      </c>
      <c r="BF110" s="44"/>
      <c r="BG110" s="238" t="str">
        <f>Base!FR110</f>
        <v/>
      </c>
    </row>
    <row r="111" spans="1:59" x14ac:dyDescent="0.25">
      <c r="A111" s="44" t="str">
        <f>Base!A111</f>
        <v>ПБ.ВВ.11</v>
      </c>
      <c r="B111" s="41">
        <f>Base!B111</f>
        <v>0</v>
      </c>
      <c r="C111" s="44" t="str">
        <f ca="1">Base!CP111</f>
        <v/>
      </c>
      <c r="D111" s="44" t="str">
        <f ca="1">Base!DR111</f>
        <v/>
      </c>
      <c r="E111" s="44" t="str">
        <f ca="1">Base!EV111</f>
        <v/>
      </c>
      <c r="F111" s="44" t="str">
        <f ca="1">Base!EG111</f>
        <v/>
      </c>
      <c r="G111" s="239">
        <f t="shared" si="36"/>
        <v>0</v>
      </c>
      <c r="H111" s="44">
        <f t="shared" si="37"/>
        <v>0</v>
      </c>
      <c r="I111" s="44">
        <f t="shared" si="38"/>
        <v>0</v>
      </c>
      <c r="J111" s="44">
        <f t="shared" si="39"/>
        <v>0</v>
      </c>
      <c r="K111" s="44">
        <f t="shared" si="40"/>
        <v>0</v>
      </c>
      <c r="L111" s="44">
        <f t="shared" si="41"/>
        <v>0</v>
      </c>
      <c r="M111" s="44">
        <f t="shared" si="42"/>
        <v>0</v>
      </c>
      <c r="N111" s="44">
        <f>Base!C111</f>
        <v>0</v>
      </c>
      <c r="O111" s="44">
        <f>Base!D111</f>
        <v>0</v>
      </c>
      <c r="P111" s="44">
        <f>Base!E111</f>
        <v>0</v>
      </c>
      <c r="Q111" s="44">
        <f>Base!F111</f>
        <v>0</v>
      </c>
      <c r="R111" s="44">
        <f>Base!H111</f>
        <v>0</v>
      </c>
      <c r="S111" s="44">
        <f>Base!I111</f>
        <v>0</v>
      </c>
      <c r="T111" s="44">
        <f>Base!J111</f>
        <v>0</v>
      </c>
      <c r="U111" s="44">
        <f>Base!K111</f>
        <v>0</v>
      </c>
      <c r="V111" s="44">
        <f>Base!M111</f>
        <v>0</v>
      </c>
      <c r="W111" s="44">
        <f>Base!N111</f>
        <v>0</v>
      </c>
      <c r="X111" s="44">
        <f>Base!O111</f>
        <v>0</v>
      </c>
      <c r="Y111" s="44">
        <f>Base!P111</f>
        <v>0</v>
      </c>
      <c r="Z111" s="44">
        <f>Base!R111</f>
        <v>0</v>
      </c>
      <c r="AA111" s="44">
        <f>Base!S111</f>
        <v>0</v>
      </c>
      <c r="AB111" s="44">
        <f>Base!T111</f>
        <v>0</v>
      </c>
      <c r="AC111" s="44">
        <f>Base!U111</f>
        <v>0</v>
      </c>
      <c r="AD111" s="44">
        <f>Base!W111</f>
        <v>0</v>
      </c>
      <c r="AE111" s="44">
        <f>Base!X111</f>
        <v>0</v>
      </c>
      <c r="AF111" s="44">
        <f>Base!Y111</f>
        <v>0</v>
      </c>
      <c r="AG111" s="44">
        <f>Base!Z111</f>
        <v>0</v>
      </c>
      <c r="AH111" s="44">
        <f>Base!AB111</f>
        <v>0</v>
      </c>
      <c r="AI111" s="44">
        <f>Base!AC111</f>
        <v>0</v>
      </c>
      <c r="AJ111" s="44">
        <f>Base!AD111</f>
        <v>0</v>
      </c>
      <c r="AK111" s="44">
        <f>Base!AE111</f>
        <v>0</v>
      </c>
      <c r="AL111" s="44">
        <f>Base!AG111</f>
        <v>0</v>
      </c>
      <c r="AM111" s="44">
        <f>Base!AH111</f>
        <v>0</v>
      </c>
      <c r="AN111" s="44">
        <f>Base!AI111</f>
        <v>0</v>
      </c>
      <c r="AO111" s="44">
        <f>Base!AJ111</f>
        <v>0</v>
      </c>
      <c r="AP111" s="44">
        <f>Base!AL111</f>
        <v>0</v>
      </c>
      <c r="AQ111" s="44">
        <f>Base!AM111</f>
        <v>0</v>
      </c>
      <c r="AR111" s="44">
        <f>Base!AN111</f>
        <v>0</v>
      </c>
      <c r="AS111" s="44">
        <f>Base!AO111</f>
        <v>0</v>
      </c>
      <c r="AT111" s="44">
        <f>Base!AQ111</f>
        <v>0</v>
      </c>
      <c r="AU111" s="44">
        <f>Base!AR111</f>
        <v>0</v>
      </c>
      <c r="AV111" s="44">
        <f>Base!AS111</f>
        <v>0</v>
      </c>
      <c r="AW111" s="44">
        <f>Base!AT111</f>
        <v>0</v>
      </c>
      <c r="AX111" s="44">
        <f>Base!AV111</f>
        <v>0</v>
      </c>
      <c r="AY111" s="44">
        <f>Base!AW111</f>
        <v>0</v>
      </c>
      <c r="AZ111" s="44">
        <f>Base!AX111</f>
        <v>0</v>
      </c>
      <c r="BA111" s="44">
        <f>Base!AY111</f>
        <v>0</v>
      </c>
      <c r="BB111" s="44">
        <f>Base!BA111</f>
        <v>0</v>
      </c>
      <c r="BC111" s="44">
        <f>Base!BB111</f>
        <v>0</v>
      </c>
      <c r="BD111" s="44">
        <f>Base!BC111</f>
        <v>0</v>
      </c>
      <c r="BE111" s="44">
        <f>Base!BD111</f>
        <v>0</v>
      </c>
      <c r="BF111" s="44"/>
      <c r="BG111" s="238" t="str">
        <f>Base!FR111</f>
        <v/>
      </c>
    </row>
    <row r="112" spans="1:59" x14ac:dyDescent="0.25">
      <c r="A112" s="44" t="str">
        <f>Base!A112</f>
        <v>ПБ.ВВ.12</v>
      </c>
      <c r="B112" s="41">
        <f>Base!B112</f>
        <v>0</v>
      </c>
      <c r="C112" s="44" t="str">
        <f ca="1">Base!CP112</f>
        <v/>
      </c>
      <c r="D112" s="44" t="str">
        <f ca="1">Base!DR112</f>
        <v/>
      </c>
      <c r="E112" s="44" t="str">
        <f ca="1">Base!EV112</f>
        <v/>
      </c>
      <c r="F112" s="44" t="str">
        <f ca="1">Base!EG112</f>
        <v/>
      </c>
      <c r="G112" s="239">
        <f t="shared" si="36"/>
        <v>0</v>
      </c>
      <c r="H112" s="44">
        <f t="shared" si="37"/>
        <v>0</v>
      </c>
      <c r="I112" s="44">
        <f t="shared" si="38"/>
        <v>0</v>
      </c>
      <c r="J112" s="44">
        <f t="shared" si="39"/>
        <v>0</v>
      </c>
      <c r="K112" s="44">
        <f t="shared" si="40"/>
        <v>0</v>
      </c>
      <c r="L112" s="44">
        <f t="shared" si="41"/>
        <v>0</v>
      </c>
      <c r="M112" s="44">
        <f t="shared" si="42"/>
        <v>0</v>
      </c>
      <c r="N112" s="44">
        <f>Base!C112</f>
        <v>0</v>
      </c>
      <c r="O112" s="44">
        <f>Base!D112</f>
        <v>0</v>
      </c>
      <c r="P112" s="44">
        <f>Base!E112</f>
        <v>0</v>
      </c>
      <c r="Q112" s="44">
        <f>Base!F112</f>
        <v>0</v>
      </c>
      <c r="R112" s="44">
        <f>Base!H112</f>
        <v>0</v>
      </c>
      <c r="S112" s="44">
        <f>Base!I112</f>
        <v>0</v>
      </c>
      <c r="T112" s="44">
        <f>Base!J112</f>
        <v>0</v>
      </c>
      <c r="U112" s="44">
        <f>Base!K112</f>
        <v>0</v>
      </c>
      <c r="V112" s="44">
        <f>Base!M112</f>
        <v>0</v>
      </c>
      <c r="W112" s="44">
        <f>Base!N112</f>
        <v>0</v>
      </c>
      <c r="X112" s="44">
        <f>Base!O112</f>
        <v>0</v>
      </c>
      <c r="Y112" s="44">
        <f>Base!P112</f>
        <v>0</v>
      </c>
      <c r="Z112" s="44">
        <f>Base!R112</f>
        <v>0</v>
      </c>
      <c r="AA112" s="44">
        <f>Base!S112</f>
        <v>0</v>
      </c>
      <c r="AB112" s="44">
        <f>Base!T112</f>
        <v>0</v>
      </c>
      <c r="AC112" s="44">
        <f>Base!U112</f>
        <v>0</v>
      </c>
      <c r="AD112" s="44">
        <f>Base!W112</f>
        <v>0</v>
      </c>
      <c r="AE112" s="44">
        <f>Base!X112</f>
        <v>0</v>
      </c>
      <c r="AF112" s="44">
        <f>Base!Y112</f>
        <v>0</v>
      </c>
      <c r="AG112" s="44">
        <f>Base!Z112</f>
        <v>0</v>
      </c>
      <c r="AH112" s="44">
        <f>Base!AB112</f>
        <v>0</v>
      </c>
      <c r="AI112" s="44">
        <f>Base!AC112</f>
        <v>0</v>
      </c>
      <c r="AJ112" s="44">
        <f>Base!AD112</f>
        <v>0</v>
      </c>
      <c r="AK112" s="44">
        <f>Base!AE112</f>
        <v>0</v>
      </c>
      <c r="AL112" s="44">
        <f>Base!AG112</f>
        <v>0</v>
      </c>
      <c r="AM112" s="44">
        <f>Base!AH112</f>
        <v>0</v>
      </c>
      <c r="AN112" s="44">
        <f>Base!AI112</f>
        <v>0</v>
      </c>
      <c r="AO112" s="44">
        <f>Base!AJ112</f>
        <v>0</v>
      </c>
      <c r="AP112" s="44">
        <f>Base!AL112</f>
        <v>0</v>
      </c>
      <c r="AQ112" s="44">
        <f>Base!AM112</f>
        <v>0</v>
      </c>
      <c r="AR112" s="44">
        <f>Base!AN112</f>
        <v>0</v>
      </c>
      <c r="AS112" s="44">
        <f>Base!AO112</f>
        <v>0</v>
      </c>
      <c r="AT112" s="44">
        <f>Base!AQ112</f>
        <v>0</v>
      </c>
      <c r="AU112" s="44">
        <f>Base!AR112</f>
        <v>0</v>
      </c>
      <c r="AV112" s="44">
        <f>Base!AS112</f>
        <v>0</v>
      </c>
      <c r="AW112" s="44">
        <f>Base!AT112</f>
        <v>0</v>
      </c>
      <c r="AX112" s="44">
        <f>Base!AV112</f>
        <v>0</v>
      </c>
      <c r="AY112" s="44">
        <f>Base!AW112</f>
        <v>0</v>
      </c>
      <c r="AZ112" s="44">
        <f>Base!AX112</f>
        <v>0</v>
      </c>
      <c r="BA112" s="44">
        <f>Base!AY112</f>
        <v>0</v>
      </c>
      <c r="BB112" s="44">
        <f>Base!BA112</f>
        <v>0</v>
      </c>
      <c r="BC112" s="44">
        <f>Base!BB112</f>
        <v>0</v>
      </c>
      <c r="BD112" s="44">
        <f>Base!BC112</f>
        <v>0</v>
      </c>
      <c r="BE112" s="44">
        <f>Base!BD112</f>
        <v>0</v>
      </c>
      <c r="BF112" s="44"/>
      <c r="BG112" s="238" t="str">
        <f>Base!FR112</f>
        <v/>
      </c>
    </row>
    <row r="113" spans="1:59" x14ac:dyDescent="0.25">
      <c r="A113" s="44" t="str">
        <f>Base!A113</f>
        <v>ПБ.ВВ.13</v>
      </c>
      <c r="B113" s="41">
        <f>Base!B113</f>
        <v>0</v>
      </c>
      <c r="C113" s="44" t="str">
        <f ca="1">Base!CP113</f>
        <v/>
      </c>
      <c r="D113" s="44" t="str">
        <f ca="1">Base!DR113</f>
        <v/>
      </c>
      <c r="E113" s="44" t="str">
        <f ca="1">Base!EV113</f>
        <v/>
      </c>
      <c r="F113" s="44" t="str">
        <f ca="1">Base!EG113</f>
        <v/>
      </c>
      <c r="G113" s="239">
        <f t="shared" si="36"/>
        <v>0</v>
      </c>
      <c r="H113" s="44">
        <f t="shared" si="37"/>
        <v>0</v>
      </c>
      <c r="I113" s="44">
        <f t="shared" si="38"/>
        <v>0</v>
      </c>
      <c r="J113" s="44">
        <f t="shared" si="39"/>
        <v>0</v>
      </c>
      <c r="K113" s="44">
        <f t="shared" si="40"/>
        <v>0</v>
      </c>
      <c r="L113" s="44">
        <f t="shared" si="41"/>
        <v>0</v>
      </c>
      <c r="M113" s="44">
        <f t="shared" si="42"/>
        <v>0</v>
      </c>
      <c r="N113" s="44">
        <f>Base!C113</f>
        <v>0</v>
      </c>
      <c r="O113" s="44">
        <f>Base!D113</f>
        <v>0</v>
      </c>
      <c r="P113" s="44">
        <f>Base!E113</f>
        <v>0</v>
      </c>
      <c r="Q113" s="44">
        <f>Base!F113</f>
        <v>0</v>
      </c>
      <c r="R113" s="44">
        <f>Base!H113</f>
        <v>0</v>
      </c>
      <c r="S113" s="44">
        <f>Base!I113</f>
        <v>0</v>
      </c>
      <c r="T113" s="44">
        <f>Base!J113</f>
        <v>0</v>
      </c>
      <c r="U113" s="44">
        <f>Base!K113</f>
        <v>0</v>
      </c>
      <c r="V113" s="44">
        <f>Base!M113</f>
        <v>0</v>
      </c>
      <c r="W113" s="44">
        <f>Base!N113</f>
        <v>0</v>
      </c>
      <c r="X113" s="44">
        <f>Base!O113</f>
        <v>0</v>
      </c>
      <c r="Y113" s="44">
        <f>Base!P113</f>
        <v>0</v>
      </c>
      <c r="Z113" s="44">
        <f>Base!R113</f>
        <v>0</v>
      </c>
      <c r="AA113" s="44">
        <f>Base!S113</f>
        <v>0</v>
      </c>
      <c r="AB113" s="44">
        <f>Base!T113</f>
        <v>0</v>
      </c>
      <c r="AC113" s="44">
        <f>Base!U113</f>
        <v>0</v>
      </c>
      <c r="AD113" s="44">
        <f>Base!W113</f>
        <v>0</v>
      </c>
      <c r="AE113" s="44">
        <f>Base!X113</f>
        <v>0</v>
      </c>
      <c r="AF113" s="44">
        <f>Base!Y113</f>
        <v>0</v>
      </c>
      <c r="AG113" s="44">
        <f>Base!Z113</f>
        <v>0</v>
      </c>
      <c r="AH113" s="44">
        <f>Base!AB113</f>
        <v>0</v>
      </c>
      <c r="AI113" s="44">
        <f>Base!AC113</f>
        <v>0</v>
      </c>
      <c r="AJ113" s="44">
        <f>Base!AD113</f>
        <v>0</v>
      </c>
      <c r="AK113" s="44">
        <f>Base!AE113</f>
        <v>0</v>
      </c>
      <c r="AL113" s="44">
        <f>Base!AG113</f>
        <v>0</v>
      </c>
      <c r="AM113" s="44">
        <f>Base!AH113</f>
        <v>0</v>
      </c>
      <c r="AN113" s="44">
        <f>Base!AI113</f>
        <v>0</v>
      </c>
      <c r="AO113" s="44">
        <f>Base!AJ113</f>
        <v>0</v>
      </c>
      <c r="AP113" s="44">
        <f>Base!AL113</f>
        <v>0</v>
      </c>
      <c r="AQ113" s="44">
        <f>Base!AM113</f>
        <v>0</v>
      </c>
      <c r="AR113" s="44">
        <f>Base!AN113</f>
        <v>0</v>
      </c>
      <c r="AS113" s="44">
        <f>Base!AO113</f>
        <v>0</v>
      </c>
      <c r="AT113" s="44">
        <f>Base!AQ113</f>
        <v>0</v>
      </c>
      <c r="AU113" s="44">
        <f>Base!AR113</f>
        <v>0</v>
      </c>
      <c r="AV113" s="44">
        <f>Base!AS113</f>
        <v>0</v>
      </c>
      <c r="AW113" s="44">
        <f>Base!AT113</f>
        <v>0</v>
      </c>
      <c r="AX113" s="44">
        <f>Base!AV113</f>
        <v>0</v>
      </c>
      <c r="AY113" s="44">
        <f>Base!AW113</f>
        <v>0</v>
      </c>
      <c r="AZ113" s="44">
        <f>Base!AX113</f>
        <v>0</v>
      </c>
      <c r="BA113" s="44">
        <f>Base!AY113</f>
        <v>0</v>
      </c>
      <c r="BB113" s="44">
        <f>Base!BA113</f>
        <v>0</v>
      </c>
      <c r="BC113" s="44">
        <f>Base!BB113</f>
        <v>0</v>
      </c>
      <c r="BD113" s="44">
        <f>Base!BC113</f>
        <v>0</v>
      </c>
      <c r="BE113" s="44">
        <f>Base!BD113</f>
        <v>0</v>
      </c>
      <c r="BF113" s="44"/>
      <c r="BG113" s="238" t="str">
        <f>Base!FR113</f>
        <v/>
      </c>
    </row>
    <row r="114" spans="1:59" x14ac:dyDescent="0.25">
      <c r="A114" s="44" t="str">
        <f>Base!A114</f>
        <v>ПБ.ВВ.14</v>
      </c>
      <c r="B114" s="41">
        <f>Base!B114</f>
        <v>0</v>
      </c>
      <c r="C114" s="44" t="str">
        <f ca="1">Base!CP114</f>
        <v/>
      </c>
      <c r="D114" s="44" t="str">
        <f ca="1">Base!DR114</f>
        <v/>
      </c>
      <c r="E114" s="44" t="str">
        <f ca="1">Base!EV114</f>
        <v/>
      </c>
      <c r="F114" s="44" t="str">
        <f ca="1">Base!EG114</f>
        <v/>
      </c>
      <c r="G114" s="239">
        <f t="shared" si="36"/>
        <v>0</v>
      </c>
      <c r="H114" s="44">
        <f t="shared" si="37"/>
        <v>0</v>
      </c>
      <c r="I114" s="44">
        <f t="shared" si="38"/>
        <v>0</v>
      </c>
      <c r="J114" s="44">
        <f t="shared" si="39"/>
        <v>0</v>
      </c>
      <c r="K114" s="44">
        <f t="shared" si="40"/>
        <v>0</v>
      </c>
      <c r="L114" s="44">
        <f t="shared" si="41"/>
        <v>0</v>
      </c>
      <c r="M114" s="44">
        <f t="shared" si="42"/>
        <v>0</v>
      </c>
      <c r="N114" s="44">
        <f>Base!C114</f>
        <v>0</v>
      </c>
      <c r="O114" s="44">
        <f>Base!D114</f>
        <v>0</v>
      </c>
      <c r="P114" s="44">
        <f>Base!E114</f>
        <v>0</v>
      </c>
      <c r="Q114" s="44">
        <f>Base!F114</f>
        <v>0</v>
      </c>
      <c r="R114" s="44">
        <f>Base!H114</f>
        <v>0</v>
      </c>
      <c r="S114" s="44">
        <f>Base!I114</f>
        <v>0</v>
      </c>
      <c r="T114" s="44">
        <f>Base!J114</f>
        <v>0</v>
      </c>
      <c r="U114" s="44">
        <f>Base!K114</f>
        <v>0</v>
      </c>
      <c r="V114" s="44">
        <f>Base!M114</f>
        <v>0</v>
      </c>
      <c r="W114" s="44">
        <f>Base!N114</f>
        <v>0</v>
      </c>
      <c r="X114" s="44">
        <f>Base!O114</f>
        <v>0</v>
      </c>
      <c r="Y114" s="44">
        <f>Base!P114</f>
        <v>0</v>
      </c>
      <c r="Z114" s="44">
        <f>Base!R114</f>
        <v>0</v>
      </c>
      <c r="AA114" s="44">
        <f>Base!S114</f>
        <v>0</v>
      </c>
      <c r="AB114" s="44">
        <f>Base!T114</f>
        <v>0</v>
      </c>
      <c r="AC114" s="44">
        <f>Base!U114</f>
        <v>0</v>
      </c>
      <c r="AD114" s="44">
        <f>Base!W114</f>
        <v>0</v>
      </c>
      <c r="AE114" s="44">
        <f>Base!X114</f>
        <v>0</v>
      </c>
      <c r="AF114" s="44">
        <f>Base!Y114</f>
        <v>0</v>
      </c>
      <c r="AG114" s="44">
        <f>Base!Z114</f>
        <v>0</v>
      </c>
      <c r="AH114" s="44">
        <f>Base!AB114</f>
        <v>0</v>
      </c>
      <c r="AI114" s="44">
        <f>Base!AC114</f>
        <v>0</v>
      </c>
      <c r="AJ114" s="44">
        <f>Base!AD114</f>
        <v>0</v>
      </c>
      <c r="AK114" s="44">
        <f>Base!AE114</f>
        <v>0</v>
      </c>
      <c r="AL114" s="44">
        <f>Base!AG114</f>
        <v>0</v>
      </c>
      <c r="AM114" s="44">
        <f>Base!AH114</f>
        <v>0</v>
      </c>
      <c r="AN114" s="44">
        <f>Base!AI114</f>
        <v>0</v>
      </c>
      <c r="AO114" s="44">
        <f>Base!AJ114</f>
        <v>0</v>
      </c>
      <c r="AP114" s="44">
        <f>Base!AL114</f>
        <v>0</v>
      </c>
      <c r="AQ114" s="44">
        <f>Base!AM114</f>
        <v>0</v>
      </c>
      <c r="AR114" s="44">
        <f>Base!AN114</f>
        <v>0</v>
      </c>
      <c r="AS114" s="44">
        <f>Base!AO114</f>
        <v>0</v>
      </c>
      <c r="AT114" s="44">
        <f>Base!AQ114</f>
        <v>0</v>
      </c>
      <c r="AU114" s="44">
        <f>Base!AR114</f>
        <v>0</v>
      </c>
      <c r="AV114" s="44">
        <f>Base!AS114</f>
        <v>0</v>
      </c>
      <c r="AW114" s="44">
        <f>Base!AT114</f>
        <v>0</v>
      </c>
      <c r="AX114" s="44">
        <f>Base!AV114</f>
        <v>0</v>
      </c>
      <c r="AY114" s="44">
        <f>Base!AW114</f>
        <v>0</v>
      </c>
      <c r="AZ114" s="44">
        <f>Base!AX114</f>
        <v>0</v>
      </c>
      <c r="BA114" s="44">
        <f>Base!AY114</f>
        <v>0</v>
      </c>
      <c r="BB114" s="44">
        <f>Base!BA114</f>
        <v>0</v>
      </c>
      <c r="BC114" s="44">
        <f>Base!BB114</f>
        <v>0</v>
      </c>
      <c r="BD114" s="44">
        <f>Base!BC114</f>
        <v>0</v>
      </c>
      <c r="BE114" s="44">
        <f>Base!BD114</f>
        <v>0</v>
      </c>
      <c r="BF114" s="44"/>
      <c r="BG114" s="238" t="str">
        <f>Base!FR114</f>
        <v/>
      </c>
    </row>
    <row r="115" spans="1:59" x14ac:dyDescent="0.25">
      <c r="A115" s="44" t="str">
        <f>Base!A115</f>
        <v>ПБ.ВВ.15</v>
      </c>
      <c r="B115" s="41">
        <f>Base!B115</f>
        <v>0</v>
      </c>
      <c r="C115" s="44" t="str">
        <f ca="1">Base!CP115</f>
        <v/>
      </c>
      <c r="D115" s="44" t="str">
        <f ca="1">Base!DR115</f>
        <v/>
      </c>
      <c r="E115" s="44" t="str">
        <f ca="1">Base!EV115</f>
        <v/>
      </c>
      <c r="F115" s="44" t="str">
        <f ca="1">Base!EG115</f>
        <v/>
      </c>
      <c r="G115" s="239">
        <f t="shared" si="36"/>
        <v>0</v>
      </c>
      <c r="H115" s="44">
        <f t="shared" si="37"/>
        <v>0</v>
      </c>
      <c r="I115" s="44">
        <f t="shared" si="38"/>
        <v>0</v>
      </c>
      <c r="J115" s="44">
        <f t="shared" si="39"/>
        <v>0</v>
      </c>
      <c r="K115" s="44">
        <f t="shared" si="40"/>
        <v>0</v>
      </c>
      <c r="L115" s="44">
        <f t="shared" si="41"/>
        <v>0</v>
      </c>
      <c r="M115" s="44">
        <f t="shared" si="42"/>
        <v>0</v>
      </c>
      <c r="N115" s="44">
        <f>Base!C115</f>
        <v>0</v>
      </c>
      <c r="O115" s="44">
        <f>Base!D115</f>
        <v>0</v>
      </c>
      <c r="P115" s="44">
        <f>Base!E115</f>
        <v>0</v>
      </c>
      <c r="Q115" s="44">
        <f>Base!F115</f>
        <v>0</v>
      </c>
      <c r="R115" s="44">
        <f>Base!H115</f>
        <v>0</v>
      </c>
      <c r="S115" s="44">
        <f>Base!I115</f>
        <v>0</v>
      </c>
      <c r="T115" s="44">
        <f>Base!J115</f>
        <v>0</v>
      </c>
      <c r="U115" s="44">
        <f>Base!K115</f>
        <v>0</v>
      </c>
      <c r="V115" s="44">
        <f>Base!M115</f>
        <v>0</v>
      </c>
      <c r="W115" s="44">
        <f>Base!N115</f>
        <v>0</v>
      </c>
      <c r="X115" s="44">
        <f>Base!O115</f>
        <v>0</v>
      </c>
      <c r="Y115" s="44">
        <f>Base!P115</f>
        <v>0</v>
      </c>
      <c r="Z115" s="44">
        <f>Base!R115</f>
        <v>0</v>
      </c>
      <c r="AA115" s="44">
        <f>Base!S115</f>
        <v>0</v>
      </c>
      <c r="AB115" s="44">
        <f>Base!T115</f>
        <v>0</v>
      </c>
      <c r="AC115" s="44">
        <f>Base!U115</f>
        <v>0</v>
      </c>
      <c r="AD115" s="44">
        <f>Base!W115</f>
        <v>0</v>
      </c>
      <c r="AE115" s="44">
        <f>Base!X115</f>
        <v>0</v>
      </c>
      <c r="AF115" s="44">
        <f>Base!Y115</f>
        <v>0</v>
      </c>
      <c r="AG115" s="44">
        <f>Base!Z115</f>
        <v>0</v>
      </c>
      <c r="AH115" s="44">
        <f>Base!AB115</f>
        <v>0</v>
      </c>
      <c r="AI115" s="44">
        <f>Base!AC115</f>
        <v>0</v>
      </c>
      <c r="AJ115" s="44">
        <f>Base!AD115</f>
        <v>0</v>
      </c>
      <c r="AK115" s="44">
        <f>Base!AE115</f>
        <v>0</v>
      </c>
      <c r="AL115" s="44">
        <f>Base!AG115</f>
        <v>0</v>
      </c>
      <c r="AM115" s="44">
        <f>Base!AH115</f>
        <v>0</v>
      </c>
      <c r="AN115" s="44">
        <f>Base!AI115</f>
        <v>0</v>
      </c>
      <c r="AO115" s="44">
        <f>Base!AJ115</f>
        <v>0</v>
      </c>
      <c r="AP115" s="44">
        <f>Base!AL115</f>
        <v>0</v>
      </c>
      <c r="AQ115" s="44">
        <f>Base!AM115</f>
        <v>0</v>
      </c>
      <c r="AR115" s="44">
        <f>Base!AN115</f>
        <v>0</v>
      </c>
      <c r="AS115" s="44">
        <f>Base!AO115</f>
        <v>0</v>
      </c>
      <c r="AT115" s="44">
        <f>Base!AQ115</f>
        <v>0</v>
      </c>
      <c r="AU115" s="44">
        <f>Base!AR115</f>
        <v>0</v>
      </c>
      <c r="AV115" s="44">
        <f>Base!AS115</f>
        <v>0</v>
      </c>
      <c r="AW115" s="44">
        <f>Base!AT115</f>
        <v>0</v>
      </c>
      <c r="AX115" s="44">
        <f>Base!AV115</f>
        <v>0</v>
      </c>
      <c r="AY115" s="44">
        <f>Base!AW115</f>
        <v>0</v>
      </c>
      <c r="AZ115" s="44">
        <f>Base!AX115</f>
        <v>0</v>
      </c>
      <c r="BA115" s="44">
        <f>Base!AY115</f>
        <v>0</v>
      </c>
      <c r="BB115" s="44">
        <f>Base!BA115</f>
        <v>0</v>
      </c>
      <c r="BC115" s="44">
        <f>Base!BB115</f>
        <v>0</v>
      </c>
      <c r="BD115" s="44">
        <f>Base!BC115</f>
        <v>0</v>
      </c>
      <c r="BE115" s="44">
        <f>Base!BD115</f>
        <v>0</v>
      </c>
      <c r="BF115" s="44"/>
      <c r="BG115" s="238" t="str">
        <f>Base!FR115</f>
        <v/>
      </c>
    </row>
    <row r="116" spans="1:59" x14ac:dyDescent="0.25">
      <c r="A116" s="44" t="str">
        <f>Base!A116</f>
        <v>ПБ.ВВ.16</v>
      </c>
      <c r="B116" s="41">
        <f>Base!B116</f>
        <v>0</v>
      </c>
      <c r="C116" s="44" t="str">
        <f ca="1">Base!CP116</f>
        <v/>
      </c>
      <c r="D116" s="44" t="str">
        <f ca="1">Base!DR116</f>
        <v/>
      </c>
      <c r="E116" s="44" t="str">
        <f ca="1">Base!EV116</f>
        <v/>
      </c>
      <c r="F116" s="44" t="str">
        <f ca="1">Base!EG116</f>
        <v/>
      </c>
      <c r="G116" s="239">
        <f t="shared" si="36"/>
        <v>0</v>
      </c>
      <c r="H116" s="44">
        <f t="shared" si="37"/>
        <v>0</v>
      </c>
      <c r="I116" s="44">
        <f t="shared" si="38"/>
        <v>0</v>
      </c>
      <c r="J116" s="44">
        <f t="shared" si="39"/>
        <v>0</v>
      </c>
      <c r="K116" s="44">
        <f t="shared" si="40"/>
        <v>0</v>
      </c>
      <c r="L116" s="44">
        <f t="shared" si="41"/>
        <v>0</v>
      </c>
      <c r="M116" s="44">
        <f t="shared" si="42"/>
        <v>0</v>
      </c>
      <c r="N116" s="44">
        <f>Base!C116</f>
        <v>0</v>
      </c>
      <c r="O116" s="44">
        <f>Base!D116</f>
        <v>0</v>
      </c>
      <c r="P116" s="44">
        <f>Base!E116</f>
        <v>0</v>
      </c>
      <c r="Q116" s="44">
        <f>Base!F116</f>
        <v>0</v>
      </c>
      <c r="R116" s="44">
        <f>Base!H116</f>
        <v>0</v>
      </c>
      <c r="S116" s="44">
        <f>Base!I116</f>
        <v>0</v>
      </c>
      <c r="T116" s="44">
        <f>Base!J116</f>
        <v>0</v>
      </c>
      <c r="U116" s="44">
        <f>Base!K116</f>
        <v>0</v>
      </c>
      <c r="V116" s="44">
        <f>Base!M116</f>
        <v>0</v>
      </c>
      <c r="W116" s="44">
        <f>Base!N116</f>
        <v>0</v>
      </c>
      <c r="X116" s="44">
        <f>Base!O116</f>
        <v>0</v>
      </c>
      <c r="Y116" s="44">
        <f>Base!P116</f>
        <v>0</v>
      </c>
      <c r="Z116" s="44">
        <f>Base!R116</f>
        <v>0</v>
      </c>
      <c r="AA116" s="44">
        <f>Base!S116</f>
        <v>0</v>
      </c>
      <c r="AB116" s="44">
        <f>Base!T116</f>
        <v>0</v>
      </c>
      <c r="AC116" s="44">
        <f>Base!U116</f>
        <v>0</v>
      </c>
      <c r="AD116" s="44">
        <f>Base!W116</f>
        <v>0</v>
      </c>
      <c r="AE116" s="44">
        <f>Base!X116</f>
        <v>0</v>
      </c>
      <c r="AF116" s="44">
        <f>Base!Y116</f>
        <v>0</v>
      </c>
      <c r="AG116" s="44">
        <f>Base!Z116</f>
        <v>0</v>
      </c>
      <c r="AH116" s="44">
        <f>Base!AB116</f>
        <v>0</v>
      </c>
      <c r="AI116" s="44">
        <f>Base!AC116</f>
        <v>0</v>
      </c>
      <c r="AJ116" s="44">
        <f>Base!AD116</f>
        <v>0</v>
      </c>
      <c r="AK116" s="44">
        <f>Base!AE116</f>
        <v>0</v>
      </c>
      <c r="AL116" s="44">
        <f>Base!AG116</f>
        <v>0</v>
      </c>
      <c r="AM116" s="44">
        <f>Base!AH116</f>
        <v>0</v>
      </c>
      <c r="AN116" s="44">
        <f>Base!AI116</f>
        <v>0</v>
      </c>
      <c r="AO116" s="44">
        <f>Base!AJ116</f>
        <v>0</v>
      </c>
      <c r="AP116" s="44">
        <f>Base!AL116</f>
        <v>0</v>
      </c>
      <c r="AQ116" s="44">
        <f>Base!AM116</f>
        <v>0</v>
      </c>
      <c r="AR116" s="44">
        <f>Base!AN116</f>
        <v>0</v>
      </c>
      <c r="AS116" s="44">
        <f>Base!AO116</f>
        <v>0</v>
      </c>
      <c r="AT116" s="44">
        <f>Base!AQ116</f>
        <v>0</v>
      </c>
      <c r="AU116" s="44">
        <f>Base!AR116</f>
        <v>0</v>
      </c>
      <c r="AV116" s="44">
        <f>Base!AS116</f>
        <v>0</v>
      </c>
      <c r="AW116" s="44">
        <f>Base!AT116</f>
        <v>0</v>
      </c>
      <c r="AX116" s="44">
        <f>Base!AV116</f>
        <v>0</v>
      </c>
      <c r="AY116" s="44">
        <f>Base!AW116</f>
        <v>0</v>
      </c>
      <c r="AZ116" s="44">
        <f>Base!AX116</f>
        <v>0</v>
      </c>
      <c r="BA116" s="44">
        <f>Base!AY116</f>
        <v>0</v>
      </c>
      <c r="BB116" s="44">
        <f>Base!BA116</f>
        <v>0</v>
      </c>
      <c r="BC116" s="44">
        <f>Base!BB116</f>
        <v>0</v>
      </c>
      <c r="BD116" s="44">
        <f>Base!BC116</f>
        <v>0</v>
      </c>
      <c r="BE116" s="44">
        <f>Base!BD116</f>
        <v>0</v>
      </c>
      <c r="BF116" s="44"/>
      <c r="BG116" s="238" t="str">
        <f>Base!FR116</f>
        <v/>
      </c>
    </row>
    <row r="117" spans="1:59" x14ac:dyDescent="0.25">
      <c r="A117" s="44" t="str">
        <f>Base!A117</f>
        <v>ПБ.ВВ.17</v>
      </c>
      <c r="B117" s="41">
        <f>Base!B117</f>
        <v>0</v>
      </c>
      <c r="C117" s="44" t="str">
        <f ca="1">Base!CP117</f>
        <v/>
      </c>
      <c r="D117" s="44" t="str">
        <f ca="1">Base!DR117</f>
        <v/>
      </c>
      <c r="E117" s="44" t="str">
        <f ca="1">Base!EV117</f>
        <v/>
      </c>
      <c r="F117" s="44" t="str">
        <f ca="1">Base!EG117</f>
        <v/>
      </c>
      <c r="G117" s="239">
        <f t="shared" si="36"/>
        <v>0</v>
      </c>
      <c r="H117" s="44">
        <f t="shared" si="37"/>
        <v>0</v>
      </c>
      <c r="I117" s="44">
        <f t="shared" si="38"/>
        <v>0</v>
      </c>
      <c r="J117" s="44">
        <f t="shared" si="39"/>
        <v>0</v>
      </c>
      <c r="K117" s="44">
        <f t="shared" si="40"/>
        <v>0</v>
      </c>
      <c r="L117" s="44">
        <f t="shared" si="41"/>
        <v>0</v>
      </c>
      <c r="M117" s="44">
        <f t="shared" si="42"/>
        <v>0</v>
      </c>
      <c r="N117" s="44">
        <f>Base!C117</f>
        <v>0</v>
      </c>
      <c r="O117" s="44">
        <f>Base!D117</f>
        <v>0</v>
      </c>
      <c r="P117" s="44">
        <f>Base!E117</f>
        <v>0</v>
      </c>
      <c r="Q117" s="44">
        <f>Base!F117</f>
        <v>0</v>
      </c>
      <c r="R117" s="44">
        <f>Base!H117</f>
        <v>0</v>
      </c>
      <c r="S117" s="44">
        <f>Base!I117</f>
        <v>0</v>
      </c>
      <c r="T117" s="44">
        <f>Base!J117</f>
        <v>0</v>
      </c>
      <c r="U117" s="44">
        <f>Base!K117</f>
        <v>0</v>
      </c>
      <c r="V117" s="44">
        <f>Base!M117</f>
        <v>0</v>
      </c>
      <c r="W117" s="44">
        <f>Base!N117</f>
        <v>0</v>
      </c>
      <c r="X117" s="44">
        <f>Base!O117</f>
        <v>0</v>
      </c>
      <c r="Y117" s="44">
        <f>Base!P117</f>
        <v>0</v>
      </c>
      <c r="Z117" s="44">
        <f>Base!R117</f>
        <v>0</v>
      </c>
      <c r="AA117" s="44">
        <f>Base!S117</f>
        <v>0</v>
      </c>
      <c r="AB117" s="44">
        <f>Base!T117</f>
        <v>0</v>
      </c>
      <c r="AC117" s="44">
        <f>Base!U117</f>
        <v>0</v>
      </c>
      <c r="AD117" s="44">
        <f>Base!W117</f>
        <v>0</v>
      </c>
      <c r="AE117" s="44">
        <f>Base!X117</f>
        <v>0</v>
      </c>
      <c r="AF117" s="44">
        <f>Base!Y117</f>
        <v>0</v>
      </c>
      <c r="AG117" s="44">
        <f>Base!Z117</f>
        <v>0</v>
      </c>
      <c r="AH117" s="44">
        <f>Base!AB117</f>
        <v>0</v>
      </c>
      <c r="AI117" s="44">
        <f>Base!AC117</f>
        <v>0</v>
      </c>
      <c r="AJ117" s="44">
        <f>Base!AD117</f>
        <v>0</v>
      </c>
      <c r="AK117" s="44">
        <f>Base!AE117</f>
        <v>0</v>
      </c>
      <c r="AL117" s="44">
        <f>Base!AG117</f>
        <v>0</v>
      </c>
      <c r="AM117" s="44">
        <f>Base!AH117</f>
        <v>0</v>
      </c>
      <c r="AN117" s="44">
        <f>Base!AI117</f>
        <v>0</v>
      </c>
      <c r="AO117" s="44">
        <f>Base!AJ117</f>
        <v>0</v>
      </c>
      <c r="AP117" s="44">
        <f>Base!AL117</f>
        <v>0</v>
      </c>
      <c r="AQ117" s="44">
        <f>Base!AM117</f>
        <v>0</v>
      </c>
      <c r="AR117" s="44">
        <f>Base!AN117</f>
        <v>0</v>
      </c>
      <c r="AS117" s="44">
        <f>Base!AO117</f>
        <v>0</v>
      </c>
      <c r="AT117" s="44">
        <f>Base!AQ117</f>
        <v>0</v>
      </c>
      <c r="AU117" s="44">
        <f>Base!AR117</f>
        <v>0</v>
      </c>
      <c r="AV117" s="44">
        <f>Base!AS117</f>
        <v>0</v>
      </c>
      <c r="AW117" s="44">
        <f>Base!AT117</f>
        <v>0</v>
      </c>
      <c r="AX117" s="44">
        <f>Base!AV117</f>
        <v>0</v>
      </c>
      <c r="AY117" s="44">
        <f>Base!AW117</f>
        <v>0</v>
      </c>
      <c r="AZ117" s="44">
        <f>Base!AX117</f>
        <v>0</v>
      </c>
      <c r="BA117" s="44">
        <f>Base!AY117</f>
        <v>0</v>
      </c>
      <c r="BB117" s="44">
        <f>Base!BA117</f>
        <v>0</v>
      </c>
      <c r="BC117" s="44">
        <f>Base!BB117</f>
        <v>0</v>
      </c>
      <c r="BD117" s="44">
        <f>Base!BC117</f>
        <v>0</v>
      </c>
      <c r="BE117" s="44">
        <f>Base!BD117</f>
        <v>0</v>
      </c>
      <c r="BF117" s="44"/>
      <c r="BG117" s="238" t="str">
        <f>Base!FR117</f>
        <v/>
      </c>
    </row>
    <row r="118" spans="1:59" x14ac:dyDescent="0.25">
      <c r="A118" s="44" t="str">
        <f>Base!A118</f>
        <v>ПБ.ВВ.18</v>
      </c>
      <c r="B118" s="41">
        <f>Base!B118</f>
        <v>0</v>
      </c>
      <c r="C118" s="44" t="str">
        <f ca="1">Base!CP118</f>
        <v/>
      </c>
      <c r="D118" s="44" t="str">
        <f ca="1">Base!DR118</f>
        <v/>
      </c>
      <c r="E118" s="44" t="str">
        <f ca="1">Base!EV118</f>
        <v/>
      </c>
      <c r="F118" s="44" t="str">
        <f ca="1">Base!EG118</f>
        <v/>
      </c>
      <c r="G118" s="239">
        <f t="shared" si="36"/>
        <v>0</v>
      </c>
      <c r="H118" s="44">
        <f t="shared" si="37"/>
        <v>0</v>
      </c>
      <c r="I118" s="44">
        <f t="shared" si="38"/>
        <v>0</v>
      </c>
      <c r="J118" s="44">
        <f t="shared" si="39"/>
        <v>0</v>
      </c>
      <c r="K118" s="44">
        <f t="shared" si="40"/>
        <v>0</v>
      </c>
      <c r="L118" s="44">
        <f t="shared" si="41"/>
        <v>0</v>
      </c>
      <c r="M118" s="44">
        <f t="shared" si="42"/>
        <v>0</v>
      </c>
      <c r="N118" s="44">
        <f>Base!C118</f>
        <v>0</v>
      </c>
      <c r="O118" s="44">
        <f>Base!D118</f>
        <v>0</v>
      </c>
      <c r="P118" s="44">
        <f>Base!E118</f>
        <v>0</v>
      </c>
      <c r="Q118" s="44">
        <f>Base!F118</f>
        <v>0</v>
      </c>
      <c r="R118" s="44">
        <f>Base!H118</f>
        <v>0</v>
      </c>
      <c r="S118" s="44">
        <f>Base!I118</f>
        <v>0</v>
      </c>
      <c r="T118" s="44">
        <f>Base!J118</f>
        <v>0</v>
      </c>
      <c r="U118" s="44">
        <f>Base!K118</f>
        <v>0</v>
      </c>
      <c r="V118" s="44">
        <f>Base!M118</f>
        <v>0</v>
      </c>
      <c r="W118" s="44">
        <f>Base!N118</f>
        <v>0</v>
      </c>
      <c r="X118" s="44">
        <f>Base!O118</f>
        <v>0</v>
      </c>
      <c r="Y118" s="44">
        <f>Base!P118</f>
        <v>0</v>
      </c>
      <c r="Z118" s="44">
        <f>Base!R118</f>
        <v>0</v>
      </c>
      <c r="AA118" s="44">
        <f>Base!S118</f>
        <v>0</v>
      </c>
      <c r="AB118" s="44">
        <f>Base!T118</f>
        <v>0</v>
      </c>
      <c r="AC118" s="44">
        <f>Base!U118</f>
        <v>0</v>
      </c>
      <c r="AD118" s="44">
        <f>Base!W118</f>
        <v>0</v>
      </c>
      <c r="AE118" s="44">
        <f>Base!X118</f>
        <v>0</v>
      </c>
      <c r="AF118" s="44">
        <f>Base!Y118</f>
        <v>0</v>
      </c>
      <c r="AG118" s="44">
        <f>Base!Z118</f>
        <v>0</v>
      </c>
      <c r="AH118" s="44">
        <f>Base!AB118</f>
        <v>0</v>
      </c>
      <c r="AI118" s="44">
        <f>Base!AC118</f>
        <v>0</v>
      </c>
      <c r="AJ118" s="44">
        <f>Base!AD118</f>
        <v>0</v>
      </c>
      <c r="AK118" s="44">
        <f>Base!AE118</f>
        <v>0</v>
      </c>
      <c r="AL118" s="44">
        <f>Base!AG118</f>
        <v>0</v>
      </c>
      <c r="AM118" s="44">
        <f>Base!AH118</f>
        <v>0</v>
      </c>
      <c r="AN118" s="44">
        <f>Base!AI118</f>
        <v>0</v>
      </c>
      <c r="AO118" s="44">
        <f>Base!AJ118</f>
        <v>0</v>
      </c>
      <c r="AP118" s="44">
        <f>Base!AL118</f>
        <v>0</v>
      </c>
      <c r="AQ118" s="44">
        <f>Base!AM118</f>
        <v>0</v>
      </c>
      <c r="AR118" s="44">
        <f>Base!AN118</f>
        <v>0</v>
      </c>
      <c r="AS118" s="44">
        <f>Base!AO118</f>
        <v>0</v>
      </c>
      <c r="AT118" s="44">
        <f>Base!AQ118</f>
        <v>0</v>
      </c>
      <c r="AU118" s="44">
        <f>Base!AR118</f>
        <v>0</v>
      </c>
      <c r="AV118" s="44">
        <f>Base!AS118</f>
        <v>0</v>
      </c>
      <c r="AW118" s="44">
        <f>Base!AT118</f>
        <v>0</v>
      </c>
      <c r="AX118" s="44">
        <f>Base!AV118</f>
        <v>0</v>
      </c>
      <c r="AY118" s="44">
        <f>Base!AW118</f>
        <v>0</v>
      </c>
      <c r="AZ118" s="44">
        <f>Base!AX118</f>
        <v>0</v>
      </c>
      <c r="BA118" s="44">
        <f>Base!AY118</f>
        <v>0</v>
      </c>
      <c r="BB118" s="44">
        <f>Base!BA118</f>
        <v>0</v>
      </c>
      <c r="BC118" s="44">
        <f>Base!BB118</f>
        <v>0</v>
      </c>
      <c r="BD118" s="44">
        <f>Base!BC118</f>
        <v>0</v>
      </c>
      <c r="BE118" s="44">
        <f>Base!BD118</f>
        <v>0</v>
      </c>
      <c r="BF118" s="44"/>
      <c r="BG118" s="238" t="str">
        <f>Base!FR118</f>
        <v/>
      </c>
    </row>
    <row r="119" spans="1:59" x14ac:dyDescent="0.25">
      <c r="A119" s="44" t="str">
        <f>Base!A119</f>
        <v>ПБ.ВВ.19</v>
      </c>
      <c r="B119" s="41">
        <f>Base!B119</f>
        <v>0</v>
      </c>
      <c r="C119" s="44" t="str">
        <f ca="1">Base!CP119</f>
        <v/>
      </c>
      <c r="D119" s="44" t="str">
        <f ca="1">Base!DR119</f>
        <v/>
      </c>
      <c r="E119" s="44" t="str">
        <f ca="1">Base!EV119</f>
        <v/>
      </c>
      <c r="F119" s="44" t="str">
        <f ca="1">Base!EG119</f>
        <v/>
      </c>
      <c r="G119" s="239">
        <f t="shared" si="36"/>
        <v>0</v>
      </c>
      <c r="H119" s="44">
        <f t="shared" si="37"/>
        <v>0</v>
      </c>
      <c r="I119" s="44">
        <f t="shared" si="38"/>
        <v>0</v>
      </c>
      <c r="J119" s="44">
        <f t="shared" si="39"/>
        <v>0</v>
      </c>
      <c r="K119" s="44">
        <f t="shared" si="40"/>
        <v>0</v>
      </c>
      <c r="L119" s="44">
        <f t="shared" si="41"/>
        <v>0</v>
      </c>
      <c r="M119" s="44">
        <f t="shared" si="42"/>
        <v>0</v>
      </c>
      <c r="N119" s="44">
        <f>Base!C119</f>
        <v>0</v>
      </c>
      <c r="O119" s="44">
        <f>Base!D119</f>
        <v>0</v>
      </c>
      <c r="P119" s="44">
        <f>Base!E119</f>
        <v>0</v>
      </c>
      <c r="Q119" s="44">
        <f>Base!F119</f>
        <v>0</v>
      </c>
      <c r="R119" s="44">
        <f>Base!H119</f>
        <v>0</v>
      </c>
      <c r="S119" s="44">
        <f>Base!I119</f>
        <v>0</v>
      </c>
      <c r="T119" s="44">
        <f>Base!J119</f>
        <v>0</v>
      </c>
      <c r="U119" s="44">
        <f>Base!K119</f>
        <v>0</v>
      </c>
      <c r="V119" s="44">
        <f>Base!M119</f>
        <v>0</v>
      </c>
      <c r="W119" s="44">
        <f>Base!N119</f>
        <v>0</v>
      </c>
      <c r="X119" s="44">
        <f>Base!O119</f>
        <v>0</v>
      </c>
      <c r="Y119" s="44">
        <f>Base!P119</f>
        <v>0</v>
      </c>
      <c r="Z119" s="44">
        <f>Base!R119</f>
        <v>0</v>
      </c>
      <c r="AA119" s="44">
        <f>Base!S119</f>
        <v>0</v>
      </c>
      <c r="AB119" s="44">
        <f>Base!T119</f>
        <v>0</v>
      </c>
      <c r="AC119" s="44">
        <f>Base!U119</f>
        <v>0</v>
      </c>
      <c r="AD119" s="44">
        <f>Base!W119</f>
        <v>0</v>
      </c>
      <c r="AE119" s="44">
        <f>Base!X119</f>
        <v>0</v>
      </c>
      <c r="AF119" s="44">
        <f>Base!Y119</f>
        <v>0</v>
      </c>
      <c r="AG119" s="44">
        <f>Base!Z119</f>
        <v>0</v>
      </c>
      <c r="AH119" s="44">
        <f>Base!AB119</f>
        <v>0</v>
      </c>
      <c r="AI119" s="44">
        <f>Base!AC119</f>
        <v>0</v>
      </c>
      <c r="AJ119" s="44">
        <f>Base!AD119</f>
        <v>0</v>
      </c>
      <c r="AK119" s="44">
        <f>Base!AE119</f>
        <v>0</v>
      </c>
      <c r="AL119" s="44">
        <f>Base!AG119</f>
        <v>0</v>
      </c>
      <c r="AM119" s="44">
        <f>Base!AH119</f>
        <v>0</v>
      </c>
      <c r="AN119" s="44">
        <f>Base!AI119</f>
        <v>0</v>
      </c>
      <c r="AO119" s="44">
        <f>Base!AJ119</f>
        <v>0</v>
      </c>
      <c r="AP119" s="44">
        <f>Base!AL119</f>
        <v>0</v>
      </c>
      <c r="AQ119" s="44">
        <f>Base!AM119</f>
        <v>0</v>
      </c>
      <c r="AR119" s="44">
        <f>Base!AN119</f>
        <v>0</v>
      </c>
      <c r="AS119" s="44">
        <f>Base!AO119</f>
        <v>0</v>
      </c>
      <c r="AT119" s="44">
        <f>Base!AQ119</f>
        <v>0</v>
      </c>
      <c r="AU119" s="44">
        <f>Base!AR119</f>
        <v>0</v>
      </c>
      <c r="AV119" s="44">
        <f>Base!AS119</f>
        <v>0</v>
      </c>
      <c r="AW119" s="44">
        <f>Base!AT119</f>
        <v>0</v>
      </c>
      <c r="AX119" s="44">
        <f>Base!AV119</f>
        <v>0</v>
      </c>
      <c r="AY119" s="44">
        <f>Base!AW119</f>
        <v>0</v>
      </c>
      <c r="AZ119" s="44">
        <f>Base!AX119</f>
        <v>0</v>
      </c>
      <c r="BA119" s="44">
        <f>Base!AY119</f>
        <v>0</v>
      </c>
      <c r="BB119" s="44">
        <f>Base!BA119</f>
        <v>0</v>
      </c>
      <c r="BC119" s="44">
        <f>Base!BB119</f>
        <v>0</v>
      </c>
      <c r="BD119" s="44">
        <f>Base!BC119</f>
        <v>0</v>
      </c>
      <c r="BE119" s="44">
        <f>Base!BD119</f>
        <v>0</v>
      </c>
      <c r="BF119" s="44"/>
      <c r="BG119" s="238" t="str">
        <f>Base!FR119</f>
        <v/>
      </c>
    </row>
    <row r="120" spans="1:59" x14ac:dyDescent="0.25">
      <c r="A120" s="44" t="str">
        <f>Base!A120</f>
        <v>ПБ.ВВ.20</v>
      </c>
      <c r="B120" s="41">
        <f>Base!B120</f>
        <v>0</v>
      </c>
      <c r="C120" s="44" t="str">
        <f ca="1">Base!CP120</f>
        <v/>
      </c>
      <c r="D120" s="44" t="str">
        <f ca="1">Base!DR120</f>
        <v/>
      </c>
      <c r="E120" s="44" t="str">
        <f ca="1">Base!EV120</f>
        <v/>
      </c>
      <c r="F120" s="44" t="str">
        <f ca="1">Base!EG120</f>
        <v/>
      </c>
      <c r="G120" s="239">
        <f t="shared" si="36"/>
        <v>0</v>
      </c>
      <c r="H120" s="44">
        <f t="shared" si="37"/>
        <v>0</v>
      </c>
      <c r="I120" s="44">
        <f t="shared" si="38"/>
        <v>0</v>
      </c>
      <c r="J120" s="44">
        <f t="shared" si="39"/>
        <v>0</v>
      </c>
      <c r="K120" s="44">
        <f t="shared" si="40"/>
        <v>0</v>
      </c>
      <c r="L120" s="44">
        <f t="shared" si="41"/>
        <v>0</v>
      </c>
      <c r="M120" s="44">
        <f t="shared" si="42"/>
        <v>0</v>
      </c>
      <c r="N120" s="44">
        <f>Base!C120</f>
        <v>0</v>
      </c>
      <c r="O120" s="44">
        <f>Base!D120</f>
        <v>0</v>
      </c>
      <c r="P120" s="44">
        <f>Base!E120</f>
        <v>0</v>
      </c>
      <c r="Q120" s="44">
        <f>Base!F120</f>
        <v>0</v>
      </c>
      <c r="R120" s="44">
        <f>Base!H120</f>
        <v>0</v>
      </c>
      <c r="S120" s="44">
        <f>Base!I120</f>
        <v>0</v>
      </c>
      <c r="T120" s="44">
        <f>Base!J120</f>
        <v>0</v>
      </c>
      <c r="U120" s="44">
        <f>Base!K120</f>
        <v>0</v>
      </c>
      <c r="V120" s="44">
        <f>Base!M120</f>
        <v>0</v>
      </c>
      <c r="W120" s="44">
        <f>Base!N120</f>
        <v>0</v>
      </c>
      <c r="X120" s="44">
        <f>Base!O120</f>
        <v>0</v>
      </c>
      <c r="Y120" s="44">
        <f>Base!P120</f>
        <v>0</v>
      </c>
      <c r="Z120" s="44">
        <f>Base!R120</f>
        <v>0</v>
      </c>
      <c r="AA120" s="44">
        <f>Base!S120</f>
        <v>0</v>
      </c>
      <c r="AB120" s="44">
        <f>Base!T120</f>
        <v>0</v>
      </c>
      <c r="AC120" s="44">
        <f>Base!U120</f>
        <v>0</v>
      </c>
      <c r="AD120" s="44">
        <f>Base!W120</f>
        <v>0</v>
      </c>
      <c r="AE120" s="44">
        <f>Base!X120</f>
        <v>0</v>
      </c>
      <c r="AF120" s="44">
        <f>Base!Y120</f>
        <v>0</v>
      </c>
      <c r="AG120" s="44">
        <f>Base!Z120</f>
        <v>0</v>
      </c>
      <c r="AH120" s="44">
        <f>Base!AB120</f>
        <v>0</v>
      </c>
      <c r="AI120" s="44">
        <f>Base!AC120</f>
        <v>0</v>
      </c>
      <c r="AJ120" s="44">
        <f>Base!AD120</f>
        <v>0</v>
      </c>
      <c r="AK120" s="44">
        <f>Base!AE120</f>
        <v>0</v>
      </c>
      <c r="AL120" s="44">
        <f>Base!AG120</f>
        <v>0</v>
      </c>
      <c r="AM120" s="44">
        <f>Base!AH120</f>
        <v>0</v>
      </c>
      <c r="AN120" s="44">
        <f>Base!AI120</f>
        <v>0</v>
      </c>
      <c r="AO120" s="44">
        <f>Base!AJ120</f>
        <v>0</v>
      </c>
      <c r="AP120" s="44">
        <f>Base!AL120</f>
        <v>0</v>
      </c>
      <c r="AQ120" s="44">
        <f>Base!AM120</f>
        <v>0</v>
      </c>
      <c r="AR120" s="44">
        <f>Base!AN120</f>
        <v>0</v>
      </c>
      <c r="AS120" s="44">
        <f>Base!AO120</f>
        <v>0</v>
      </c>
      <c r="AT120" s="44">
        <f>Base!AQ120</f>
        <v>0</v>
      </c>
      <c r="AU120" s="44">
        <f>Base!AR120</f>
        <v>0</v>
      </c>
      <c r="AV120" s="44">
        <f>Base!AS120</f>
        <v>0</v>
      </c>
      <c r="AW120" s="44">
        <f>Base!AT120</f>
        <v>0</v>
      </c>
      <c r="AX120" s="44">
        <f>Base!AV120</f>
        <v>0</v>
      </c>
      <c r="AY120" s="44">
        <f>Base!AW120</f>
        <v>0</v>
      </c>
      <c r="AZ120" s="44">
        <f>Base!AX120</f>
        <v>0</v>
      </c>
      <c r="BA120" s="44">
        <f>Base!AY120</f>
        <v>0</v>
      </c>
      <c r="BB120" s="44">
        <f>Base!BA120</f>
        <v>0</v>
      </c>
      <c r="BC120" s="44">
        <f>Base!BB120</f>
        <v>0</v>
      </c>
      <c r="BD120" s="44">
        <f>Base!BC120</f>
        <v>0</v>
      </c>
      <c r="BE120" s="44">
        <f>Base!BD120</f>
        <v>0</v>
      </c>
      <c r="BF120" s="44"/>
      <c r="BG120" s="238" t="str">
        <f>Base!FR120</f>
        <v/>
      </c>
    </row>
    <row r="121" spans="1:59" x14ac:dyDescent="0.25">
      <c r="A121" s="44" t="str">
        <f>Base!A121</f>
        <v>ПБ.ВВ.21</v>
      </c>
      <c r="B121" s="41">
        <f>Base!B121</f>
        <v>0</v>
      </c>
      <c r="C121" s="44" t="str">
        <f ca="1">Base!CP121</f>
        <v/>
      </c>
      <c r="D121" s="44" t="str">
        <f ca="1">Base!DR121</f>
        <v/>
      </c>
      <c r="E121" s="44" t="str">
        <f ca="1">Base!EV121</f>
        <v/>
      </c>
      <c r="F121" s="44" t="str">
        <f ca="1">Base!EG121</f>
        <v/>
      </c>
      <c r="G121" s="239">
        <f t="shared" si="36"/>
        <v>0</v>
      </c>
      <c r="H121" s="44">
        <f t="shared" si="37"/>
        <v>0</v>
      </c>
      <c r="I121" s="44">
        <f t="shared" ref="I121:I130" si="43">SUM(J121:L121)</f>
        <v>0</v>
      </c>
      <c r="J121" s="44">
        <f t="shared" ref="J121:J130" si="44">O121+S121*$U$3+W121*$Y$3+AA121*$AC$3+AE121*$AG$3+AI121*$AK$3+AM121*$AO$3+AQ121*$AS$3+AU121*$AW$3+AY121*$BA$3+BC121*$BE$3</f>
        <v>0</v>
      </c>
      <c r="K121" s="44">
        <f t="shared" ref="K121:K130" si="45">P121+T121*$U$3+X121*$Y$3+AB121*$AC$3+AF121*$AG$3+AJ121*$AK$3+AN121*$AO$3+AR121*$AS$3+AV121*$AW$3+AZ121*$BA$3+BD121*$BE$3</f>
        <v>0</v>
      </c>
      <c r="L121" s="44">
        <f t="shared" ref="L121:L130" si="46">Q121+U121*$U$3+Y121*$Y$3+AC121*$AC$3+AG121*$AG$3+AK121*$AK$3+AO121*$AO$3+AS121*$AS$3+AW121*$AW$3+BA121*$BA$3+BE121*$BE$3</f>
        <v>0</v>
      </c>
      <c r="M121" s="44">
        <f t="shared" ref="M121:M130" si="47">H121-I121</f>
        <v>0</v>
      </c>
      <c r="N121" s="44">
        <f>Base!C121</f>
        <v>0</v>
      </c>
      <c r="O121" s="44">
        <f>Base!D121</f>
        <v>0</v>
      </c>
      <c r="P121" s="44">
        <f>Base!E121</f>
        <v>0</v>
      </c>
      <c r="Q121" s="44">
        <f>Base!F121</f>
        <v>0</v>
      </c>
      <c r="R121" s="44">
        <f>Base!H121</f>
        <v>0</v>
      </c>
      <c r="S121" s="44">
        <f>Base!I121</f>
        <v>0</v>
      </c>
      <c r="T121" s="44">
        <f>Base!J121</f>
        <v>0</v>
      </c>
      <c r="U121" s="44">
        <f>Base!K121</f>
        <v>0</v>
      </c>
      <c r="V121" s="44">
        <f>Base!M121</f>
        <v>0</v>
      </c>
      <c r="W121" s="44">
        <f>Base!N121</f>
        <v>0</v>
      </c>
      <c r="X121" s="44">
        <f>Base!O121</f>
        <v>0</v>
      </c>
      <c r="Y121" s="44">
        <f>Base!P121</f>
        <v>0</v>
      </c>
      <c r="Z121" s="44">
        <f>Base!R121</f>
        <v>0</v>
      </c>
      <c r="AA121" s="44">
        <f>Base!S121</f>
        <v>0</v>
      </c>
      <c r="AB121" s="44">
        <f>Base!T121</f>
        <v>0</v>
      </c>
      <c r="AC121" s="44">
        <f>Base!U121</f>
        <v>0</v>
      </c>
      <c r="AD121" s="44">
        <f>Base!W121</f>
        <v>0</v>
      </c>
      <c r="AE121" s="44">
        <f>Base!X121</f>
        <v>0</v>
      </c>
      <c r="AF121" s="44">
        <f>Base!Y121</f>
        <v>0</v>
      </c>
      <c r="AG121" s="44">
        <f>Base!Z121</f>
        <v>0</v>
      </c>
      <c r="AH121" s="44">
        <f>Base!AB121</f>
        <v>0</v>
      </c>
      <c r="AI121" s="44">
        <f>Base!AC121</f>
        <v>0</v>
      </c>
      <c r="AJ121" s="44">
        <f>Base!AD121</f>
        <v>0</v>
      </c>
      <c r="AK121" s="44">
        <f>Base!AE121</f>
        <v>0</v>
      </c>
      <c r="AL121" s="44">
        <f>Base!AG121</f>
        <v>0</v>
      </c>
      <c r="AM121" s="44">
        <f>Base!AH121</f>
        <v>0</v>
      </c>
      <c r="AN121" s="44">
        <f>Base!AI121</f>
        <v>0</v>
      </c>
      <c r="AO121" s="44">
        <f>Base!AJ121</f>
        <v>0</v>
      </c>
      <c r="AP121" s="44">
        <f>Base!AL121</f>
        <v>0</v>
      </c>
      <c r="AQ121" s="44">
        <f>Base!AM121</f>
        <v>0</v>
      </c>
      <c r="AR121" s="44">
        <f>Base!AN121</f>
        <v>0</v>
      </c>
      <c r="AS121" s="44">
        <f>Base!AO121</f>
        <v>0</v>
      </c>
      <c r="AT121" s="44">
        <f>Base!AQ121</f>
        <v>0</v>
      </c>
      <c r="AU121" s="44">
        <f>Base!AR121</f>
        <v>0</v>
      </c>
      <c r="AV121" s="44">
        <f>Base!AS121</f>
        <v>0</v>
      </c>
      <c r="AW121" s="44">
        <f>Base!AT121</f>
        <v>0</v>
      </c>
      <c r="AX121" s="44">
        <f>Base!AV121</f>
        <v>0</v>
      </c>
      <c r="AY121" s="44">
        <f>Base!AW121</f>
        <v>0</v>
      </c>
      <c r="AZ121" s="44">
        <f>Base!AX121</f>
        <v>0</v>
      </c>
      <c r="BA121" s="44">
        <f>Base!AY121</f>
        <v>0</v>
      </c>
      <c r="BB121" s="44">
        <f>Base!BA121</f>
        <v>0</v>
      </c>
      <c r="BC121" s="44">
        <f>Base!BB121</f>
        <v>0</v>
      </c>
      <c r="BD121" s="44">
        <f>Base!BC121</f>
        <v>0</v>
      </c>
      <c r="BE121" s="44">
        <f>Base!BD121</f>
        <v>0</v>
      </c>
      <c r="BF121" s="44"/>
      <c r="BG121" s="238" t="str">
        <f>Base!FR121</f>
        <v/>
      </c>
    </row>
    <row r="122" spans="1:59" x14ac:dyDescent="0.25">
      <c r="A122" s="44" t="str">
        <f>Base!A122</f>
        <v>ПБ.ВВ.22</v>
      </c>
      <c r="B122" s="41">
        <f>Base!B122</f>
        <v>0</v>
      </c>
      <c r="C122" s="44" t="str">
        <f ca="1">Base!CP122</f>
        <v/>
      </c>
      <c r="D122" s="44" t="str">
        <f ca="1">Base!DR122</f>
        <v/>
      </c>
      <c r="E122" s="44" t="str">
        <f ca="1">Base!EV122</f>
        <v/>
      </c>
      <c r="F122" s="44" t="str">
        <f ca="1">Base!EG122</f>
        <v/>
      </c>
      <c r="G122" s="239">
        <f t="shared" si="36"/>
        <v>0</v>
      </c>
      <c r="H122" s="44">
        <f t="shared" si="37"/>
        <v>0</v>
      </c>
      <c r="I122" s="44">
        <f t="shared" si="43"/>
        <v>0</v>
      </c>
      <c r="J122" s="44">
        <f t="shared" si="44"/>
        <v>0</v>
      </c>
      <c r="K122" s="44">
        <f t="shared" si="45"/>
        <v>0</v>
      </c>
      <c r="L122" s="44">
        <f t="shared" si="46"/>
        <v>0</v>
      </c>
      <c r="M122" s="44">
        <f t="shared" si="47"/>
        <v>0</v>
      </c>
      <c r="N122" s="44">
        <f>Base!C122</f>
        <v>0</v>
      </c>
      <c r="O122" s="44">
        <f>Base!D122</f>
        <v>0</v>
      </c>
      <c r="P122" s="44">
        <f>Base!E122</f>
        <v>0</v>
      </c>
      <c r="Q122" s="44">
        <f>Base!F122</f>
        <v>0</v>
      </c>
      <c r="R122" s="44">
        <f>Base!H122</f>
        <v>0</v>
      </c>
      <c r="S122" s="44">
        <f>Base!I122</f>
        <v>0</v>
      </c>
      <c r="T122" s="44">
        <f>Base!J122</f>
        <v>0</v>
      </c>
      <c r="U122" s="44">
        <f>Base!K122</f>
        <v>0</v>
      </c>
      <c r="V122" s="44">
        <f>Base!M122</f>
        <v>0</v>
      </c>
      <c r="W122" s="44">
        <f>Base!N122</f>
        <v>0</v>
      </c>
      <c r="X122" s="44">
        <f>Base!O122</f>
        <v>0</v>
      </c>
      <c r="Y122" s="44">
        <f>Base!P122</f>
        <v>0</v>
      </c>
      <c r="Z122" s="44">
        <f>Base!R122</f>
        <v>0</v>
      </c>
      <c r="AA122" s="44">
        <f>Base!S122</f>
        <v>0</v>
      </c>
      <c r="AB122" s="44">
        <f>Base!T122</f>
        <v>0</v>
      </c>
      <c r="AC122" s="44">
        <f>Base!U122</f>
        <v>0</v>
      </c>
      <c r="AD122" s="44">
        <f>Base!W122</f>
        <v>0</v>
      </c>
      <c r="AE122" s="44">
        <f>Base!X122</f>
        <v>0</v>
      </c>
      <c r="AF122" s="44">
        <f>Base!Y122</f>
        <v>0</v>
      </c>
      <c r="AG122" s="44">
        <f>Base!Z122</f>
        <v>0</v>
      </c>
      <c r="AH122" s="44">
        <f>Base!AB122</f>
        <v>0</v>
      </c>
      <c r="AI122" s="44">
        <f>Base!AC122</f>
        <v>0</v>
      </c>
      <c r="AJ122" s="44">
        <f>Base!AD122</f>
        <v>0</v>
      </c>
      <c r="AK122" s="44">
        <f>Base!AE122</f>
        <v>0</v>
      </c>
      <c r="AL122" s="44">
        <f>Base!AG122</f>
        <v>0</v>
      </c>
      <c r="AM122" s="44">
        <f>Base!AH122</f>
        <v>0</v>
      </c>
      <c r="AN122" s="44">
        <f>Base!AI122</f>
        <v>0</v>
      </c>
      <c r="AO122" s="44">
        <f>Base!AJ122</f>
        <v>0</v>
      </c>
      <c r="AP122" s="44">
        <f>Base!AL122</f>
        <v>0</v>
      </c>
      <c r="AQ122" s="44">
        <f>Base!AM122</f>
        <v>0</v>
      </c>
      <c r="AR122" s="44">
        <f>Base!AN122</f>
        <v>0</v>
      </c>
      <c r="AS122" s="44">
        <f>Base!AO122</f>
        <v>0</v>
      </c>
      <c r="AT122" s="44">
        <f>Base!AQ122</f>
        <v>0</v>
      </c>
      <c r="AU122" s="44">
        <f>Base!AR122</f>
        <v>0</v>
      </c>
      <c r="AV122" s="44">
        <f>Base!AS122</f>
        <v>0</v>
      </c>
      <c r="AW122" s="44">
        <f>Base!AT122</f>
        <v>0</v>
      </c>
      <c r="AX122" s="44">
        <f>Base!AV122</f>
        <v>0</v>
      </c>
      <c r="AY122" s="44">
        <f>Base!AW122</f>
        <v>0</v>
      </c>
      <c r="AZ122" s="44">
        <f>Base!AX122</f>
        <v>0</v>
      </c>
      <c r="BA122" s="44">
        <f>Base!AY122</f>
        <v>0</v>
      </c>
      <c r="BB122" s="44">
        <f>Base!BA122</f>
        <v>0</v>
      </c>
      <c r="BC122" s="44">
        <f>Base!BB122</f>
        <v>0</v>
      </c>
      <c r="BD122" s="44">
        <f>Base!BC122</f>
        <v>0</v>
      </c>
      <c r="BE122" s="44">
        <f>Base!BD122</f>
        <v>0</v>
      </c>
      <c r="BF122" s="44"/>
      <c r="BG122" s="238" t="str">
        <f>Base!FR122</f>
        <v/>
      </c>
    </row>
    <row r="123" spans="1:59" x14ac:dyDescent="0.25">
      <c r="A123" s="44" t="str">
        <f>Base!A123</f>
        <v>ПБ.ВВ.23</v>
      </c>
      <c r="B123" s="41">
        <f>Base!B123</f>
        <v>0</v>
      </c>
      <c r="C123" s="44" t="str">
        <f ca="1">Base!CP123</f>
        <v/>
      </c>
      <c r="D123" s="44" t="str">
        <f ca="1">Base!DR123</f>
        <v/>
      </c>
      <c r="E123" s="44" t="str">
        <f ca="1">Base!EV123</f>
        <v/>
      </c>
      <c r="F123" s="44" t="str">
        <f ca="1">Base!EG123</f>
        <v/>
      </c>
      <c r="G123" s="239">
        <f t="shared" si="36"/>
        <v>0</v>
      </c>
      <c r="H123" s="44">
        <f t="shared" si="37"/>
        <v>0</v>
      </c>
      <c r="I123" s="44">
        <f t="shared" si="43"/>
        <v>0</v>
      </c>
      <c r="J123" s="44">
        <f t="shared" si="44"/>
        <v>0</v>
      </c>
      <c r="K123" s="44">
        <f t="shared" si="45"/>
        <v>0</v>
      </c>
      <c r="L123" s="44">
        <f t="shared" si="46"/>
        <v>0</v>
      </c>
      <c r="M123" s="44">
        <f t="shared" si="47"/>
        <v>0</v>
      </c>
      <c r="N123" s="44">
        <f>Base!C123</f>
        <v>0</v>
      </c>
      <c r="O123" s="44">
        <f>Base!D123</f>
        <v>0</v>
      </c>
      <c r="P123" s="44">
        <f>Base!E123</f>
        <v>0</v>
      </c>
      <c r="Q123" s="44">
        <f>Base!F123</f>
        <v>0</v>
      </c>
      <c r="R123" s="44">
        <f>Base!H123</f>
        <v>0</v>
      </c>
      <c r="S123" s="44">
        <f>Base!I123</f>
        <v>0</v>
      </c>
      <c r="T123" s="44">
        <f>Base!J123</f>
        <v>0</v>
      </c>
      <c r="U123" s="44">
        <f>Base!K123</f>
        <v>0</v>
      </c>
      <c r="V123" s="44">
        <f>Base!M123</f>
        <v>0</v>
      </c>
      <c r="W123" s="44">
        <f>Base!N123</f>
        <v>0</v>
      </c>
      <c r="X123" s="44">
        <f>Base!O123</f>
        <v>0</v>
      </c>
      <c r="Y123" s="44">
        <f>Base!P123</f>
        <v>0</v>
      </c>
      <c r="Z123" s="44">
        <f>Base!R123</f>
        <v>0</v>
      </c>
      <c r="AA123" s="44">
        <f>Base!S123</f>
        <v>0</v>
      </c>
      <c r="AB123" s="44">
        <f>Base!T123</f>
        <v>0</v>
      </c>
      <c r="AC123" s="44">
        <f>Base!U123</f>
        <v>0</v>
      </c>
      <c r="AD123" s="44">
        <f>Base!W123</f>
        <v>0</v>
      </c>
      <c r="AE123" s="44">
        <f>Base!X123</f>
        <v>0</v>
      </c>
      <c r="AF123" s="44">
        <f>Base!Y123</f>
        <v>0</v>
      </c>
      <c r="AG123" s="44">
        <f>Base!Z123</f>
        <v>0</v>
      </c>
      <c r="AH123" s="44">
        <f>Base!AB123</f>
        <v>0</v>
      </c>
      <c r="AI123" s="44">
        <f>Base!AC123</f>
        <v>0</v>
      </c>
      <c r="AJ123" s="44">
        <f>Base!AD123</f>
        <v>0</v>
      </c>
      <c r="AK123" s="44">
        <f>Base!AE123</f>
        <v>0</v>
      </c>
      <c r="AL123" s="44">
        <f>Base!AG123</f>
        <v>0</v>
      </c>
      <c r="AM123" s="44">
        <f>Base!AH123</f>
        <v>0</v>
      </c>
      <c r="AN123" s="44">
        <f>Base!AI123</f>
        <v>0</v>
      </c>
      <c r="AO123" s="44">
        <f>Base!AJ123</f>
        <v>0</v>
      </c>
      <c r="AP123" s="44">
        <f>Base!AL123</f>
        <v>0</v>
      </c>
      <c r="AQ123" s="44">
        <f>Base!AM123</f>
        <v>0</v>
      </c>
      <c r="AR123" s="44">
        <f>Base!AN123</f>
        <v>0</v>
      </c>
      <c r="AS123" s="44">
        <f>Base!AO123</f>
        <v>0</v>
      </c>
      <c r="AT123" s="44">
        <f>Base!AQ123</f>
        <v>0</v>
      </c>
      <c r="AU123" s="44">
        <f>Base!AR123</f>
        <v>0</v>
      </c>
      <c r="AV123" s="44">
        <f>Base!AS123</f>
        <v>0</v>
      </c>
      <c r="AW123" s="44">
        <f>Base!AT123</f>
        <v>0</v>
      </c>
      <c r="AX123" s="44">
        <f>Base!AV123</f>
        <v>0</v>
      </c>
      <c r="AY123" s="44">
        <f>Base!AW123</f>
        <v>0</v>
      </c>
      <c r="AZ123" s="44">
        <f>Base!AX123</f>
        <v>0</v>
      </c>
      <c r="BA123" s="44">
        <f>Base!AY123</f>
        <v>0</v>
      </c>
      <c r="BB123" s="44">
        <f>Base!BA123</f>
        <v>0</v>
      </c>
      <c r="BC123" s="44">
        <f>Base!BB123</f>
        <v>0</v>
      </c>
      <c r="BD123" s="44">
        <f>Base!BC123</f>
        <v>0</v>
      </c>
      <c r="BE123" s="44">
        <f>Base!BD123</f>
        <v>0</v>
      </c>
      <c r="BF123" s="44"/>
      <c r="BG123" s="238" t="str">
        <f>Base!FR123</f>
        <v/>
      </c>
    </row>
    <row r="124" spans="1:59" x14ac:dyDescent="0.25">
      <c r="A124" s="44" t="str">
        <f>Base!A124</f>
        <v>ПБ.ВВ.24</v>
      </c>
      <c r="B124" s="41">
        <f>Base!B124</f>
        <v>0</v>
      </c>
      <c r="C124" s="44" t="str">
        <f ca="1">Base!CP124</f>
        <v/>
      </c>
      <c r="D124" s="44" t="str">
        <f ca="1">Base!DR124</f>
        <v/>
      </c>
      <c r="E124" s="44" t="str">
        <f ca="1">Base!EV124</f>
        <v/>
      </c>
      <c r="F124" s="44" t="str">
        <f ca="1">Base!EG124</f>
        <v/>
      </c>
      <c r="G124" s="239">
        <f t="shared" si="36"/>
        <v>0</v>
      </c>
      <c r="H124" s="44">
        <f t="shared" si="37"/>
        <v>0</v>
      </c>
      <c r="I124" s="44">
        <f t="shared" si="43"/>
        <v>0</v>
      </c>
      <c r="J124" s="44">
        <f t="shared" si="44"/>
        <v>0</v>
      </c>
      <c r="K124" s="44">
        <f t="shared" si="45"/>
        <v>0</v>
      </c>
      <c r="L124" s="44">
        <f t="shared" si="46"/>
        <v>0</v>
      </c>
      <c r="M124" s="44">
        <f t="shared" si="47"/>
        <v>0</v>
      </c>
      <c r="N124" s="44">
        <f>Base!C124</f>
        <v>0</v>
      </c>
      <c r="O124" s="44">
        <f>Base!D124</f>
        <v>0</v>
      </c>
      <c r="P124" s="44">
        <f>Base!E124</f>
        <v>0</v>
      </c>
      <c r="Q124" s="44">
        <f>Base!F124</f>
        <v>0</v>
      </c>
      <c r="R124" s="44">
        <f>Base!H124</f>
        <v>0</v>
      </c>
      <c r="S124" s="44">
        <f>Base!I124</f>
        <v>0</v>
      </c>
      <c r="T124" s="44">
        <f>Base!J124</f>
        <v>0</v>
      </c>
      <c r="U124" s="44">
        <f>Base!K124</f>
        <v>0</v>
      </c>
      <c r="V124" s="44">
        <f>Base!M124</f>
        <v>0</v>
      </c>
      <c r="W124" s="44">
        <f>Base!N124</f>
        <v>0</v>
      </c>
      <c r="X124" s="44">
        <f>Base!O124</f>
        <v>0</v>
      </c>
      <c r="Y124" s="44">
        <f>Base!P124</f>
        <v>0</v>
      </c>
      <c r="Z124" s="44">
        <f>Base!R124</f>
        <v>0</v>
      </c>
      <c r="AA124" s="44">
        <f>Base!S124</f>
        <v>0</v>
      </c>
      <c r="AB124" s="44">
        <f>Base!T124</f>
        <v>0</v>
      </c>
      <c r="AC124" s="44">
        <f>Base!U124</f>
        <v>0</v>
      </c>
      <c r="AD124" s="44">
        <f>Base!W124</f>
        <v>0</v>
      </c>
      <c r="AE124" s="44">
        <f>Base!X124</f>
        <v>0</v>
      </c>
      <c r="AF124" s="44">
        <f>Base!Y124</f>
        <v>0</v>
      </c>
      <c r="AG124" s="44">
        <f>Base!Z124</f>
        <v>0</v>
      </c>
      <c r="AH124" s="44">
        <f>Base!AB124</f>
        <v>0</v>
      </c>
      <c r="AI124" s="44">
        <f>Base!AC124</f>
        <v>0</v>
      </c>
      <c r="AJ124" s="44">
        <f>Base!AD124</f>
        <v>0</v>
      </c>
      <c r="AK124" s="44">
        <f>Base!AE124</f>
        <v>0</v>
      </c>
      <c r="AL124" s="44">
        <f>Base!AG124</f>
        <v>0</v>
      </c>
      <c r="AM124" s="44">
        <f>Base!AH124</f>
        <v>0</v>
      </c>
      <c r="AN124" s="44">
        <f>Base!AI124</f>
        <v>0</v>
      </c>
      <c r="AO124" s="44">
        <f>Base!AJ124</f>
        <v>0</v>
      </c>
      <c r="AP124" s="44">
        <f>Base!AL124</f>
        <v>0</v>
      </c>
      <c r="AQ124" s="44">
        <f>Base!AM124</f>
        <v>0</v>
      </c>
      <c r="AR124" s="44">
        <f>Base!AN124</f>
        <v>0</v>
      </c>
      <c r="AS124" s="44">
        <f>Base!AO124</f>
        <v>0</v>
      </c>
      <c r="AT124" s="44">
        <f>Base!AQ124</f>
        <v>0</v>
      </c>
      <c r="AU124" s="44">
        <f>Base!AR124</f>
        <v>0</v>
      </c>
      <c r="AV124" s="44">
        <f>Base!AS124</f>
        <v>0</v>
      </c>
      <c r="AW124" s="44">
        <f>Base!AT124</f>
        <v>0</v>
      </c>
      <c r="AX124" s="44">
        <f>Base!AV124</f>
        <v>0</v>
      </c>
      <c r="AY124" s="44">
        <f>Base!AW124</f>
        <v>0</v>
      </c>
      <c r="AZ124" s="44">
        <f>Base!AX124</f>
        <v>0</v>
      </c>
      <c r="BA124" s="44">
        <f>Base!AY124</f>
        <v>0</v>
      </c>
      <c r="BB124" s="44">
        <f>Base!BA124</f>
        <v>0</v>
      </c>
      <c r="BC124" s="44">
        <f>Base!BB124</f>
        <v>0</v>
      </c>
      <c r="BD124" s="44">
        <f>Base!BC124</f>
        <v>0</v>
      </c>
      <c r="BE124" s="44">
        <f>Base!BD124</f>
        <v>0</v>
      </c>
      <c r="BF124" s="44"/>
      <c r="BG124" s="238" t="str">
        <f>Base!FR124</f>
        <v/>
      </c>
    </row>
    <row r="125" spans="1:59" x14ac:dyDescent="0.25">
      <c r="A125" s="44" t="str">
        <f>Base!A125</f>
        <v>ПБ.ВВ.25</v>
      </c>
      <c r="B125" s="41">
        <f>Base!B125</f>
        <v>0</v>
      </c>
      <c r="C125" s="44" t="str">
        <f ca="1">Base!CP125</f>
        <v/>
      </c>
      <c r="D125" s="44" t="str">
        <f ca="1">Base!DR125</f>
        <v/>
      </c>
      <c r="E125" s="44" t="str">
        <f ca="1">Base!EV125</f>
        <v/>
      </c>
      <c r="F125" s="44" t="str">
        <f ca="1">Base!EG125</f>
        <v/>
      </c>
      <c r="G125" s="239">
        <f t="shared" si="36"/>
        <v>0</v>
      </c>
      <c r="H125" s="44">
        <f t="shared" si="37"/>
        <v>0</v>
      </c>
      <c r="I125" s="44">
        <f t="shared" si="43"/>
        <v>0</v>
      </c>
      <c r="J125" s="44">
        <f t="shared" si="44"/>
        <v>0</v>
      </c>
      <c r="K125" s="44">
        <f t="shared" si="45"/>
        <v>0</v>
      </c>
      <c r="L125" s="44">
        <f t="shared" si="46"/>
        <v>0</v>
      </c>
      <c r="M125" s="44">
        <f t="shared" si="47"/>
        <v>0</v>
      </c>
      <c r="N125" s="44">
        <f>Base!C125</f>
        <v>0</v>
      </c>
      <c r="O125" s="44">
        <f>Base!D125</f>
        <v>0</v>
      </c>
      <c r="P125" s="44">
        <f>Base!E125</f>
        <v>0</v>
      </c>
      <c r="Q125" s="44">
        <f>Base!F125</f>
        <v>0</v>
      </c>
      <c r="R125" s="44">
        <f>Base!H125</f>
        <v>0</v>
      </c>
      <c r="S125" s="44">
        <f>Base!I125</f>
        <v>0</v>
      </c>
      <c r="T125" s="44">
        <f>Base!J125</f>
        <v>0</v>
      </c>
      <c r="U125" s="44">
        <f>Base!K125</f>
        <v>0</v>
      </c>
      <c r="V125" s="44">
        <f>Base!M125</f>
        <v>0</v>
      </c>
      <c r="W125" s="44">
        <f>Base!N125</f>
        <v>0</v>
      </c>
      <c r="X125" s="44">
        <f>Base!O125</f>
        <v>0</v>
      </c>
      <c r="Y125" s="44">
        <f>Base!P125</f>
        <v>0</v>
      </c>
      <c r="Z125" s="44">
        <f>Base!R125</f>
        <v>0</v>
      </c>
      <c r="AA125" s="44">
        <f>Base!S125</f>
        <v>0</v>
      </c>
      <c r="AB125" s="44">
        <f>Base!T125</f>
        <v>0</v>
      </c>
      <c r="AC125" s="44">
        <f>Base!U125</f>
        <v>0</v>
      </c>
      <c r="AD125" s="44">
        <f>Base!W125</f>
        <v>0</v>
      </c>
      <c r="AE125" s="44">
        <f>Base!X125</f>
        <v>0</v>
      </c>
      <c r="AF125" s="44">
        <f>Base!Y125</f>
        <v>0</v>
      </c>
      <c r="AG125" s="44">
        <f>Base!Z125</f>
        <v>0</v>
      </c>
      <c r="AH125" s="44">
        <f>Base!AB125</f>
        <v>0</v>
      </c>
      <c r="AI125" s="44">
        <f>Base!AC125</f>
        <v>0</v>
      </c>
      <c r="AJ125" s="44">
        <f>Base!AD125</f>
        <v>0</v>
      </c>
      <c r="AK125" s="44">
        <f>Base!AE125</f>
        <v>0</v>
      </c>
      <c r="AL125" s="44">
        <f>Base!AG125</f>
        <v>0</v>
      </c>
      <c r="AM125" s="44">
        <f>Base!AH125</f>
        <v>0</v>
      </c>
      <c r="AN125" s="44">
        <f>Base!AI125</f>
        <v>0</v>
      </c>
      <c r="AO125" s="44">
        <f>Base!AJ125</f>
        <v>0</v>
      </c>
      <c r="AP125" s="44">
        <f>Base!AL125</f>
        <v>0</v>
      </c>
      <c r="AQ125" s="44">
        <f>Base!AM125</f>
        <v>0</v>
      </c>
      <c r="AR125" s="44">
        <f>Base!AN125</f>
        <v>0</v>
      </c>
      <c r="AS125" s="44">
        <f>Base!AO125</f>
        <v>0</v>
      </c>
      <c r="AT125" s="44">
        <f>Base!AQ125</f>
        <v>0</v>
      </c>
      <c r="AU125" s="44">
        <f>Base!AR125</f>
        <v>0</v>
      </c>
      <c r="AV125" s="44">
        <f>Base!AS125</f>
        <v>0</v>
      </c>
      <c r="AW125" s="44">
        <f>Base!AT125</f>
        <v>0</v>
      </c>
      <c r="AX125" s="44">
        <f>Base!AV125</f>
        <v>0</v>
      </c>
      <c r="AY125" s="44">
        <f>Base!AW125</f>
        <v>0</v>
      </c>
      <c r="AZ125" s="44">
        <f>Base!AX125</f>
        <v>0</v>
      </c>
      <c r="BA125" s="44">
        <f>Base!AY125</f>
        <v>0</v>
      </c>
      <c r="BB125" s="44">
        <f>Base!BA125</f>
        <v>0</v>
      </c>
      <c r="BC125" s="44">
        <f>Base!BB125</f>
        <v>0</v>
      </c>
      <c r="BD125" s="44">
        <f>Base!BC125</f>
        <v>0</v>
      </c>
      <c r="BE125" s="44">
        <f>Base!BD125</f>
        <v>0</v>
      </c>
      <c r="BF125" s="44"/>
      <c r="BG125" s="238" t="str">
        <f>Base!FR125</f>
        <v/>
      </c>
    </row>
    <row r="126" spans="1:59" x14ac:dyDescent="0.25">
      <c r="A126" s="44" t="str">
        <f>Base!A126</f>
        <v>ПБ.ВВ.26</v>
      </c>
      <c r="B126" s="41">
        <f>Base!B126</f>
        <v>0</v>
      </c>
      <c r="C126" s="44" t="str">
        <f ca="1">Base!CP126</f>
        <v/>
      </c>
      <c r="D126" s="44" t="str">
        <f ca="1">Base!DR126</f>
        <v/>
      </c>
      <c r="E126" s="44" t="str">
        <f ca="1">Base!EV126</f>
        <v/>
      </c>
      <c r="F126" s="44" t="str">
        <f ca="1">Base!EG126</f>
        <v/>
      </c>
      <c r="G126" s="239">
        <f t="shared" si="36"/>
        <v>0</v>
      </c>
      <c r="H126" s="44">
        <f t="shared" si="37"/>
        <v>0</v>
      </c>
      <c r="I126" s="44">
        <f t="shared" si="43"/>
        <v>0</v>
      </c>
      <c r="J126" s="44">
        <f t="shared" si="44"/>
        <v>0</v>
      </c>
      <c r="K126" s="44">
        <f t="shared" si="45"/>
        <v>0</v>
      </c>
      <c r="L126" s="44">
        <f t="shared" si="46"/>
        <v>0</v>
      </c>
      <c r="M126" s="44">
        <f t="shared" si="47"/>
        <v>0</v>
      </c>
      <c r="N126" s="44">
        <f>Base!C126</f>
        <v>0</v>
      </c>
      <c r="O126" s="44">
        <f>Base!D126</f>
        <v>0</v>
      </c>
      <c r="P126" s="44">
        <f>Base!E126</f>
        <v>0</v>
      </c>
      <c r="Q126" s="44">
        <f>Base!F126</f>
        <v>0</v>
      </c>
      <c r="R126" s="44">
        <f>Base!H126</f>
        <v>0</v>
      </c>
      <c r="S126" s="44">
        <f>Base!I126</f>
        <v>0</v>
      </c>
      <c r="T126" s="44">
        <f>Base!J126</f>
        <v>0</v>
      </c>
      <c r="U126" s="44">
        <f>Base!K126</f>
        <v>0</v>
      </c>
      <c r="V126" s="44">
        <f>Base!M126</f>
        <v>0</v>
      </c>
      <c r="W126" s="44">
        <f>Base!N126</f>
        <v>0</v>
      </c>
      <c r="X126" s="44">
        <f>Base!O126</f>
        <v>0</v>
      </c>
      <c r="Y126" s="44">
        <f>Base!P126</f>
        <v>0</v>
      </c>
      <c r="Z126" s="44">
        <f>Base!R126</f>
        <v>0</v>
      </c>
      <c r="AA126" s="44">
        <f>Base!S126</f>
        <v>0</v>
      </c>
      <c r="AB126" s="44">
        <f>Base!T126</f>
        <v>0</v>
      </c>
      <c r="AC126" s="44">
        <f>Base!U126</f>
        <v>0</v>
      </c>
      <c r="AD126" s="44">
        <f>Base!W126</f>
        <v>0</v>
      </c>
      <c r="AE126" s="44">
        <f>Base!X126</f>
        <v>0</v>
      </c>
      <c r="AF126" s="44">
        <f>Base!Y126</f>
        <v>0</v>
      </c>
      <c r="AG126" s="44">
        <f>Base!Z126</f>
        <v>0</v>
      </c>
      <c r="AH126" s="44">
        <f>Base!AB126</f>
        <v>0</v>
      </c>
      <c r="AI126" s="44">
        <f>Base!AC126</f>
        <v>0</v>
      </c>
      <c r="AJ126" s="44">
        <f>Base!AD126</f>
        <v>0</v>
      </c>
      <c r="AK126" s="44">
        <f>Base!AE126</f>
        <v>0</v>
      </c>
      <c r="AL126" s="44">
        <f>Base!AG126</f>
        <v>0</v>
      </c>
      <c r="AM126" s="44">
        <f>Base!AH126</f>
        <v>0</v>
      </c>
      <c r="AN126" s="44">
        <f>Base!AI126</f>
        <v>0</v>
      </c>
      <c r="AO126" s="44">
        <f>Base!AJ126</f>
        <v>0</v>
      </c>
      <c r="AP126" s="44">
        <f>Base!AL126</f>
        <v>0</v>
      </c>
      <c r="AQ126" s="44">
        <f>Base!AM126</f>
        <v>0</v>
      </c>
      <c r="AR126" s="44">
        <f>Base!AN126</f>
        <v>0</v>
      </c>
      <c r="AS126" s="44">
        <f>Base!AO126</f>
        <v>0</v>
      </c>
      <c r="AT126" s="44">
        <f>Base!AQ126</f>
        <v>0</v>
      </c>
      <c r="AU126" s="44">
        <f>Base!AR126</f>
        <v>0</v>
      </c>
      <c r="AV126" s="44">
        <f>Base!AS126</f>
        <v>0</v>
      </c>
      <c r="AW126" s="44">
        <f>Base!AT126</f>
        <v>0</v>
      </c>
      <c r="AX126" s="44">
        <f>Base!AV126</f>
        <v>0</v>
      </c>
      <c r="AY126" s="44">
        <f>Base!AW126</f>
        <v>0</v>
      </c>
      <c r="AZ126" s="44">
        <f>Base!AX126</f>
        <v>0</v>
      </c>
      <c r="BA126" s="44">
        <f>Base!AY126</f>
        <v>0</v>
      </c>
      <c r="BB126" s="44">
        <f>Base!BA126</f>
        <v>0</v>
      </c>
      <c r="BC126" s="44">
        <f>Base!BB126</f>
        <v>0</v>
      </c>
      <c r="BD126" s="44">
        <f>Base!BC126</f>
        <v>0</v>
      </c>
      <c r="BE126" s="44">
        <f>Base!BD126</f>
        <v>0</v>
      </c>
      <c r="BF126" s="44"/>
      <c r="BG126" s="238" t="str">
        <f>Base!FR126</f>
        <v/>
      </c>
    </row>
    <row r="127" spans="1:59" x14ac:dyDescent="0.25">
      <c r="A127" s="44" t="str">
        <f>Base!A127</f>
        <v>ПБ.ВВ.27</v>
      </c>
      <c r="B127" s="41">
        <f>Base!B127</f>
        <v>0</v>
      </c>
      <c r="C127" s="44" t="str">
        <f ca="1">Base!CP127</f>
        <v/>
      </c>
      <c r="D127" s="44" t="str">
        <f ca="1">Base!DR127</f>
        <v/>
      </c>
      <c r="E127" s="44" t="str">
        <f ca="1">Base!EV127</f>
        <v/>
      </c>
      <c r="F127" s="44" t="str">
        <f ca="1">Base!EG127</f>
        <v/>
      </c>
      <c r="G127" s="239">
        <f t="shared" si="36"/>
        <v>0</v>
      </c>
      <c r="H127" s="44">
        <f t="shared" si="37"/>
        <v>0</v>
      </c>
      <c r="I127" s="44">
        <f t="shared" si="43"/>
        <v>0</v>
      </c>
      <c r="J127" s="44">
        <f t="shared" si="44"/>
        <v>0</v>
      </c>
      <c r="K127" s="44">
        <f t="shared" si="45"/>
        <v>0</v>
      </c>
      <c r="L127" s="44">
        <f t="shared" si="46"/>
        <v>0</v>
      </c>
      <c r="M127" s="44">
        <f t="shared" si="47"/>
        <v>0</v>
      </c>
      <c r="N127" s="44">
        <f>Base!C127</f>
        <v>0</v>
      </c>
      <c r="O127" s="44">
        <f>Base!D127</f>
        <v>0</v>
      </c>
      <c r="P127" s="44">
        <f>Base!E127</f>
        <v>0</v>
      </c>
      <c r="Q127" s="44">
        <f>Base!F127</f>
        <v>0</v>
      </c>
      <c r="R127" s="44">
        <f>Base!H127</f>
        <v>0</v>
      </c>
      <c r="S127" s="44">
        <f>Base!I127</f>
        <v>0</v>
      </c>
      <c r="T127" s="44">
        <f>Base!J127</f>
        <v>0</v>
      </c>
      <c r="U127" s="44">
        <f>Base!K127</f>
        <v>0</v>
      </c>
      <c r="V127" s="44">
        <f>Base!M127</f>
        <v>0</v>
      </c>
      <c r="W127" s="44">
        <f>Base!N127</f>
        <v>0</v>
      </c>
      <c r="X127" s="44">
        <f>Base!O127</f>
        <v>0</v>
      </c>
      <c r="Y127" s="44">
        <f>Base!P127</f>
        <v>0</v>
      </c>
      <c r="Z127" s="44">
        <f>Base!R127</f>
        <v>0</v>
      </c>
      <c r="AA127" s="44">
        <f>Base!S127</f>
        <v>0</v>
      </c>
      <c r="AB127" s="44">
        <f>Base!T127</f>
        <v>0</v>
      </c>
      <c r="AC127" s="44">
        <f>Base!U127</f>
        <v>0</v>
      </c>
      <c r="AD127" s="44">
        <f>Base!W127</f>
        <v>0</v>
      </c>
      <c r="AE127" s="44">
        <f>Base!X127</f>
        <v>0</v>
      </c>
      <c r="AF127" s="44">
        <f>Base!Y127</f>
        <v>0</v>
      </c>
      <c r="AG127" s="44">
        <f>Base!Z127</f>
        <v>0</v>
      </c>
      <c r="AH127" s="44">
        <f>Base!AB127</f>
        <v>0</v>
      </c>
      <c r="AI127" s="44">
        <f>Base!AC127</f>
        <v>0</v>
      </c>
      <c r="AJ127" s="44">
        <f>Base!AD127</f>
        <v>0</v>
      </c>
      <c r="AK127" s="44">
        <f>Base!AE127</f>
        <v>0</v>
      </c>
      <c r="AL127" s="44">
        <f>Base!AG127</f>
        <v>0</v>
      </c>
      <c r="AM127" s="44">
        <f>Base!AH127</f>
        <v>0</v>
      </c>
      <c r="AN127" s="44">
        <f>Base!AI127</f>
        <v>0</v>
      </c>
      <c r="AO127" s="44">
        <f>Base!AJ127</f>
        <v>0</v>
      </c>
      <c r="AP127" s="44">
        <f>Base!AL127</f>
        <v>0</v>
      </c>
      <c r="AQ127" s="44">
        <f>Base!AM127</f>
        <v>0</v>
      </c>
      <c r="AR127" s="44">
        <f>Base!AN127</f>
        <v>0</v>
      </c>
      <c r="AS127" s="44">
        <f>Base!AO127</f>
        <v>0</v>
      </c>
      <c r="AT127" s="44">
        <f>Base!AQ127</f>
        <v>0</v>
      </c>
      <c r="AU127" s="44">
        <f>Base!AR127</f>
        <v>0</v>
      </c>
      <c r="AV127" s="44">
        <f>Base!AS127</f>
        <v>0</v>
      </c>
      <c r="AW127" s="44">
        <f>Base!AT127</f>
        <v>0</v>
      </c>
      <c r="AX127" s="44">
        <f>Base!AV127</f>
        <v>0</v>
      </c>
      <c r="AY127" s="44">
        <f>Base!AW127</f>
        <v>0</v>
      </c>
      <c r="AZ127" s="44">
        <f>Base!AX127</f>
        <v>0</v>
      </c>
      <c r="BA127" s="44">
        <f>Base!AY127</f>
        <v>0</v>
      </c>
      <c r="BB127" s="44">
        <f>Base!BA127</f>
        <v>0</v>
      </c>
      <c r="BC127" s="44">
        <f>Base!BB127</f>
        <v>0</v>
      </c>
      <c r="BD127" s="44">
        <f>Base!BC127</f>
        <v>0</v>
      </c>
      <c r="BE127" s="44">
        <f>Base!BD127</f>
        <v>0</v>
      </c>
      <c r="BF127" s="44"/>
      <c r="BG127" s="238" t="str">
        <f>Base!FR127</f>
        <v/>
      </c>
    </row>
    <row r="128" spans="1:59" x14ac:dyDescent="0.25">
      <c r="A128" s="44" t="str">
        <f>Base!A128</f>
        <v>ПБ.ВВ.28</v>
      </c>
      <c r="B128" s="41">
        <f>Base!B128</f>
        <v>0</v>
      </c>
      <c r="C128" s="44" t="str">
        <f ca="1">Base!CP128</f>
        <v/>
      </c>
      <c r="D128" s="44" t="str">
        <f ca="1">Base!DR128</f>
        <v/>
      </c>
      <c r="E128" s="44" t="str">
        <f ca="1">Base!EV128</f>
        <v/>
      </c>
      <c r="F128" s="44" t="str">
        <f ca="1">Base!EG128</f>
        <v/>
      </c>
      <c r="G128" s="239">
        <f t="shared" si="36"/>
        <v>0</v>
      </c>
      <c r="H128" s="44">
        <f t="shared" si="37"/>
        <v>0</v>
      </c>
      <c r="I128" s="44">
        <f t="shared" si="43"/>
        <v>0</v>
      </c>
      <c r="J128" s="44">
        <f t="shared" si="44"/>
        <v>0</v>
      </c>
      <c r="K128" s="44">
        <f t="shared" si="45"/>
        <v>0</v>
      </c>
      <c r="L128" s="44">
        <f t="shared" si="46"/>
        <v>0</v>
      </c>
      <c r="M128" s="44">
        <f t="shared" si="47"/>
        <v>0</v>
      </c>
      <c r="N128" s="44">
        <f>Base!C128</f>
        <v>0</v>
      </c>
      <c r="O128" s="44">
        <f>Base!D128</f>
        <v>0</v>
      </c>
      <c r="P128" s="44">
        <f>Base!E128</f>
        <v>0</v>
      </c>
      <c r="Q128" s="44">
        <f>Base!F128</f>
        <v>0</v>
      </c>
      <c r="R128" s="44">
        <f>Base!H128</f>
        <v>0</v>
      </c>
      <c r="S128" s="44">
        <f>Base!I128</f>
        <v>0</v>
      </c>
      <c r="T128" s="44">
        <f>Base!J128</f>
        <v>0</v>
      </c>
      <c r="U128" s="44">
        <f>Base!K128</f>
        <v>0</v>
      </c>
      <c r="V128" s="44">
        <f>Base!M128</f>
        <v>0</v>
      </c>
      <c r="W128" s="44">
        <f>Base!N128</f>
        <v>0</v>
      </c>
      <c r="X128" s="44">
        <f>Base!O128</f>
        <v>0</v>
      </c>
      <c r="Y128" s="44">
        <f>Base!P128</f>
        <v>0</v>
      </c>
      <c r="Z128" s="44">
        <f>Base!R128</f>
        <v>0</v>
      </c>
      <c r="AA128" s="44">
        <f>Base!S128</f>
        <v>0</v>
      </c>
      <c r="AB128" s="44">
        <f>Base!T128</f>
        <v>0</v>
      </c>
      <c r="AC128" s="44">
        <f>Base!U128</f>
        <v>0</v>
      </c>
      <c r="AD128" s="44">
        <f>Base!W128</f>
        <v>0</v>
      </c>
      <c r="AE128" s="44">
        <f>Base!X128</f>
        <v>0</v>
      </c>
      <c r="AF128" s="44">
        <f>Base!Y128</f>
        <v>0</v>
      </c>
      <c r="AG128" s="44">
        <f>Base!Z128</f>
        <v>0</v>
      </c>
      <c r="AH128" s="44">
        <f>Base!AB128</f>
        <v>0</v>
      </c>
      <c r="AI128" s="44">
        <f>Base!AC128</f>
        <v>0</v>
      </c>
      <c r="AJ128" s="44">
        <f>Base!AD128</f>
        <v>0</v>
      </c>
      <c r="AK128" s="44">
        <f>Base!AE128</f>
        <v>0</v>
      </c>
      <c r="AL128" s="44">
        <f>Base!AG128</f>
        <v>0</v>
      </c>
      <c r="AM128" s="44">
        <f>Base!AH128</f>
        <v>0</v>
      </c>
      <c r="AN128" s="44">
        <f>Base!AI128</f>
        <v>0</v>
      </c>
      <c r="AO128" s="44">
        <f>Base!AJ128</f>
        <v>0</v>
      </c>
      <c r="AP128" s="44">
        <f>Base!AL128</f>
        <v>0</v>
      </c>
      <c r="AQ128" s="44">
        <f>Base!AM128</f>
        <v>0</v>
      </c>
      <c r="AR128" s="44">
        <f>Base!AN128</f>
        <v>0</v>
      </c>
      <c r="AS128" s="44">
        <f>Base!AO128</f>
        <v>0</v>
      </c>
      <c r="AT128" s="44">
        <f>Base!AQ128</f>
        <v>0</v>
      </c>
      <c r="AU128" s="44">
        <f>Base!AR128</f>
        <v>0</v>
      </c>
      <c r="AV128" s="44">
        <f>Base!AS128</f>
        <v>0</v>
      </c>
      <c r="AW128" s="44">
        <f>Base!AT128</f>
        <v>0</v>
      </c>
      <c r="AX128" s="44">
        <f>Base!AV128</f>
        <v>0</v>
      </c>
      <c r="AY128" s="44">
        <f>Base!AW128</f>
        <v>0</v>
      </c>
      <c r="AZ128" s="44">
        <f>Base!AX128</f>
        <v>0</v>
      </c>
      <c r="BA128" s="44">
        <f>Base!AY128</f>
        <v>0</v>
      </c>
      <c r="BB128" s="44">
        <f>Base!BA128</f>
        <v>0</v>
      </c>
      <c r="BC128" s="44">
        <f>Base!BB128</f>
        <v>0</v>
      </c>
      <c r="BD128" s="44">
        <f>Base!BC128</f>
        <v>0</v>
      </c>
      <c r="BE128" s="44">
        <f>Base!BD128</f>
        <v>0</v>
      </c>
      <c r="BF128" s="44"/>
      <c r="BG128" s="238" t="str">
        <f>Base!FR128</f>
        <v/>
      </c>
    </row>
    <row r="129" spans="1:59" x14ac:dyDescent="0.25">
      <c r="A129" s="44" t="str">
        <f>Base!A129</f>
        <v>ПБ.ВВ.29</v>
      </c>
      <c r="B129" s="41">
        <f>Base!B129</f>
        <v>0</v>
      </c>
      <c r="C129" s="44" t="str">
        <f ca="1">Base!CP129</f>
        <v/>
      </c>
      <c r="D129" s="44" t="str">
        <f ca="1">Base!DR129</f>
        <v/>
      </c>
      <c r="E129" s="44" t="str">
        <f ca="1">Base!EV129</f>
        <v/>
      </c>
      <c r="F129" s="44" t="str">
        <f ca="1">Base!EG129</f>
        <v/>
      </c>
      <c r="G129" s="239">
        <f t="shared" si="36"/>
        <v>0</v>
      </c>
      <c r="H129" s="44">
        <f t="shared" si="37"/>
        <v>0</v>
      </c>
      <c r="I129" s="44">
        <f t="shared" si="43"/>
        <v>0</v>
      </c>
      <c r="J129" s="44">
        <f t="shared" si="44"/>
        <v>0</v>
      </c>
      <c r="K129" s="44">
        <f t="shared" si="45"/>
        <v>0</v>
      </c>
      <c r="L129" s="44">
        <f t="shared" si="46"/>
        <v>0</v>
      </c>
      <c r="M129" s="44">
        <f t="shared" si="47"/>
        <v>0</v>
      </c>
      <c r="N129" s="44">
        <f>Base!C129</f>
        <v>0</v>
      </c>
      <c r="O129" s="44">
        <f>Base!D129</f>
        <v>0</v>
      </c>
      <c r="P129" s="44">
        <f>Base!E129</f>
        <v>0</v>
      </c>
      <c r="Q129" s="44">
        <f>Base!F129</f>
        <v>0</v>
      </c>
      <c r="R129" s="44">
        <f>Base!H129</f>
        <v>0</v>
      </c>
      <c r="S129" s="44">
        <f>Base!I129</f>
        <v>0</v>
      </c>
      <c r="T129" s="44">
        <f>Base!J129</f>
        <v>0</v>
      </c>
      <c r="U129" s="44">
        <f>Base!K129</f>
        <v>0</v>
      </c>
      <c r="V129" s="44">
        <f>Base!M129</f>
        <v>0</v>
      </c>
      <c r="W129" s="44">
        <f>Base!N129</f>
        <v>0</v>
      </c>
      <c r="X129" s="44">
        <f>Base!O129</f>
        <v>0</v>
      </c>
      <c r="Y129" s="44">
        <f>Base!P129</f>
        <v>0</v>
      </c>
      <c r="Z129" s="44">
        <f>Base!R129</f>
        <v>0</v>
      </c>
      <c r="AA129" s="44">
        <f>Base!S129</f>
        <v>0</v>
      </c>
      <c r="AB129" s="44">
        <f>Base!T129</f>
        <v>0</v>
      </c>
      <c r="AC129" s="44">
        <f>Base!U129</f>
        <v>0</v>
      </c>
      <c r="AD129" s="44">
        <f>Base!W129</f>
        <v>0</v>
      </c>
      <c r="AE129" s="44">
        <f>Base!X129</f>
        <v>0</v>
      </c>
      <c r="AF129" s="44">
        <f>Base!Y129</f>
        <v>0</v>
      </c>
      <c r="AG129" s="44">
        <f>Base!Z129</f>
        <v>0</v>
      </c>
      <c r="AH129" s="44">
        <f>Base!AB129</f>
        <v>0</v>
      </c>
      <c r="AI129" s="44">
        <f>Base!AC129</f>
        <v>0</v>
      </c>
      <c r="AJ129" s="44">
        <f>Base!AD129</f>
        <v>0</v>
      </c>
      <c r="AK129" s="44">
        <f>Base!AE129</f>
        <v>0</v>
      </c>
      <c r="AL129" s="44">
        <f>Base!AG129</f>
        <v>0</v>
      </c>
      <c r="AM129" s="44">
        <f>Base!AH129</f>
        <v>0</v>
      </c>
      <c r="AN129" s="44">
        <f>Base!AI129</f>
        <v>0</v>
      </c>
      <c r="AO129" s="44">
        <f>Base!AJ129</f>
        <v>0</v>
      </c>
      <c r="AP129" s="44">
        <f>Base!AL129</f>
        <v>0</v>
      </c>
      <c r="AQ129" s="44">
        <f>Base!AM129</f>
        <v>0</v>
      </c>
      <c r="AR129" s="44">
        <f>Base!AN129</f>
        <v>0</v>
      </c>
      <c r="AS129" s="44">
        <f>Base!AO129</f>
        <v>0</v>
      </c>
      <c r="AT129" s="44">
        <f>Base!AQ129</f>
        <v>0</v>
      </c>
      <c r="AU129" s="44">
        <f>Base!AR129</f>
        <v>0</v>
      </c>
      <c r="AV129" s="44">
        <f>Base!AS129</f>
        <v>0</v>
      </c>
      <c r="AW129" s="44">
        <f>Base!AT129</f>
        <v>0</v>
      </c>
      <c r="AX129" s="44">
        <f>Base!AV129</f>
        <v>0</v>
      </c>
      <c r="AY129" s="44">
        <f>Base!AW129</f>
        <v>0</v>
      </c>
      <c r="AZ129" s="44">
        <f>Base!AX129</f>
        <v>0</v>
      </c>
      <c r="BA129" s="44">
        <f>Base!AY129</f>
        <v>0</v>
      </c>
      <c r="BB129" s="44">
        <f>Base!BA129</f>
        <v>0</v>
      </c>
      <c r="BC129" s="44">
        <f>Base!BB129</f>
        <v>0</v>
      </c>
      <c r="BD129" s="44">
        <f>Base!BC129</f>
        <v>0</v>
      </c>
      <c r="BE129" s="44">
        <f>Base!BD129</f>
        <v>0</v>
      </c>
      <c r="BF129" s="44"/>
      <c r="BG129" s="238" t="str">
        <f>Base!FR129</f>
        <v/>
      </c>
    </row>
    <row r="130" spans="1:59" x14ac:dyDescent="0.25">
      <c r="A130" s="44" t="str">
        <f>Base!A130</f>
        <v>ПБ.ВВ.30</v>
      </c>
      <c r="B130" s="41">
        <f>Base!B130</f>
        <v>0</v>
      </c>
      <c r="C130" s="44" t="str">
        <f ca="1">Base!CP130</f>
        <v/>
      </c>
      <c r="D130" s="44" t="str">
        <f ca="1">Base!DR130</f>
        <v/>
      </c>
      <c r="E130" s="44" t="str">
        <f ca="1">Base!EV130</f>
        <v/>
      </c>
      <c r="F130" s="44" t="str">
        <f ca="1">Base!EG130</f>
        <v/>
      </c>
      <c r="G130" s="239">
        <f t="shared" si="36"/>
        <v>0</v>
      </c>
      <c r="H130" s="44">
        <f t="shared" si="37"/>
        <v>0</v>
      </c>
      <c r="I130" s="44">
        <f t="shared" si="43"/>
        <v>0</v>
      </c>
      <c r="J130" s="44">
        <f t="shared" si="44"/>
        <v>0</v>
      </c>
      <c r="K130" s="44">
        <f t="shared" si="45"/>
        <v>0</v>
      </c>
      <c r="L130" s="44">
        <f t="shared" si="46"/>
        <v>0</v>
      </c>
      <c r="M130" s="44">
        <f t="shared" si="47"/>
        <v>0</v>
      </c>
      <c r="N130" s="44">
        <f>Base!C130</f>
        <v>0</v>
      </c>
      <c r="O130" s="44">
        <f>Base!D130</f>
        <v>0</v>
      </c>
      <c r="P130" s="44">
        <f>Base!E130</f>
        <v>0</v>
      </c>
      <c r="Q130" s="44">
        <f>Base!F130</f>
        <v>0</v>
      </c>
      <c r="R130" s="44">
        <f>Base!H130</f>
        <v>0</v>
      </c>
      <c r="S130" s="44">
        <f>Base!I130</f>
        <v>0</v>
      </c>
      <c r="T130" s="44">
        <f>Base!J130</f>
        <v>0</v>
      </c>
      <c r="U130" s="44">
        <f>Base!K130</f>
        <v>0</v>
      </c>
      <c r="V130" s="44">
        <f>Base!M130</f>
        <v>0</v>
      </c>
      <c r="W130" s="44">
        <f>Base!N130</f>
        <v>0</v>
      </c>
      <c r="X130" s="44">
        <f>Base!O130</f>
        <v>0</v>
      </c>
      <c r="Y130" s="44">
        <f>Base!P130</f>
        <v>0</v>
      </c>
      <c r="Z130" s="44">
        <f>Base!R130</f>
        <v>0</v>
      </c>
      <c r="AA130" s="44">
        <f>Base!S130</f>
        <v>0</v>
      </c>
      <c r="AB130" s="44">
        <f>Base!T130</f>
        <v>0</v>
      </c>
      <c r="AC130" s="44">
        <f>Base!U130</f>
        <v>0</v>
      </c>
      <c r="AD130" s="44">
        <f>Base!W130</f>
        <v>0</v>
      </c>
      <c r="AE130" s="44">
        <f>Base!X130</f>
        <v>0</v>
      </c>
      <c r="AF130" s="44">
        <f>Base!Y130</f>
        <v>0</v>
      </c>
      <c r="AG130" s="44">
        <f>Base!Z130</f>
        <v>0</v>
      </c>
      <c r="AH130" s="44">
        <f>Base!AB130</f>
        <v>0</v>
      </c>
      <c r="AI130" s="44">
        <f>Base!AC130</f>
        <v>0</v>
      </c>
      <c r="AJ130" s="44">
        <f>Base!AD130</f>
        <v>0</v>
      </c>
      <c r="AK130" s="44">
        <f>Base!AE130</f>
        <v>0</v>
      </c>
      <c r="AL130" s="44">
        <f>Base!AG130</f>
        <v>0</v>
      </c>
      <c r="AM130" s="44">
        <f>Base!AH130</f>
        <v>0</v>
      </c>
      <c r="AN130" s="44">
        <f>Base!AI130</f>
        <v>0</v>
      </c>
      <c r="AO130" s="44">
        <f>Base!AJ130</f>
        <v>0</v>
      </c>
      <c r="AP130" s="44">
        <f>Base!AL130</f>
        <v>0</v>
      </c>
      <c r="AQ130" s="44">
        <f>Base!AM130</f>
        <v>0</v>
      </c>
      <c r="AR130" s="44">
        <f>Base!AN130</f>
        <v>0</v>
      </c>
      <c r="AS130" s="44">
        <f>Base!AO130</f>
        <v>0</v>
      </c>
      <c r="AT130" s="44">
        <f>Base!AQ130</f>
        <v>0</v>
      </c>
      <c r="AU130" s="44">
        <f>Base!AR130</f>
        <v>0</v>
      </c>
      <c r="AV130" s="44">
        <f>Base!AS130</f>
        <v>0</v>
      </c>
      <c r="AW130" s="44">
        <f>Base!AT130</f>
        <v>0</v>
      </c>
      <c r="AX130" s="44">
        <f>Base!AV130</f>
        <v>0</v>
      </c>
      <c r="AY130" s="44">
        <f>Base!AW130</f>
        <v>0</v>
      </c>
      <c r="AZ130" s="44">
        <f>Base!AX130</f>
        <v>0</v>
      </c>
      <c r="BA130" s="44">
        <f>Base!AY130</f>
        <v>0</v>
      </c>
      <c r="BB130" s="44">
        <f>Base!BA130</f>
        <v>0</v>
      </c>
      <c r="BC130" s="44">
        <f>Base!BB130</f>
        <v>0</v>
      </c>
      <c r="BD130" s="44">
        <f>Base!BC130</f>
        <v>0</v>
      </c>
      <c r="BE130" s="44">
        <f>Base!BD130</f>
        <v>0</v>
      </c>
      <c r="BF130" s="44"/>
      <c r="BG130" s="238" t="str">
        <f>Base!FR130</f>
        <v/>
      </c>
    </row>
    <row r="131" spans="1:59" x14ac:dyDescent="0.25">
      <c r="A131" s="407" t="str">
        <f>Base!A131</f>
        <v>Всего по вариативной части ПБ (ВВ)</v>
      </c>
      <c r="B131" s="407"/>
      <c r="C131" s="46">
        <f ca="1">COUNT(Base!BQ101:BZ130)-COUNTIF(Base!BQ101:BZ130,0)</f>
        <v>0</v>
      </c>
      <c r="D131" s="46">
        <f ca="1">COUNT(Base!CS101:DB130)-COUNTIF(Base!CS101:DB130,0)</f>
        <v>0</v>
      </c>
      <c r="E131" s="46">
        <f ca="1">COUNT(Base!EI101:ER130)</f>
        <v>0</v>
      </c>
      <c r="F131" s="46">
        <f ca="1">COUNT(Base!DT101:EC130)</f>
        <v>0</v>
      </c>
      <c r="G131" s="46">
        <f t="shared" ref="G131:M131" si="48">SUM(G101:G130)</f>
        <v>0</v>
      </c>
      <c r="H131" s="46">
        <f t="shared" si="48"/>
        <v>0</v>
      </c>
      <c r="I131" s="46">
        <f t="shared" si="48"/>
        <v>0</v>
      </c>
      <c r="J131" s="46">
        <f t="shared" si="48"/>
        <v>0</v>
      </c>
      <c r="K131" s="46">
        <f t="shared" si="48"/>
        <v>0</v>
      </c>
      <c r="L131" s="46">
        <f t="shared" si="48"/>
        <v>0</v>
      </c>
      <c r="M131" s="46">
        <f t="shared" si="48"/>
        <v>0</v>
      </c>
      <c r="N131" s="239">
        <f>SUM(N101:N130)</f>
        <v>0</v>
      </c>
      <c r="O131" s="239">
        <f>SUM(O101:O130)</f>
        <v>0</v>
      </c>
      <c r="P131" s="239">
        <f>SUM(P101:P130)</f>
        <v>0</v>
      </c>
      <c r="Q131" s="239">
        <f>SUM(Q101:Q130)</f>
        <v>0</v>
      </c>
      <c r="R131" s="46">
        <f>SUM(R101:R130)</f>
        <v>0</v>
      </c>
      <c r="S131" s="46">
        <f t="shared" ref="S131:BE131" si="49">SUM(S101:S130)</f>
        <v>0</v>
      </c>
      <c r="T131" s="46">
        <f t="shared" si="49"/>
        <v>0</v>
      </c>
      <c r="U131" s="46">
        <f t="shared" si="49"/>
        <v>0</v>
      </c>
      <c r="V131" s="46">
        <f t="shared" si="49"/>
        <v>0</v>
      </c>
      <c r="W131" s="46">
        <f t="shared" si="49"/>
        <v>0</v>
      </c>
      <c r="X131" s="46">
        <f t="shared" si="49"/>
        <v>0</v>
      </c>
      <c r="Y131" s="46">
        <f t="shared" si="49"/>
        <v>0</v>
      </c>
      <c r="Z131" s="46">
        <f t="shared" si="49"/>
        <v>0</v>
      </c>
      <c r="AA131" s="46">
        <f t="shared" si="49"/>
        <v>0</v>
      </c>
      <c r="AB131" s="46">
        <f t="shared" si="49"/>
        <v>0</v>
      </c>
      <c r="AC131" s="46">
        <f t="shared" si="49"/>
        <v>0</v>
      </c>
      <c r="AD131" s="46">
        <f t="shared" si="49"/>
        <v>0</v>
      </c>
      <c r="AE131" s="46">
        <f t="shared" si="49"/>
        <v>0</v>
      </c>
      <c r="AF131" s="46">
        <f t="shared" si="49"/>
        <v>0</v>
      </c>
      <c r="AG131" s="46">
        <f t="shared" si="49"/>
        <v>0</v>
      </c>
      <c r="AH131" s="46">
        <f t="shared" si="49"/>
        <v>0</v>
      </c>
      <c r="AI131" s="46">
        <f t="shared" si="49"/>
        <v>0</v>
      </c>
      <c r="AJ131" s="46">
        <f t="shared" si="49"/>
        <v>0</v>
      </c>
      <c r="AK131" s="46">
        <f t="shared" si="49"/>
        <v>0</v>
      </c>
      <c r="AL131" s="46">
        <f t="shared" si="49"/>
        <v>0</v>
      </c>
      <c r="AM131" s="46">
        <f t="shared" si="49"/>
        <v>0</v>
      </c>
      <c r="AN131" s="46">
        <f t="shared" si="49"/>
        <v>0</v>
      </c>
      <c r="AO131" s="46">
        <f t="shared" si="49"/>
        <v>0</v>
      </c>
      <c r="AP131" s="46">
        <f t="shared" si="49"/>
        <v>0</v>
      </c>
      <c r="AQ131" s="46">
        <f t="shared" si="49"/>
        <v>0</v>
      </c>
      <c r="AR131" s="46">
        <f t="shared" si="49"/>
        <v>0</v>
      </c>
      <c r="AS131" s="46">
        <f t="shared" si="49"/>
        <v>0</v>
      </c>
      <c r="AT131" s="46">
        <f t="shared" si="49"/>
        <v>0</v>
      </c>
      <c r="AU131" s="46">
        <f t="shared" si="49"/>
        <v>0</v>
      </c>
      <c r="AV131" s="46">
        <f t="shared" si="49"/>
        <v>0</v>
      </c>
      <c r="AW131" s="46">
        <f t="shared" si="49"/>
        <v>0</v>
      </c>
      <c r="AX131" s="46">
        <f t="shared" si="49"/>
        <v>0</v>
      </c>
      <c r="AY131" s="46">
        <f t="shared" si="49"/>
        <v>0</v>
      </c>
      <c r="AZ131" s="46">
        <f t="shared" si="49"/>
        <v>0</v>
      </c>
      <c r="BA131" s="46">
        <f t="shared" si="49"/>
        <v>0</v>
      </c>
      <c r="BB131" s="46">
        <f t="shared" si="49"/>
        <v>0</v>
      </c>
      <c r="BC131" s="46">
        <f t="shared" si="49"/>
        <v>0</v>
      </c>
      <c r="BD131" s="46">
        <f t="shared" si="49"/>
        <v>0</v>
      </c>
      <c r="BE131" s="46">
        <f t="shared" si="49"/>
        <v>0</v>
      </c>
      <c r="BF131" s="44"/>
      <c r="BG131" s="217"/>
    </row>
    <row r="132" spans="1:59" x14ac:dyDescent="0.25">
      <c r="A132" s="405" t="str">
        <f>Base!A132</f>
        <v>Дисциплины по выбору студента (ВС)</v>
      </c>
      <c r="B132" s="405"/>
      <c r="C132" s="405"/>
      <c r="D132" s="405"/>
      <c r="E132" s="405"/>
      <c r="F132" s="405"/>
      <c r="G132" s="405"/>
      <c r="H132" s="405"/>
      <c r="I132" s="405"/>
      <c r="J132" s="405"/>
      <c r="K132" s="405"/>
      <c r="L132" s="405"/>
      <c r="M132" s="405"/>
      <c r="N132" s="405"/>
      <c r="O132" s="405"/>
      <c r="P132" s="405"/>
      <c r="Q132" s="405"/>
      <c r="R132" s="405"/>
      <c r="S132" s="405"/>
      <c r="T132" s="405"/>
      <c r="U132" s="405"/>
      <c r="V132" s="405"/>
      <c r="W132" s="405"/>
      <c r="X132" s="405"/>
      <c r="Y132" s="405"/>
      <c r="Z132" s="405"/>
      <c r="AA132" s="405"/>
      <c r="AB132" s="405"/>
      <c r="AC132" s="405"/>
      <c r="AD132" s="405"/>
      <c r="AE132" s="405"/>
      <c r="AF132" s="405"/>
      <c r="AG132" s="405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217"/>
    </row>
    <row r="133" spans="1:59" x14ac:dyDescent="0.25">
      <c r="A133" s="44" t="str">
        <f>Base!A133</f>
        <v>ПБ.ВС.1</v>
      </c>
      <c r="B133" s="41">
        <f>Base!B133</f>
        <v>0</v>
      </c>
      <c r="C133" s="44" t="str">
        <f ca="1">Base!CP133</f>
        <v/>
      </c>
      <c r="D133" s="44" t="str">
        <f ca="1">Base!DR133</f>
        <v/>
      </c>
      <c r="E133" s="44" t="str">
        <f ca="1">Base!EV133</f>
        <v/>
      </c>
      <c r="F133" s="44" t="str">
        <f ca="1">Base!EG133</f>
        <v/>
      </c>
      <c r="G133" s="239">
        <f t="shared" ref="G133:G152" si="50">N133+R133+V133+Z133+AD133+AH133+AL133+AP133+AT133+AX133+BB133</f>
        <v>0</v>
      </c>
      <c r="H133" s="44">
        <f t="shared" ref="H133:H152" si="51">G133*36</f>
        <v>0</v>
      </c>
      <c r="I133" s="44">
        <f t="shared" ref="I133:I141" si="52">SUM(J133:L133)</f>
        <v>0</v>
      </c>
      <c r="J133" s="44">
        <f t="shared" ref="J133:J141" si="53">O133+S133*$U$3+W133*$Y$3+AA133*$AC$3+AE133*$AG$3+AI133*$AK$3+AM133*$AO$3+AQ133*$AS$3+AU133*$AW$3+AY133*$BA$3+BC133*$BE$3</f>
        <v>0</v>
      </c>
      <c r="K133" s="44">
        <f t="shared" ref="K133:K141" si="54">P133+T133*$U$3+X133*$Y$3+AB133*$AC$3+AF133*$AG$3+AJ133*$AK$3+AN133*$AO$3+AR133*$AS$3+AV133*$AW$3+AZ133*$BA$3+BD133*$BE$3</f>
        <v>0</v>
      </c>
      <c r="L133" s="44">
        <f t="shared" ref="L133:L141" si="55">Q133+U133*$U$3+Y133*$Y$3+AC133*$AC$3+AG133*$AG$3+AK133*$AK$3+AO133*$AO$3+AS133*$AS$3+AW133*$AW$3+BA133*$BA$3+BE133*$BE$3</f>
        <v>0</v>
      </c>
      <c r="M133" s="44">
        <f t="shared" ref="M133:M141" si="56">H133-I133</f>
        <v>0</v>
      </c>
      <c r="N133" s="44">
        <f>Base!C133</f>
        <v>0</v>
      </c>
      <c r="O133" s="44">
        <f>Base!D133</f>
        <v>0</v>
      </c>
      <c r="P133" s="44">
        <f>Base!E133</f>
        <v>0</v>
      </c>
      <c r="Q133" s="44">
        <f>Base!F133</f>
        <v>0</v>
      </c>
      <c r="R133" s="44">
        <f>Base!H133</f>
        <v>0</v>
      </c>
      <c r="S133" s="44">
        <f>Base!I133</f>
        <v>0</v>
      </c>
      <c r="T133" s="44">
        <f>Base!J133</f>
        <v>0</v>
      </c>
      <c r="U133" s="44">
        <f>Base!K133</f>
        <v>0</v>
      </c>
      <c r="V133" s="44">
        <f>Base!M133</f>
        <v>0</v>
      </c>
      <c r="W133" s="44">
        <f>Base!N133</f>
        <v>0</v>
      </c>
      <c r="X133" s="44">
        <f>Base!O133</f>
        <v>0</v>
      </c>
      <c r="Y133" s="44">
        <f>Base!P133</f>
        <v>0</v>
      </c>
      <c r="Z133" s="44">
        <f>Base!R133</f>
        <v>0</v>
      </c>
      <c r="AA133" s="44">
        <f>Base!S133</f>
        <v>0</v>
      </c>
      <c r="AB133" s="44">
        <f>Base!T133</f>
        <v>0</v>
      </c>
      <c r="AC133" s="44">
        <f>Base!U133</f>
        <v>0</v>
      </c>
      <c r="AD133" s="44">
        <f>Base!W133</f>
        <v>0</v>
      </c>
      <c r="AE133" s="44">
        <f>Base!X133</f>
        <v>0</v>
      </c>
      <c r="AF133" s="44">
        <f>Base!Y133</f>
        <v>0</v>
      </c>
      <c r="AG133" s="44">
        <f>Base!Z133</f>
        <v>0</v>
      </c>
      <c r="AH133" s="44">
        <f>Base!AB133</f>
        <v>0</v>
      </c>
      <c r="AI133" s="44">
        <f>Base!AC133</f>
        <v>0</v>
      </c>
      <c r="AJ133" s="44">
        <f>Base!AD133</f>
        <v>0</v>
      </c>
      <c r="AK133" s="44">
        <f>Base!AE133</f>
        <v>0</v>
      </c>
      <c r="AL133" s="44">
        <f>Base!AG133</f>
        <v>0</v>
      </c>
      <c r="AM133" s="44">
        <f>Base!AH133</f>
        <v>0</v>
      </c>
      <c r="AN133" s="44">
        <f>Base!AI133</f>
        <v>0</v>
      </c>
      <c r="AO133" s="44">
        <f>Base!AJ133</f>
        <v>0</v>
      </c>
      <c r="AP133" s="44">
        <f>Base!AL133</f>
        <v>0</v>
      </c>
      <c r="AQ133" s="44">
        <f>Base!AM133</f>
        <v>0</v>
      </c>
      <c r="AR133" s="44">
        <f>Base!AN133</f>
        <v>0</v>
      </c>
      <c r="AS133" s="44">
        <f>Base!AO133</f>
        <v>0</v>
      </c>
      <c r="AT133" s="44">
        <f>Base!AQ133</f>
        <v>0</v>
      </c>
      <c r="AU133" s="44">
        <f>Base!AR133</f>
        <v>0</v>
      </c>
      <c r="AV133" s="44">
        <f>Base!AS133</f>
        <v>0</v>
      </c>
      <c r="AW133" s="44">
        <f>Base!AT133</f>
        <v>0</v>
      </c>
      <c r="AX133" s="44">
        <f>Base!AV133</f>
        <v>0</v>
      </c>
      <c r="AY133" s="44">
        <f>Base!AW133</f>
        <v>0</v>
      </c>
      <c r="AZ133" s="44">
        <f>Base!AX133</f>
        <v>0</v>
      </c>
      <c r="BA133" s="44">
        <f>Base!AY133</f>
        <v>0</v>
      </c>
      <c r="BB133" s="44">
        <f>Base!BA133</f>
        <v>0</v>
      </c>
      <c r="BC133" s="44">
        <f>Base!BB133</f>
        <v>0</v>
      </c>
      <c r="BD133" s="44">
        <f>Base!BC133</f>
        <v>0</v>
      </c>
      <c r="BE133" s="44">
        <f>Base!BD133</f>
        <v>0</v>
      </c>
      <c r="BF133" s="44"/>
      <c r="BG133" s="238" t="str">
        <f>Base!FR133</f>
        <v/>
      </c>
    </row>
    <row r="134" spans="1:59" x14ac:dyDescent="0.25">
      <c r="A134" s="44" t="str">
        <f>Base!A134</f>
        <v>ПБ.ВС.2</v>
      </c>
      <c r="B134" s="41">
        <f>Base!B134</f>
        <v>0</v>
      </c>
      <c r="C134" s="44" t="str">
        <f ca="1">Base!CP134</f>
        <v/>
      </c>
      <c r="D134" s="44" t="str">
        <f ca="1">Base!DR134</f>
        <v/>
      </c>
      <c r="E134" s="44" t="str">
        <f ca="1">Base!EV134</f>
        <v/>
      </c>
      <c r="F134" s="44" t="str">
        <f ca="1">Base!EG134</f>
        <v/>
      </c>
      <c r="G134" s="239">
        <f t="shared" si="50"/>
        <v>0</v>
      </c>
      <c r="H134" s="44">
        <f t="shared" si="51"/>
        <v>0</v>
      </c>
      <c r="I134" s="44">
        <f t="shared" si="52"/>
        <v>0</v>
      </c>
      <c r="J134" s="44">
        <f t="shared" si="53"/>
        <v>0</v>
      </c>
      <c r="K134" s="44">
        <f t="shared" si="54"/>
        <v>0</v>
      </c>
      <c r="L134" s="44">
        <f t="shared" si="55"/>
        <v>0</v>
      </c>
      <c r="M134" s="44">
        <f t="shared" si="56"/>
        <v>0</v>
      </c>
      <c r="N134" s="44">
        <f>Base!C134</f>
        <v>0</v>
      </c>
      <c r="O134" s="44">
        <f>Base!D134</f>
        <v>0</v>
      </c>
      <c r="P134" s="44">
        <f>Base!E134</f>
        <v>0</v>
      </c>
      <c r="Q134" s="44">
        <f>Base!F134</f>
        <v>0</v>
      </c>
      <c r="R134" s="44">
        <f>Base!H134</f>
        <v>0</v>
      </c>
      <c r="S134" s="44">
        <f>Base!I134</f>
        <v>0</v>
      </c>
      <c r="T134" s="44">
        <f>Base!J134</f>
        <v>0</v>
      </c>
      <c r="U134" s="44">
        <f>Base!K134</f>
        <v>0</v>
      </c>
      <c r="V134" s="44">
        <f>Base!M134</f>
        <v>0</v>
      </c>
      <c r="W134" s="44">
        <f>Base!N134</f>
        <v>0</v>
      </c>
      <c r="X134" s="44">
        <f>Base!O134</f>
        <v>0</v>
      </c>
      <c r="Y134" s="44">
        <f>Base!P134</f>
        <v>0</v>
      </c>
      <c r="Z134" s="44">
        <f>Base!R134</f>
        <v>0</v>
      </c>
      <c r="AA134" s="44">
        <f>Base!S134</f>
        <v>0</v>
      </c>
      <c r="AB134" s="44">
        <f>Base!T134</f>
        <v>0</v>
      </c>
      <c r="AC134" s="44">
        <f>Base!U134</f>
        <v>0</v>
      </c>
      <c r="AD134" s="44">
        <f>Base!W134</f>
        <v>0</v>
      </c>
      <c r="AE134" s="44">
        <f>Base!X134</f>
        <v>0</v>
      </c>
      <c r="AF134" s="44">
        <f>Base!Y134</f>
        <v>0</v>
      </c>
      <c r="AG134" s="44">
        <f>Base!Z134</f>
        <v>0</v>
      </c>
      <c r="AH134" s="44">
        <f>Base!AB134</f>
        <v>0</v>
      </c>
      <c r="AI134" s="44">
        <f>Base!AC134</f>
        <v>0</v>
      </c>
      <c r="AJ134" s="44">
        <f>Base!AD134</f>
        <v>0</v>
      </c>
      <c r="AK134" s="44">
        <f>Base!AE134</f>
        <v>0</v>
      </c>
      <c r="AL134" s="44">
        <f>Base!AG134</f>
        <v>0</v>
      </c>
      <c r="AM134" s="44">
        <f>Base!AH134</f>
        <v>0</v>
      </c>
      <c r="AN134" s="44">
        <f>Base!AI134</f>
        <v>0</v>
      </c>
      <c r="AO134" s="44">
        <f>Base!AJ134</f>
        <v>0</v>
      </c>
      <c r="AP134" s="44">
        <f>Base!AL134</f>
        <v>0</v>
      </c>
      <c r="AQ134" s="44">
        <f>Base!AM134</f>
        <v>0</v>
      </c>
      <c r="AR134" s="44">
        <f>Base!AN134</f>
        <v>0</v>
      </c>
      <c r="AS134" s="44">
        <f>Base!AO134</f>
        <v>0</v>
      </c>
      <c r="AT134" s="44">
        <f>Base!AQ134</f>
        <v>0</v>
      </c>
      <c r="AU134" s="44">
        <f>Base!AR134</f>
        <v>0</v>
      </c>
      <c r="AV134" s="44">
        <f>Base!AS134</f>
        <v>0</v>
      </c>
      <c r="AW134" s="44">
        <f>Base!AT134</f>
        <v>0</v>
      </c>
      <c r="AX134" s="44">
        <f>Base!AV134</f>
        <v>0</v>
      </c>
      <c r="AY134" s="44">
        <f>Base!AW134</f>
        <v>0</v>
      </c>
      <c r="AZ134" s="44">
        <f>Base!AX134</f>
        <v>0</v>
      </c>
      <c r="BA134" s="44">
        <f>Base!AY134</f>
        <v>0</v>
      </c>
      <c r="BB134" s="44">
        <f>Base!BA134</f>
        <v>0</v>
      </c>
      <c r="BC134" s="44">
        <f>Base!BB134</f>
        <v>0</v>
      </c>
      <c r="BD134" s="44">
        <f>Base!BC134</f>
        <v>0</v>
      </c>
      <c r="BE134" s="44">
        <f>Base!BD134</f>
        <v>0</v>
      </c>
      <c r="BF134" s="44"/>
      <c r="BG134" s="238" t="str">
        <f>Base!FR134</f>
        <v/>
      </c>
    </row>
    <row r="135" spans="1:59" x14ac:dyDescent="0.25">
      <c r="A135" s="44" t="str">
        <f>Base!A135</f>
        <v>ПБ.ВС.3</v>
      </c>
      <c r="B135" s="41">
        <f>Base!B135</f>
        <v>0</v>
      </c>
      <c r="C135" s="44" t="str">
        <f ca="1">Base!CP135</f>
        <v/>
      </c>
      <c r="D135" s="44" t="str">
        <f ca="1">Base!DR135</f>
        <v/>
      </c>
      <c r="E135" s="44" t="str">
        <f ca="1">Base!EV135</f>
        <v/>
      </c>
      <c r="F135" s="44" t="str">
        <f ca="1">Base!EG135</f>
        <v/>
      </c>
      <c r="G135" s="239">
        <f t="shared" si="50"/>
        <v>0</v>
      </c>
      <c r="H135" s="44">
        <f t="shared" si="51"/>
        <v>0</v>
      </c>
      <c r="I135" s="44">
        <f t="shared" si="52"/>
        <v>0</v>
      </c>
      <c r="J135" s="44">
        <f t="shared" si="53"/>
        <v>0</v>
      </c>
      <c r="K135" s="44">
        <f t="shared" si="54"/>
        <v>0</v>
      </c>
      <c r="L135" s="44">
        <f t="shared" si="55"/>
        <v>0</v>
      </c>
      <c r="M135" s="44">
        <f t="shared" si="56"/>
        <v>0</v>
      </c>
      <c r="N135" s="44">
        <f>Base!C135</f>
        <v>0</v>
      </c>
      <c r="O135" s="44">
        <f>Base!D135</f>
        <v>0</v>
      </c>
      <c r="P135" s="44">
        <f>Base!E135</f>
        <v>0</v>
      </c>
      <c r="Q135" s="44">
        <f>Base!F135</f>
        <v>0</v>
      </c>
      <c r="R135" s="44">
        <f>Base!H135</f>
        <v>0</v>
      </c>
      <c r="S135" s="44">
        <f>Base!I135</f>
        <v>0</v>
      </c>
      <c r="T135" s="44">
        <f>Base!J135</f>
        <v>0</v>
      </c>
      <c r="U135" s="44">
        <f>Base!K135</f>
        <v>0</v>
      </c>
      <c r="V135" s="44">
        <f>Base!M135</f>
        <v>0</v>
      </c>
      <c r="W135" s="44">
        <f>Base!N135</f>
        <v>0</v>
      </c>
      <c r="X135" s="44">
        <f>Base!O135</f>
        <v>0</v>
      </c>
      <c r="Y135" s="44">
        <f>Base!P135</f>
        <v>0</v>
      </c>
      <c r="Z135" s="44">
        <f>Base!R135</f>
        <v>0</v>
      </c>
      <c r="AA135" s="44">
        <f>Base!S135</f>
        <v>0</v>
      </c>
      <c r="AB135" s="44">
        <f>Base!T135</f>
        <v>0</v>
      </c>
      <c r="AC135" s="44">
        <f>Base!U135</f>
        <v>0</v>
      </c>
      <c r="AD135" s="44">
        <f>Base!W135</f>
        <v>0</v>
      </c>
      <c r="AE135" s="44">
        <f>Base!X135</f>
        <v>0</v>
      </c>
      <c r="AF135" s="44">
        <f>Base!Y135</f>
        <v>0</v>
      </c>
      <c r="AG135" s="44">
        <f>Base!Z135</f>
        <v>0</v>
      </c>
      <c r="AH135" s="44">
        <f>Base!AB135</f>
        <v>0</v>
      </c>
      <c r="AI135" s="44">
        <f>Base!AC135</f>
        <v>0</v>
      </c>
      <c r="AJ135" s="44">
        <f>Base!AD135</f>
        <v>0</v>
      </c>
      <c r="AK135" s="44">
        <f>Base!AE135</f>
        <v>0</v>
      </c>
      <c r="AL135" s="44">
        <f>Base!AG135</f>
        <v>0</v>
      </c>
      <c r="AM135" s="44">
        <f>Base!AH135</f>
        <v>0</v>
      </c>
      <c r="AN135" s="44">
        <f>Base!AI135</f>
        <v>0</v>
      </c>
      <c r="AO135" s="44">
        <f>Base!AJ135</f>
        <v>0</v>
      </c>
      <c r="AP135" s="44">
        <f>Base!AL135</f>
        <v>0</v>
      </c>
      <c r="AQ135" s="44">
        <f>Base!AM135</f>
        <v>0</v>
      </c>
      <c r="AR135" s="44">
        <f>Base!AN135</f>
        <v>0</v>
      </c>
      <c r="AS135" s="44">
        <f>Base!AO135</f>
        <v>0</v>
      </c>
      <c r="AT135" s="44">
        <f>Base!AQ135</f>
        <v>0</v>
      </c>
      <c r="AU135" s="44">
        <f>Base!AR135</f>
        <v>0</v>
      </c>
      <c r="AV135" s="44">
        <f>Base!AS135</f>
        <v>0</v>
      </c>
      <c r="AW135" s="44">
        <f>Base!AT135</f>
        <v>0</v>
      </c>
      <c r="AX135" s="44">
        <f>Base!AV135</f>
        <v>0</v>
      </c>
      <c r="AY135" s="44">
        <f>Base!AW135</f>
        <v>0</v>
      </c>
      <c r="AZ135" s="44">
        <f>Base!AX135</f>
        <v>0</v>
      </c>
      <c r="BA135" s="44">
        <f>Base!AY135</f>
        <v>0</v>
      </c>
      <c r="BB135" s="44">
        <f>Base!BA135</f>
        <v>0</v>
      </c>
      <c r="BC135" s="44">
        <f>Base!BB135</f>
        <v>0</v>
      </c>
      <c r="BD135" s="44">
        <f>Base!BC135</f>
        <v>0</v>
      </c>
      <c r="BE135" s="44">
        <f>Base!BD135</f>
        <v>0</v>
      </c>
      <c r="BF135" s="44"/>
      <c r="BG135" s="238" t="str">
        <f>Base!FR135</f>
        <v/>
      </c>
    </row>
    <row r="136" spans="1:59" x14ac:dyDescent="0.25">
      <c r="A136" s="44" t="str">
        <f>Base!A136</f>
        <v>ПБ.ВС.4</v>
      </c>
      <c r="B136" s="41">
        <f>Base!B136</f>
        <v>0</v>
      </c>
      <c r="C136" s="44" t="str">
        <f ca="1">Base!CP136</f>
        <v/>
      </c>
      <c r="D136" s="44" t="str">
        <f ca="1">Base!DR136</f>
        <v/>
      </c>
      <c r="E136" s="44" t="str">
        <f ca="1">Base!EV136</f>
        <v/>
      </c>
      <c r="F136" s="44" t="str">
        <f ca="1">Base!EG136</f>
        <v/>
      </c>
      <c r="G136" s="239">
        <f t="shared" si="50"/>
        <v>0</v>
      </c>
      <c r="H136" s="44">
        <f t="shared" si="51"/>
        <v>0</v>
      </c>
      <c r="I136" s="44">
        <f t="shared" si="52"/>
        <v>0</v>
      </c>
      <c r="J136" s="44">
        <f t="shared" si="53"/>
        <v>0</v>
      </c>
      <c r="K136" s="44">
        <f t="shared" si="54"/>
        <v>0</v>
      </c>
      <c r="L136" s="44">
        <f t="shared" si="55"/>
        <v>0</v>
      </c>
      <c r="M136" s="44">
        <f t="shared" si="56"/>
        <v>0</v>
      </c>
      <c r="N136" s="44">
        <f>Base!C136</f>
        <v>0</v>
      </c>
      <c r="O136" s="44">
        <f>Base!D136</f>
        <v>0</v>
      </c>
      <c r="P136" s="44">
        <f>Base!E136</f>
        <v>0</v>
      </c>
      <c r="Q136" s="44">
        <f>Base!F136</f>
        <v>0</v>
      </c>
      <c r="R136" s="44">
        <f>Base!H136</f>
        <v>0</v>
      </c>
      <c r="S136" s="44">
        <f>Base!I136</f>
        <v>0</v>
      </c>
      <c r="T136" s="44">
        <f>Base!J136</f>
        <v>0</v>
      </c>
      <c r="U136" s="44">
        <f>Base!K136</f>
        <v>0</v>
      </c>
      <c r="V136" s="44">
        <f>Base!M136</f>
        <v>0</v>
      </c>
      <c r="W136" s="44">
        <f>Base!N136</f>
        <v>0</v>
      </c>
      <c r="X136" s="44">
        <f>Base!O136</f>
        <v>0</v>
      </c>
      <c r="Y136" s="44">
        <f>Base!P136</f>
        <v>0</v>
      </c>
      <c r="Z136" s="44">
        <f>Base!R136</f>
        <v>0</v>
      </c>
      <c r="AA136" s="44">
        <f>Base!S136</f>
        <v>0</v>
      </c>
      <c r="AB136" s="44">
        <f>Base!T136</f>
        <v>0</v>
      </c>
      <c r="AC136" s="44">
        <f>Base!U136</f>
        <v>0</v>
      </c>
      <c r="AD136" s="44">
        <f>Base!W136</f>
        <v>0</v>
      </c>
      <c r="AE136" s="44">
        <f>Base!X136</f>
        <v>0</v>
      </c>
      <c r="AF136" s="44">
        <f>Base!Y136</f>
        <v>0</v>
      </c>
      <c r="AG136" s="44">
        <f>Base!Z136</f>
        <v>0</v>
      </c>
      <c r="AH136" s="44">
        <f>Base!AB136</f>
        <v>0</v>
      </c>
      <c r="AI136" s="44">
        <f>Base!AC136</f>
        <v>0</v>
      </c>
      <c r="AJ136" s="44">
        <f>Base!AD136</f>
        <v>0</v>
      </c>
      <c r="AK136" s="44">
        <f>Base!AE136</f>
        <v>0</v>
      </c>
      <c r="AL136" s="44">
        <f>Base!AG136</f>
        <v>0</v>
      </c>
      <c r="AM136" s="44">
        <f>Base!AH136</f>
        <v>0</v>
      </c>
      <c r="AN136" s="44">
        <f>Base!AI136</f>
        <v>0</v>
      </c>
      <c r="AO136" s="44">
        <f>Base!AJ136</f>
        <v>0</v>
      </c>
      <c r="AP136" s="44">
        <f>Base!AL136</f>
        <v>0</v>
      </c>
      <c r="AQ136" s="44">
        <f>Base!AM136</f>
        <v>0</v>
      </c>
      <c r="AR136" s="44">
        <f>Base!AN136</f>
        <v>0</v>
      </c>
      <c r="AS136" s="44">
        <f>Base!AO136</f>
        <v>0</v>
      </c>
      <c r="AT136" s="44">
        <f>Base!AQ136</f>
        <v>0</v>
      </c>
      <c r="AU136" s="44">
        <f>Base!AR136</f>
        <v>0</v>
      </c>
      <c r="AV136" s="44">
        <f>Base!AS136</f>
        <v>0</v>
      </c>
      <c r="AW136" s="44">
        <f>Base!AT136</f>
        <v>0</v>
      </c>
      <c r="AX136" s="44">
        <f>Base!AV136</f>
        <v>0</v>
      </c>
      <c r="AY136" s="44">
        <f>Base!AW136</f>
        <v>0</v>
      </c>
      <c r="AZ136" s="44">
        <f>Base!AX136</f>
        <v>0</v>
      </c>
      <c r="BA136" s="44">
        <f>Base!AY136</f>
        <v>0</v>
      </c>
      <c r="BB136" s="44">
        <f>Base!BA136</f>
        <v>0</v>
      </c>
      <c r="BC136" s="44">
        <f>Base!BB136</f>
        <v>0</v>
      </c>
      <c r="BD136" s="44">
        <f>Base!BC136</f>
        <v>0</v>
      </c>
      <c r="BE136" s="44">
        <f>Base!BD136</f>
        <v>0</v>
      </c>
      <c r="BF136" s="44"/>
      <c r="BG136" s="238" t="str">
        <f>Base!FR136</f>
        <v/>
      </c>
    </row>
    <row r="137" spans="1:59" x14ac:dyDescent="0.25">
      <c r="A137" s="44" t="str">
        <f>Base!A137</f>
        <v>ПБ.ВС.5</v>
      </c>
      <c r="B137" s="41">
        <f>Base!B137</f>
        <v>0</v>
      </c>
      <c r="C137" s="44" t="str">
        <f ca="1">Base!CP137</f>
        <v/>
      </c>
      <c r="D137" s="44" t="str">
        <f ca="1">Base!DR137</f>
        <v/>
      </c>
      <c r="E137" s="44" t="str">
        <f ca="1">Base!EV137</f>
        <v/>
      </c>
      <c r="F137" s="44" t="str">
        <f ca="1">Base!EG137</f>
        <v/>
      </c>
      <c r="G137" s="239">
        <f t="shared" si="50"/>
        <v>0</v>
      </c>
      <c r="H137" s="44">
        <f t="shared" si="51"/>
        <v>0</v>
      </c>
      <c r="I137" s="44">
        <f t="shared" si="52"/>
        <v>0</v>
      </c>
      <c r="J137" s="44">
        <f t="shared" si="53"/>
        <v>0</v>
      </c>
      <c r="K137" s="44">
        <f t="shared" si="54"/>
        <v>0</v>
      </c>
      <c r="L137" s="44">
        <f t="shared" si="55"/>
        <v>0</v>
      </c>
      <c r="M137" s="44">
        <f t="shared" si="56"/>
        <v>0</v>
      </c>
      <c r="N137" s="44">
        <f>Base!C137</f>
        <v>0</v>
      </c>
      <c r="O137" s="44">
        <f>Base!D137</f>
        <v>0</v>
      </c>
      <c r="P137" s="44">
        <f>Base!E137</f>
        <v>0</v>
      </c>
      <c r="Q137" s="44">
        <f>Base!F137</f>
        <v>0</v>
      </c>
      <c r="R137" s="44">
        <f>Base!H137</f>
        <v>0</v>
      </c>
      <c r="S137" s="44">
        <f>Base!I137</f>
        <v>0</v>
      </c>
      <c r="T137" s="44">
        <f>Base!J137</f>
        <v>0</v>
      </c>
      <c r="U137" s="44">
        <f>Base!K137</f>
        <v>0</v>
      </c>
      <c r="V137" s="44">
        <f>Base!M137</f>
        <v>0</v>
      </c>
      <c r="W137" s="44">
        <f>Base!N137</f>
        <v>0</v>
      </c>
      <c r="X137" s="44">
        <f>Base!O137</f>
        <v>0</v>
      </c>
      <c r="Y137" s="44">
        <f>Base!P137</f>
        <v>0</v>
      </c>
      <c r="Z137" s="44">
        <f>Base!R137</f>
        <v>0</v>
      </c>
      <c r="AA137" s="44">
        <f>Base!S137</f>
        <v>0</v>
      </c>
      <c r="AB137" s="44">
        <f>Base!T137</f>
        <v>0</v>
      </c>
      <c r="AC137" s="44">
        <f>Base!U137</f>
        <v>0</v>
      </c>
      <c r="AD137" s="44">
        <f>Base!W137</f>
        <v>0</v>
      </c>
      <c r="AE137" s="44">
        <f>Base!X137</f>
        <v>0</v>
      </c>
      <c r="AF137" s="44">
        <f>Base!Y137</f>
        <v>0</v>
      </c>
      <c r="AG137" s="44">
        <f>Base!Z137</f>
        <v>0</v>
      </c>
      <c r="AH137" s="44">
        <f>Base!AB137</f>
        <v>0</v>
      </c>
      <c r="AI137" s="44">
        <f>Base!AC137</f>
        <v>0</v>
      </c>
      <c r="AJ137" s="44">
        <f>Base!AD137</f>
        <v>0</v>
      </c>
      <c r="AK137" s="44">
        <f>Base!AE137</f>
        <v>0</v>
      </c>
      <c r="AL137" s="44">
        <f>Base!AG137</f>
        <v>0</v>
      </c>
      <c r="AM137" s="44">
        <f>Base!AH137</f>
        <v>0</v>
      </c>
      <c r="AN137" s="44">
        <f>Base!AI137</f>
        <v>0</v>
      </c>
      <c r="AO137" s="44">
        <f>Base!AJ137</f>
        <v>0</v>
      </c>
      <c r="AP137" s="44">
        <f>Base!AL137</f>
        <v>0</v>
      </c>
      <c r="AQ137" s="44">
        <f>Base!AM137</f>
        <v>0</v>
      </c>
      <c r="AR137" s="44">
        <f>Base!AN137</f>
        <v>0</v>
      </c>
      <c r="AS137" s="44">
        <f>Base!AO137</f>
        <v>0</v>
      </c>
      <c r="AT137" s="44">
        <f>Base!AQ137</f>
        <v>0</v>
      </c>
      <c r="AU137" s="44">
        <f>Base!AR137</f>
        <v>0</v>
      </c>
      <c r="AV137" s="44">
        <f>Base!AS137</f>
        <v>0</v>
      </c>
      <c r="AW137" s="44">
        <f>Base!AT137</f>
        <v>0</v>
      </c>
      <c r="AX137" s="44">
        <f>Base!AV137</f>
        <v>0</v>
      </c>
      <c r="AY137" s="44">
        <f>Base!AW137</f>
        <v>0</v>
      </c>
      <c r="AZ137" s="44">
        <f>Base!AX137</f>
        <v>0</v>
      </c>
      <c r="BA137" s="44">
        <f>Base!AY137</f>
        <v>0</v>
      </c>
      <c r="BB137" s="44">
        <f>Base!BA137</f>
        <v>0</v>
      </c>
      <c r="BC137" s="44">
        <f>Base!BB137</f>
        <v>0</v>
      </c>
      <c r="BD137" s="44">
        <f>Base!BC137</f>
        <v>0</v>
      </c>
      <c r="BE137" s="44">
        <f>Base!BD137</f>
        <v>0</v>
      </c>
      <c r="BF137" s="44"/>
      <c r="BG137" s="238" t="str">
        <f>Base!FR137</f>
        <v/>
      </c>
    </row>
    <row r="138" spans="1:59" x14ac:dyDescent="0.25">
      <c r="A138" s="44" t="str">
        <f>Base!A138</f>
        <v>ПБ.ВС.6</v>
      </c>
      <c r="B138" s="41">
        <f>Base!B138</f>
        <v>0</v>
      </c>
      <c r="C138" s="44" t="str">
        <f ca="1">Base!CP138</f>
        <v/>
      </c>
      <c r="D138" s="44" t="str">
        <f ca="1">Base!DR138</f>
        <v/>
      </c>
      <c r="E138" s="44" t="str">
        <f ca="1">Base!EV138</f>
        <v/>
      </c>
      <c r="F138" s="44" t="str">
        <f ca="1">Base!EG138</f>
        <v/>
      </c>
      <c r="G138" s="239">
        <f t="shared" si="50"/>
        <v>0</v>
      </c>
      <c r="H138" s="44">
        <f t="shared" si="51"/>
        <v>0</v>
      </c>
      <c r="I138" s="44">
        <f t="shared" si="52"/>
        <v>0</v>
      </c>
      <c r="J138" s="44">
        <f t="shared" si="53"/>
        <v>0</v>
      </c>
      <c r="K138" s="44">
        <f t="shared" si="54"/>
        <v>0</v>
      </c>
      <c r="L138" s="44">
        <f t="shared" si="55"/>
        <v>0</v>
      </c>
      <c r="M138" s="44">
        <f t="shared" si="56"/>
        <v>0</v>
      </c>
      <c r="N138" s="44">
        <f>Base!C138</f>
        <v>0</v>
      </c>
      <c r="O138" s="44">
        <f>Base!D138</f>
        <v>0</v>
      </c>
      <c r="P138" s="44">
        <f>Base!E138</f>
        <v>0</v>
      </c>
      <c r="Q138" s="44">
        <f>Base!F138</f>
        <v>0</v>
      </c>
      <c r="R138" s="44">
        <f>Base!H138</f>
        <v>0</v>
      </c>
      <c r="S138" s="44">
        <f>Base!I138</f>
        <v>0</v>
      </c>
      <c r="T138" s="44">
        <f>Base!J138</f>
        <v>0</v>
      </c>
      <c r="U138" s="44">
        <f>Base!K138</f>
        <v>0</v>
      </c>
      <c r="V138" s="44">
        <f>Base!M138</f>
        <v>0</v>
      </c>
      <c r="W138" s="44">
        <f>Base!N138</f>
        <v>0</v>
      </c>
      <c r="X138" s="44">
        <f>Base!O138</f>
        <v>0</v>
      </c>
      <c r="Y138" s="44">
        <f>Base!P138</f>
        <v>0</v>
      </c>
      <c r="Z138" s="44">
        <f>Base!R138</f>
        <v>0</v>
      </c>
      <c r="AA138" s="44">
        <f>Base!S138</f>
        <v>0</v>
      </c>
      <c r="AB138" s="44">
        <f>Base!T138</f>
        <v>0</v>
      </c>
      <c r="AC138" s="44">
        <f>Base!U138</f>
        <v>0</v>
      </c>
      <c r="AD138" s="44">
        <f>Base!W138</f>
        <v>0</v>
      </c>
      <c r="AE138" s="44">
        <f>Base!X138</f>
        <v>0</v>
      </c>
      <c r="AF138" s="44">
        <f>Base!Y138</f>
        <v>0</v>
      </c>
      <c r="AG138" s="44">
        <f>Base!Z138</f>
        <v>0</v>
      </c>
      <c r="AH138" s="44">
        <f>Base!AB138</f>
        <v>0</v>
      </c>
      <c r="AI138" s="44">
        <f>Base!AC138</f>
        <v>0</v>
      </c>
      <c r="AJ138" s="44">
        <f>Base!AD138</f>
        <v>0</v>
      </c>
      <c r="AK138" s="44">
        <f>Base!AE138</f>
        <v>0</v>
      </c>
      <c r="AL138" s="44">
        <f>Base!AG138</f>
        <v>0</v>
      </c>
      <c r="AM138" s="44">
        <f>Base!AH138</f>
        <v>0</v>
      </c>
      <c r="AN138" s="44">
        <f>Base!AI138</f>
        <v>0</v>
      </c>
      <c r="AO138" s="44">
        <f>Base!AJ138</f>
        <v>0</v>
      </c>
      <c r="AP138" s="44">
        <f>Base!AL138</f>
        <v>0</v>
      </c>
      <c r="AQ138" s="44">
        <f>Base!AM138</f>
        <v>0</v>
      </c>
      <c r="AR138" s="44">
        <f>Base!AN138</f>
        <v>0</v>
      </c>
      <c r="AS138" s="44">
        <f>Base!AO138</f>
        <v>0</v>
      </c>
      <c r="AT138" s="44">
        <f>Base!AQ138</f>
        <v>0</v>
      </c>
      <c r="AU138" s="44">
        <f>Base!AR138</f>
        <v>0</v>
      </c>
      <c r="AV138" s="44">
        <f>Base!AS138</f>
        <v>0</v>
      </c>
      <c r="AW138" s="44">
        <f>Base!AT138</f>
        <v>0</v>
      </c>
      <c r="AX138" s="44">
        <f>Base!AV138</f>
        <v>0</v>
      </c>
      <c r="AY138" s="44">
        <f>Base!AW138</f>
        <v>0</v>
      </c>
      <c r="AZ138" s="44">
        <f>Base!AX138</f>
        <v>0</v>
      </c>
      <c r="BA138" s="44">
        <f>Base!AY138</f>
        <v>0</v>
      </c>
      <c r="BB138" s="44">
        <f>Base!BA138</f>
        <v>0</v>
      </c>
      <c r="BC138" s="44">
        <f>Base!BB138</f>
        <v>0</v>
      </c>
      <c r="BD138" s="44">
        <f>Base!BC138</f>
        <v>0</v>
      </c>
      <c r="BE138" s="44">
        <f>Base!BD138</f>
        <v>0</v>
      </c>
      <c r="BF138" s="44"/>
      <c r="BG138" s="238" t="str">
        <f>Base!FR138</f>
        <v/>
      </c>
    </row>
    <row r="139" spans="1:59" x14ac:dyDescent="0.25">
      <c r="A139" s="44" t="str">
        <f>Base!A139</f>
        <v>ПБ.ВС.7</v>
      </c>
      <c r="B139" s="41">
        <f>Base!B139</f>
        <v>0</v>
      </c>
      <c r="C139" s="44" t="str">
        <f ca="1">Base!CP139</f>
        <v/>
      </c>
      <c r="D139" s="44" t="str">
        <f ca="1">Base!DR139</f>
        <v/>
      </c>
      <c r="E139" s="44" t="str">
        <f ca="1">Base!EV139</f>
        <v/>
      </c>
      <c r="F139" s="44" t="str">
        <f ca="1">Base!EG139</f>
        <v/>
      </c>
      <c r="G139" s="239">
        <f t="shared" si="50"/>
        <v>0</v>
      </c>
      <c r="H139" s="44">
        <f t="shared" si="51"/>
        <v>0</v>
      </c>
      <c r="I139" s="44">
        <f t="shared" si="52"/>
        <v>0</v>
      </c>
      <c r="J139" s="44">
        <f t="shared" si="53"/>
        <v>0</v>
      </c>
      <c r="K139" s="44">
        <f t="shared" si="54"/>
        <v>0</v>
      </c>
      <c r="L139" s="44">
        <f t="shared" si="55"/>
        <v>0</v>
      </c>
      <c r="M139" s="44">
        <f t="shared" si="56"/>
        <v>0</v>
      </c>
      <c r="N139" s="44">
        <f>Base!C139</f>
        <v>0</v>
      </c>
      <c r="O139" s="44">
        <f>Base!D139</f>
        <v>0</v>
      </c>
      <c r="P139" s="44">
        <f>Base!E139</f>
        <v>0</v>
      </c>
      <c r="Q139" s="44">
        <f>Base!F139</f>
        <v>0</v>
      </c>
      <c r="R139" s="44">
        <f>Base!H139</f>
        <v>0</v>
      </c>
      <c r="S139" s="44">
        <f>Base!I139</f>
        <v>0</v>
      </c>
      <c r="T139" s="44">
        <f>Base!J139</f>
        <v>0</v>
      </c>
      <c r="U139" s="44">
        <f>Base!K139</f>
        <v>0</v>
      </c>
      <c r="V139" s="44">
        <f>Base!M139</f>
        <v>0</v>
      </c>
      <c r="W139" s="44">
        <f>Base!N139</f>
        <v>0</v>
      </c>
      <c r="X139" s="44">
        <f>Base!O139</f>
        <v>0</v>
      </c>
      <c r="Y139" s="44">
        <f>Base!P139</f>
        <v>0</v>
      </c>
      <c r="Z139" s="44">
        <f>Base!R139</f>
        <v>0</v>
      </c>
      <c r="AA139" s="44">
        <f>Base!S139</f>
        <v>0</v>
      </c>
      <c r="AB139" s="44">
        <f>Base!T139</f>
        <v>0</v>
      </c>
      <c r="AC139" s="44">
        <f>Base!U139</f>
        <v>0</v>
      </c>
      <c r="AD139" s="44">
        <f>Base!W139</f>
        <v>0</v>
      </c>
      <c r="AE139" s="44">
        <f>Base!X139</f>
        <v>0</v>
      </c>
      <c r="AF139" s="44">
        <f>Base!Y139</f>
        <v>0</v>
      </c>
      <c r="AG139" s="44">
        <f>Base!Z139</f>
        <v>0</v>
      </c>
      <c r="AH139" s="44">
        <f>Base!AB139</f>
        <v>0</v>
      </c>
      <c r="AI139" s="44">
        <f>Base!AC139</f>
        <v>0</v>
      </c>
      <c r="AJ139" s="44">
        <f>Base!AD139</f>
        <v>0</v>
      </c>
      <c r="AK139" s="44">
        <f>Base!AE139</f>
        <v>0</v>
      </c>
      <c r="AL139" s="44">
        <f>Base!AG139</f>
        <v>0</v>
      </c>
      <c r="AM139" s="44">
        <f>Base!AH139</f>
        <v>0</v>
      </c>
      <c r="AN139" s="44">
        <f>Base!AI139</f>
        <v>0</v>
      </c>
      <c r="AO139" s="44">
        <f>Base!AJ139</f>
        <v>0</v>
      </c>
      <c r="AP139" s="44">
        <f>Base!AL139</f>
        <v>0</v>
      </c>
      <c r="AQ139" s="44">
        <f>Base!AM139</f>
        <v>0</v>
      </c>
      <c r="AR139" s="44">
        <f>Base!AN139</f>
        <v>0</v>
      </c>
      <c r="AS139" s="44">
        <f>Base!AO139</f>
        <v>0</v>
      </c>
      <c r="AT139" s="44">
        <f>Base!AQ139</f>
        <v>0</v>
      </c>
      <c r="AU139" s="44">
        <f>Base!AR139</f>
        <v>0</v>
      </c>
      <c r="AV139" s="44">
        <f>Base!AS139</f>
        <v>0</v>
      </c>
      <c r="AW139" s="44">
        <f>Base!AT139</f>
        <v>0</v>
      </c>
      <c r="AX139" s="44">
        <f>Base!AV139</f>
        <v>0</v>
      </c>
      <c r="AY139" s="44">
        <f>Base!AW139</f>
        <v>0</v>
      </c>
      <c r="AZ139" s="44">
        <f>Base!AX139</f>
        <v>0</v>
      </c>
      <c r="BA139" s="44">
        <f>Base!AY139</f>
        <v>0</v>
      </c>
      <c r="BB139" s="44">
        <f>Base!BA139</f>
        <v>0</v>
      </c>
      <c r="BC139" s="44">
        <f>Base!BB139</f>
        <v>0</v>
      </c>
      <c r="BD139" s="44">
        <f>Base!BC139</f>
        <v>0</v>
      </c>
      <c r="BE139" s="44">
        <f>Base!BD139</f>
        <v>0</v>
      </c>
      <c r="BF139" s="44"/>
      <c r="BG139" s="238" t="str">
        <f>Base!FR139</f>
        <v/>
      </c>
    </row>
    <row r="140" spans="1:59" x14ac:dyDescent="0.25">
      <c r="A140" s="44" t="str">
        <f>Base!A140</f>
        <v>ПБ.ВС.8</v>
      </c>
      <c r="B140" s="41">
        <f>Base!B140</f>
        <v>0</v>
      </c>
      <c r="C140" s="44" t="str">
        <f ca="1">Base!CP140</f>
        <v/>
      </c>
      <c r="D140" s="44" t="str">
        <f ca="1">Base!DR140</f>
        <v/>
      </c>
      <c r="E140" s="44" t="str">
        <f ca="1">Base!EV140</f>
        <v/>
      </c>
      <c r="F140" s="44" t="str">
        <f ca="1">Base!EG140</f>
        <v/>
      </c>
      <c r="G140" s="239">
        <f t="shared" si="50"/>
        <v>0</v>
      </c>
      <c r="H140" s="44">
        <f t="shared" si="51"/>
        <v>0</v>
      </c>
      <c r="I140" s="44">
        <f t="shared" si="52"/>
        <v>0</v>
      </c>
      <c r="J140" s="44">
        <f t="shared" si="53"/>
        <v>0</v>
      </c>
      <c r="K140" s="44">
        <f t="shared" si="54"/>
        <v>0</v>
      </c>
      <c r="L140" s="44">
        <f t="shared" si="55"/>
        <v>0</v>
      </c>
      <c r="M140" s="44">
        <f t="shared" si="56"/>
        <v>0</v>
      </c>
      <c r="N140" s="44">
        <f>Base!C140</f>
        <v>0</v>
      </c>
      <c r="O140" s="44">
        <f>Base!D140</f>
        <v>0</v>
      </c>
      <c r="P140" s="44">
        <f>Base!E140</f>
        <v>0</v>
      </c>
      <c r="Q140" s="44">
        <f>Base!F140</f>
        <v>0</v>
      </c>
      <c r="R140" s="44">
        <f>Base!H140</f>
        <v>0</v>
      </c>
      <c r="S140" s="44">
        <f>Base!I140</f>
        <v>0</v>
      </c>
      <c r="T140" s="44">
        <f>Base!J140</f>
        <v>0</v>
      </c>
      <c r="U140" s="44">
        <f>Base!K140</f>
        <v>0</v>
      </c>
      <c r="V140" s="44">
        <f>Base!M140</f>
        <v>0</v>
      </c>
      <c r="W140" s="44">
        <f>Base!N140</f>
        <v>0</v>
      </c>
      <c r="X140" s="44">
        <f>Base!O140</f>
        <v>0</v>
      </c>
      <c r="Y140" s="44">
        <f>Base!P140</f>
        <v>0</v>
      </c>
      <c r="Z140" s="44">
        <f>Base!R140</f>
        <v>0</v>
      </c>
      <c r="AA140" s="44">
        <f>Base!S140</f>
        <v>0</v>
      </c>
      <c r="AB140" s="44">
        <f>Base!T140</f>
        <v>0</v>
      </c>
      <c r="AC140" s="44">
        <f>Base!U140</f>
        <v>0</v>
      </c>
      <c r="AD140" s="44">
        <f>Base!W140</f>
        <v>0</v>
      </c>
      <c r="AE140" s="44">
        <f>Base!X140</f>
        <v>0</v>
      </c>
      <c r="AF140" s="44">
        <f>Base!Y140</f>
        <v>0</v>
      </c>
      <c r="AG140" s="44">
        <f>Base!Z140</f>
        <v>0</v>
      </c>
      <c r="AH140" s="44">
        <f>Base!AB140</f>
        <v>0</v>
      </c>
      <c r="AI140" s="44">
        <f>Base!AC140</f>
        <v>0</v>
      </c>
      <c r="AJ140" s="44">
        <f>Base!AD140</f>
        <v>0</v>
      </c>
      <c r="AK140" s="44">
        <f>Base!AE140</f>
        <v>0</v>
      </c>
      <c r="AL140" s="44">
        <f>Base!AG140</f>
        <v>0</v>
      </c>
      <c r="AM140" s="44">
        <f>Base!AH140</f>
        <v>0</v>
      </c>
      <c r="AN140" s="44">
        <f>Base!AI140</f>
        <v>0</v>
      </c>
      <c r="AO140" s="44">
        <f>Base!AJ140</f>
        <v>0</v>
      </c>
      <c r="AP140" s="44">
        <f>Base!AL140</f>
        <v>0</v>
      </c>
      <c r="AQ140" s="44">
        <f>Base!AM140</f>
        <v>0</v>
      </c>
      <c r="AR140" s="44">
        <f>Base!AN140</f>
        <v>0</v>
      </c>
      <c r="AS140" s="44">
        <f>Base!AO140</f>
        <v>0</v>
      </c>
      <c r="AT140" s="44">
        <f>Base!AQ140</f>
        <v>0</v>
      </c>
      <c r="AU140" s="44">
        <f>Base!AR140</f>
        <v>0</v>
      </c>
      <c r="AV140" s="44">
        <f>Base!AS140</f>
        <v>0</v>
      </c>
      <c r="AW140" s="44">
        <f>Base!AT140</f>
        <v>0</v>
      </c>
      <c r="AX140" s="44">
        <f>Base!AV140</f>
        <v>0</v>
      </c>
      <c r="AY140" s="44">
        <f>Base!AW140</f>
        <v>0</v>
      </c>
      <c r="AZ140" s="44">
        <f>Base!AX140</f>
        <v>0</v>
      </c>
      <c r="BA140" s="44">
        <f>Base!AY140</f>
        <v>0</v>
      </c>
      <c r="BB140" s="44">
        <f>Base!BA140</f>
        <v>0</v>
      </c>
      <c r="BC140" s="44">
        <f>Base!BB140</f>
        <v>0</v>
      </c>
      <c r="BD140" s="44">
        <f>Base!BC140</f>
        <v>0</v>
      </c>
      <c r="BE140" s="44">
        <f>Base!BD140</f>
        <v>0</v>
      </c>
      <c r="BF140" s="44"/>
      <c r="BG140" s="238" t="str">
        <f>Base!FR140</f>
        <v/>
      </c>
    </row>
    <row r="141" spans="1:59" x14ac:dyDescent="0.25">
      <c r="A141" s="44" t="str">
        <f>Base!A141</f>
        <v>ПБ.ВС.9</v>
      </c>
      <c r="B141" s="41">
        <f>Base!B141</f>
        <v>0</v>
      </c>
      <c r="C141" s="44" t="str">
        <f ca="1">Base!CP141</f>
        <v/>
      </c>
      <c r="D141" s="44" t="str">
        <f ca="1">Base!DR141</f>
        <v/>
      </c>
      <c r="E141" s="44" t="str">
        <f ca="1">Base!EV141</f>
        <v/>
      </c>
      <c r="F141" s="44" t="str">
        <f ca="1">Base!EG141</f>
        <v/>
      </c>
      <c r="G141" s="239">
        <f t="shared" si="50"/>
        <v>0</v>
      </c>
      <c r="H141" s="44">
        <f t="shared" si="51"/>
        <v>0</v>
      </c>
      <c r="I141" s="44">
        <f t="shared" si="52"/>
        <v>0</v>
      </c>
      <c r="J141" s="44">
        <f t="shared" si="53"/>
        <v>0</v>
      </c>
      <c r="K141" s="44">
        <f t="shared" si="54"/>
        <v>0</v>
      </c>
      <c r="L141" s="44">
        <f t="shared" si="55"/>
        <v>0</v>
      </c>
      <c r="M141" s="44">
        <f t="shared" si="56"/>
        <v>0</v>
      </c>
      <c r="N141" s="44">
        <f>Base!C141</f>
        <v>0</v>
      </c>
      <c r="O141" s="44">
        <f>Base!D141</f>
        <v>0</v>
      </c>
      <c r="P141" s="44">
        <f>Base!E141</f>
        <v>0</v>
      </c>
      <c r="Q141" s="44">
        <f>Base!F141</f>
        <v>0</v>
      </c>
      <c r="R141" s="44">
        <f>Base!H141</f>
        <v>0</v>
      </c>
      <c r="S141" s="44">
        <f>Base!I141</f>
        <v>0</v>
      </c>
      <c r="T141" s="44">
        <f>Base!J141</f>
        <v>0</v>
      </c>
      <c r="U141" s="44">
        <f>Base!K141</f>
        <v>0</v>
      </c>
      <c r="V141" s="44">
        <f>Base!M141</f>
        <v>0</v>
      </c>
      <c r="W141" s="44">
        <f>Base!N141</f>
        <v>0</v>
      </c>
      <c r="X141" s="44">
        <f>Base!O141</f>
        <v>0</v>
      </c>
      <c r="Y141" s="44">
        <f>Base!P141</f>
        <v>0</v>
      </c>
      <c r="Z141" s="44">
        <f>Base!R141</f>
        <v>0</v>
      </c>
      <c r="AA141" s="44">
        <f>Base!S141</f>
        <v>0</v>
      </c>
      <c r="AB141" s="44">
        <f>Base!T141</f>
        <v>0</v>
      </c>
      <c r="AC141" s="44">
        <f>Base!U141</f>
        <v>0</v>
      </c>
      <c r="AD141" s="44">
        <f>Base!W141</f>
        <v>0</v>
      </c>
      <c r="AE141" s="44">
        <f>Base!X141</f>
        <v>0</v>
      </c>
      <c r="AF141" s="44">
        <f>Base!Y141</f>
        <v>0</v>
      </c>
      <c r="AG141" s="44">
        <f>Base!Z141</f>
        <v>0</v>
      </c>
      <c r="AH141" s="44">
        <f>Base!AB141</f>
        <v>0</v>
      </c>
      <c r="AI141" s="44">
        <f>Base!AC141</f>
        <v>0</v>
      </c>
      <c r="AJ141" s="44">
        <f>Base!AD141</f>
        <v>0</v>
      </c>
      <c r="AK141" s="44">
        <f>Base!AE141</f>
        <v>0</v>
      </c>
      <c r="AL141" s="44">
        <f>Base!AG141</f>
        <v>0</v>
      </c>
      <c r="AM141" s="44">
        <f>Base!AH141</f>
        <v>0</v>
      </c>
      <c r="AN141" s="44">
        <f>Base!AI141</f>
        <v>0</v>
      </c>
      <c r="AO141" s="44">
        <f>Base!AJ141</f>
        <v>0</v>
      </c>
      <c r="AP141" s="44">
        <f>Base!AL141</f>
        <v>0</v>
      </c>
      <c r="AQ141" s="44">
        <f>Base!AM141</f>
        <v>0</v>
      </c>
      <c r="AR141" s="44">
        <f>Base!AN141</f>
        <v>0</v>
      </c>
      <c r="AS141" s="44">
        <f>Base!AO141</f>
        <v>0</v>
      </c>
      <c r="AT141" s="44">
        <f>Base!AQ141</f>
        <v>0</v>
      </c>
      <c r="AU141" s="44">
        <f>Base!AR141</f>
        <v>0</v>
      </c>
      <c r="AV141" s="44">
        <f>Base!AS141</f>
        <v>0</v>
      </c>
      <c r="AW141" s="44">
        <f>Base!AT141</f>
        <v>0</v>
      </c>
      <c r="AX141" s="44">
        <f>Base!AV141</f>
        <v>0</v>
      </c>
      <c r="AY141" s="44">
        <f>Base!AW141</f>
        <v>0</v>
      </c>
      <c r="AZ141" s="44">
        <f>Base!AX141</f>
        <v>0</v>
      </c>
      <c r="BA141" s="44">
        <f>Base!AY141</f>
        <v>0</v>
      </c>
      <c r="BB141" s="44">
        <f>Base!BA141</f>
        <v>0</v>
      </c>
      <c r="BC141" s="44">
        <f>Base!BB141</f>
        <v>0</v>
      </c>
      <c r="BD141" s="44">
        <f>Base!BC141</f>
        <v>0</v>
      </c>
      <c r="BE141" s="44">
        <f>Base!BD141</f>
        <v>0</v>
      </c>
      <c r="BF141" s="44"/>
      <c r="BG141" s="238" t="str">
        <f>Base!FR141</f>
        <v/>
      </c>
    </row>
    <row r="142" spans="1:59" x14ac:dyDescent="0.25">
      <c r="A142" s="44" t="str">
        <f>Base!A142</f>
        <v>ПБ.ВС.10</v>
      </c>
      <c r="B142" s="41">
        <f>Base!B142</f>
        <v>0</v>
      </c>
      <c r="C142" s="44" t="str">
        <f ca="1">Base!CP142</f>
        <v/>
      </c>
      <c r="D142" s="44" t="str">
        <f ca="1">Base!DR142</f>
        <v/>
      </c>
      <c r="E142" s="44" t="str">
        <f ca="1">Base!EV142</f>
        <v/>
      </c>
      <c r="F142" s="44" t="str">
        <f ca="1">Base!EG142</f>
        <v/>
      </c>
      <c r="G142" s="239">
        <f t="shared" si="50"/>
        <v>0</v>
      </c>
      <c r="H142" s="44">
        <f t="shared" si="51"/>
        <v>0</v>
      </c>
      <c r="I142" s="44">
        <f t="shared" ref="I142:I152" si="57">SUM(J142:L142)</f>
        <v>0</v>
      </c>
      <c r="J142" s="44">
        <f t="shared" ref="J142:J152" si="58">O142+S142*$U$3+W142*$Y$3+AA142*$AC$3+AE142*$AG$3+AI142*$AK$3+AM142*$AO$3+AQ142*$AS$3+AU142*$AW$3+AY142*$BA$3+BC142*$BE$3</f>
        <v>0</v>
      </c>
      <c r="K142" s="44">
        <f t="shared" ref="K142:K152" si="59">P142+T142*$U$3+X142*$Y$3+AB142*$AC$3+AF142*$AG$3+AJ142*$AK$3+AN142*$AO$3+AR142*$AS$3+AV142*$AW$3+AZ142*$BA$3+BD142*$BE$3</f>
        <v>0</v>
      </c>
      <c r="L142" s="44">
        <f t="shared" ref="L142:L152" si="60">Q142+U142*$U$3+Y142*$Y$3+AC142*$AC$3+AG142*$AG$3+AK142*$AK$3+AO142*$AO$3+AS142*$AS$3+AW142*$AW$3+BA142*$BA$3+BE142*$BE$3</f>
        <v>0</v>
      </c>
      <c r="M142" s="44">
        <f t="shared" ref="M142:M152" si="61">H142-I142</f>
        <v>0</v>
      </c>
      <c r="N142" s="44">
        <f>Base!C142</f>
        <v>0</v>
      </c>
      <c r="O142" s="44">
        <f>Base!D142</f>
        <v>0</v>
      </c>
      <c r="P142" s="44">
        <f>Base!E142</f>
        <v>0</v>
      </c>
      <c r="Q142" s="44">
        <f>Base!F142</f>
        <v>0</v>
      </c>
      <c r="R142" s="44">
        <f>Base!H142</f>
        <v>0</v>
      </c>
      <c r="S142" s="44">
        <f>Base!I142</f>
        <v>0</v>
      </c>
      <c r="T142" s="44">
        <f>Base!J142</f>
        <v>0</v>
      </c>
      <c r="U142" s="44">
        <f>Base!K142</f>
        <v>0</v>
      </c>
      <c r="V142" s="44">
        <f>Base!M142</f>
        <v>0</v>
      </c>
      <c r="W142" s="44">
        <f>Base!N142</f>
        <v>0</v>
      </c>
      <c r="X142" s="44">
        <f>Base!O142</f>
        <v>0</v>
      </c>
      <c r="Y142" s="44">
        <f>Base!P142</f>
        <v>0</v>
      </c>
      <c r="Z142" s="44">
        <f>Base!R142</f>
        <v>0</v>
      </c>
      <c r="AA142" s="44">
        <f>Base!S142</f>
        <v>0</v>
      </c>
      <c r="AB142" s="44">
        <f>Base!T142</f>
        <v>0</v>
      </c>
      <c r="AC142" s="44">
        <f>Base!U142</f>
        <v>0</v>
      </c>
      <c r="AD142" s="44">
        <f>Base!W142</f>
        <v>0</v>
      </c>
      <c r="AE142" s="44">
        <f>Base!X142</f>
        <v>0</v>
      </c>
      <c r="AF142" s="44">
        <f>Base!Y142</f>
        <v>0</v>
      </c>
      <c r="AG142" s="44">
        <f>Base!Z142</f>
        <v>0</v>
      </c>
      <c r="AH142" s="44">
        <f>Base!AB142</f>
        <v>0</v>
      </c>
      <c r="AI142" s="44">
        <f>Base!AC142</f>
        <v>0</v>
      </c>
      <c r="AJ142" s="44">
        <f>Base!AD142</f>
        <v>0</v>
      </c>
      <c r="AK142" s="44">
        <f>Base!AE142</f>
        <v>0</v>
      </c>
      <c r="AL142" s="44">
        <f>Base!AG142</f>
        <v>0</v>
      </c>
      <c r="AM142" s="44">
        <f>Base!AH142</f>
        <v>0</v>
      </c>
      <c r="AN142" s="44">
        <f>Base!AI142</f>
        <v>0</v>
      </c>
      <c r="AO142" s="44">
        <f>Base!AJ142</f>
        <v>0</v>
      </c>
      <c r="AP142" s="44">
        <f>Base!AL142</f>
        <v>0</v>
      </c>
      <c r="AQ142" s="44">
        <f>Base!AM142</f>
        <v>0</v>
      </c>
      <c r="AR142" s="44">
        <f>Base!AN142</f>
        <v>0</v>
      </c>
      <c r="AS142" s="44">
        <f>Base!AO142</f>
        <v>0</v>
      </c>
      <c r="AT142" s="44">
        <f>Base!AQ142</f>
        <v>0</v>
      </c>
      <c r="AU142" s="44">
        <f>Base!AR142</f>
        <v>0</v>
      </c>
      <c r="AV142" s="44">
        <f>Base!AS142</f>
        <v>0</v>
      </c>
      <c r="AW142" s="44">
        <f>Base!AT142</f>
        <v>0</v>
      </c>
      <c r="AX142" s="44">
        <f>Base!AV142</f>
        <v>0</v>
      </c>
      <c r="AY142" s="44">
        <f>Base!AW142</f>
        <v>0</v>
      </c>
      <c r="AZ142" s="44">
        <f>Base!AX142</f>
        <v>0</v>
      </c>
      <c r="BA142" s="44">
        <f>Base!AY142</f>
        <v>0</v>
      </c>
      <c r="BB142" s="44">
        <f>Base!BA142</f>
        <v>0</v>
      </c>
      <c r="BC142" s="44">
        <f>Base!BB142</f>
        <v>0</v>
      </c>
      <c r="BD142" s="44">
        <f>Base!BC142</f>
        <v>0</v>
      </c>
      <c r="BE142" s="44">
        <f>Base!BD142</f>
        <v>0</v>
      </c>
      <c r="BF142" s="44"/>
      <c r="BG142" s="238" t="str">
        <f>Base!FR142</f>
        <v/>
      </c>
    </row>
    <row r="143" spans="1:59" x14ac:dyDescent="0.25">
      <c r="A143" s="44" t="str">
        <f>Base!A143</f>
        <v>ПБ.ВС.11</v>
      </c>
      <c r="B143" s="41">
        <f>Base!B143</f>
        <v>0</v>
      </c>
      <c r="C143" s="44" t="str">
        <f ca="1">Base!CP143</f>
        <v/>
      </c>
      <c r="D143" s="44" t="str">
        <f ca="1">Base!DR143</f>
        <v/>
      </c>
      <c r="E143" s="44" t="str">
        <f ca="1">Base!EV143</f>
        <v/>
      </c>
      <c r="F143" s="44" t="str">
        <f ca="1">Base!EG143</f>
        <v/>
      </c>
      <c r="G143" s="239">
        <f t="shared" si="50"/>
        <v>0</v>
      </c>
      <c r="H143" s="44">
        <f t="shared" si="51"/>
        <v>0</v>
      </c>
      <c r="I143" s="44">
        <f t="shared" si="57"/>
        <v>0</v>
      </c>
      <c r="J143" s="44">
        <f t="shared" si="58"/>
        <v>0</v>
      </c>
      <c r="K143" s="44">
        <f t="shared" si="59"/>
        <v>0</v>
      </c>
      <c r="L143" s="44">
        <f t="shared" si="60"/>
        <v>0</v>
      </c>
      <c r="M143" s="44">
        <f t="shared" si="61"/>
        <v>0</v>
      </c>
      <c r="N143" s="44">
        <f>Base!C143</f>
        <v>0</v>
      </c>
      <c r="O143" s="44">
        <f>Base!D143</f>
        <v>0</v>
      </c>
      <c r="P143" s="44">
        <f>Base!E143</f>
        <v>0</v>
      </c>
      <c r="Q143" s="44">
        <f>Base!F143</f>
        <v>0</v>
      </c>
      <c r="R143" s="44">
        <f>Base!H143</f>
        <v>0</v>
      </c>
      <c r="S143" s="44">
        <f>Base!I143</f>
        <v>0</v>
      </c>
      <c r="T143" s="44">
        <f>Base!J143</f>
        <v>0</v>
      </c>
      <c r="U143" s="44">
        <f>Base!K143</f>
        <v>0</v>
      </c>
      <c r="V143" s="44">
        <f>Base!M143</f>
        <v>0</v>
      </c>
      <c r="W143" s="44">
        <f>Base!N143</f>
        <v>0</v>
      </c>
      <c r="X143" s="44">
        <f>Base!O143</f>
        <v>0</v>
      </c>
      <c r="Y143" s="44">
        <f>Base!P143</f>
        <v>0</v>
      </c>
      <c r="Z143" s="44">
        <f>Base!R143</f>
        <v>0</v>
      </c>
      <c r="AA143" s="44">
        <f>Base!S143</f>
        <v>0</v>
      </c>
      <c r="AB143" s="44">
        <f>Base!T143</f>
        <v>0</v>
      </c>
      <c r="AC143" s="44">
        <f>Base!U143</f>
        <v>0</v>
      </c>
      <c r="AD143" s="44">
        <f>Base!W143</f>
        <v>0</v>
      </c>
      <c r="AE143" s="44">
        <f>Base!X143</f>
        <v>0</v>
      </c>
      <c r="AF143" s="44">
        <f>Base!Y143</f>
        <v>0</v>
      </c>
      <c r="AG143" s="44">
        <f>Base!Z143</f>
        <v>0</v>
      </c>
      <c r="AH143" s="44">
        <f>Base!AB143</f>
        <v>0</v>
      </c>
      <c r="AI143" s="44">
        <f>Base!AC143</f>
        <v>0</v>
      </c>
      <c r="AJ143" s="44">
        <f>Base!AD143</f>
        <v>0</v>
      </c>
      <c r="AK143" s="44">
        <f>Base!AE143</f>
        <v>0</v>
      </c>
      <c r="AL143" s="44">
        <f>Base!AG143</f>
        <v>0</v>
      </c>
      <c r="AM143" s="44">
        <f>Base!AH143</f>
        <v>0</v>
      </c>
      <c r="AN143" s="44">
        <f>Base!AI143</f>
        <v>0</v>
      </c>
      <c r="AO143" s="44">
        <f>Base!AJ143</f>
        <v>0</v>
      </c>
      <c r="AP143" s="44">
        <f>Base!AL143</f>
        <v>0</v>
      </c>
      <c r="AQ143" s="44">
        <f>Base!AM143</f>
        <v>0</v>
      </c>
      <c r="AR143" s="44">
        <f>Base!AN143</f>
        <v>0</v>
      </c>
      <c r="AS143" s="44">
        <f>Base!AO143</f>
        <v>0</v>
      </c>
      <c r="AT143" s="44">
        <f>Base!AQ143</f>
        <v>0</v>
      </c>
      <c r="AU143" s="44">
        <f>Base!AR143</f>
        <v>0</v>
      </c>
      <c r="AV143" s="44">
        <f>Base!AS143</f>
        <v>0</v>
      </c>
      <c r="AW143" s="44">
        <f>Base!AT143</f>
        <v>0</v>
      </c>
      <c r="AX143" s="44">
        <f>Base!AV143</f>
        <v>0</v>
      </c>
      <c r="AY143" s="44">
        <f>Base!AW143</f>
        <v>0</v>
      </c>
      <c r="AZ143" s="44">
        <f>Base!AX143</f>
        <v>0</v>
      </c>
      <c r="BA143" s="44">
        <f>Base!AY143</f>
        <v>0</v>
      </c>
      <c r="BB143" s="44">
        <f>Base!BA143</f>
        <v>0</v>
      </c>
      <c r="BC143" s="44">
        <f>Base!BB143</f>
        <v>0</v>
      </c>
      <c r="BD143" s="44">
        <f>Base!BC143</f>
        <v>0</v>
      </c>
      <c r="BE143" s="44">
        <f>Base!BD143</f>
        <v>0</v>
      </c>
      <c r="BF143" s="44"/>
      <c r="BG143" s="238" t="str">
        <f>Base!FR143</f>
        <v/>
      </c>
    </row>
    <row r="144" spans="1:59" x14ac:dyDescent="0.25">
      <c r="A144" s="44" t="str">
        <f>Base!A144</f>
        <v>ПБ.ВС.12</v>
      </c>
      <c r="B144" s="41">
        <f>Base!B144</f>
        <v>0</v>
      </c>
      <c r="C144" s="44" t="str">
        <f ca="1">Base!CP144</f>
        <v/>
      </c>
      <c r="D144" s="44" t="str">
        <f ca="1">Base!DR144</f>
        <v/>
      </c>
      <c r="E144" s="44" t="str">
        <f ca="1">Base!EV144</f>
        <v/>
      </c>
      <c r="F144" s="44" t="str">
        <f ca="1">Base!EG144</f>
        <v/>
      </c>
      <c r="G144" s="239">
        <f t="shared" si="50"/>
        <v>0</v>
      </c>
      <c r="H144" s="44">
        <f t="shared" si="51"/>
        <v>0</v>
      </c>
      <c r="I144" s="44">
        <f t="shared" si="57"/>
        <v>0</v>
      </c>
      <c r="J144" s="44">
        <f t="shared" si="58"/>
        <v>0</v>
      </c>
      <c r="K144" s="44">
        <f t="shared" si="59"/>
        <v>0</v>
      </c>
      <c r="L144" s="44">
        <f t="shared" si="60"/>
        <v>0</v>
      </c>
      <c r="M144" s="44">
        <f t="shared" si="61"/>
        <v>0</v>
      </c>
      <c r="N144" s="44">
        <f>Base!C144</f>
        <v>0</v>
      </c>
      <c r="O144" s="44">
        <f>Base!D144</f>
        <v>0</v>
      </c>
      <c r="P144" s="44">
        <f>Base!E144</f>
        <v>0</v>
      </c>
      <c r="Q144" s="44">
        <f>Base!F144</f>
        <v>0</v>
      </c>
      <c r="R144" s="44">
        <f>Base!H144</f>
        <v>0</v>
      </c>
      <c r="S144" s="44">
        <f>Base!I144</f>
        <v>0</v>
      </c>
      <c r="T144" s="44">
        <f>Base!J144</f>
        <v>0</v>
      </c>
      <c r="U144" s="44">
        <f>Base!K144</f>
        <v>0</v>
      </c>
      <c r="V144" s="44">
        <f>Base!M144</f>
        <v>0</v>
      </c>
      <c r="W144" s="44">
        <f>Base!N144</f>
        <v>0</v>
      </c>
      <c r="X144" s="44">
        <f>Base!O144</f>
        <v>0</v>
      </c>
      <c r="Y144" s="44">
        <f>Base!P144</f>
        <v>0</v>
      </c>
      <c r="Z144" s="44">
        <f>Base!R144</f>
        <v>0</v>
      </c>
      <c r="AA144" s="44">
        <f>Base!S144</f>
        <v>0</v>
      </c>
      <c r="AB144" s="44">
        <f>Base!T144</f>
        <v>0</v>
      </c>
      <c r="AC144" s="44">
        <f>Base!U144</f>
        <v>0</v>
      </c>
      <c r="AD144" s="44">
        <f>Base!W144</f>
        <v>0</v>
      </c>
      <c r="AE144" s="44">
        <f>Base!X144</f>
        <v>0</v>
      </c>
      <c r="AF144" s="44">
        <f>Base!Y144</f>
        <v>0</v>
      </c>
      <c r="AG144" s="44">
        <f>Base!Z144</f>
        <v>0</v>
      </c>
      <c r="AH144" s="44">
        <f>Base!AB144</f>
        <v>0</v>
      </c>
      <c r="AI144" s="44">
        <f>Base!AC144</f>
        <v>0</v>
      </c>
      <c r="AJ144" s="44">
        <f>Base!AD144</f>
        <v>0</v>
      </c>
      <c r="AK144" s="44">
        <f>Base!AE144</f>
        <v>0</v>
      </c>
      <c r="AL144" s="44">
        <f>Base!AG144</f>
        <v>0</v>
      </c>
      <c r="AM144" s="44">
        <f>Base!AH144</f>
        <v>0</v>
      </c>
      <c r="AN144" s="44">
        <f>Base!AI144</f>
        <v>0</v>
      </c>
      <c r="AO144" s="44">
        <f>Base!AJ144</f>
        <v>0</v>
      </c>
      <c r="AP144" s="44">
        <f>Base!AL144</f>
        <v>0</v>
      </c>
      <c r="AQ144" s="44">
        <f>Base!AM144</f>
        <v>0</v>
      </c>
      <c r="AR144" s="44">
        <f>Base!AN144</f>
        <v>0</v>
      </c>
      <c r="AS144" s="44">
        <f>Base!AO144</f>
        <v>0</v>
      </c>
      <c r="AT144" s="44">
        <f>Base!AQ144</f>
        <v>0</v>
      </c>
      <c r="AU144" s="44">
        <f>Base!AR144</f>
        <v>0</v>
      </c>
      <c r="AV144" s="44">
        <f>Base!AS144</f>
        <v>0</v>
      </c>
      <c r="AW144" s="44">
        <f>Base!AT144</f>
        <v>0</v>
      </c>
      <c r="AX144" s="44">
        <f>Base!AV144</f>
        <v>0</v>
      </c>
      <c r="AY144" s="44">
        <f>Base!AW144</f>
        <v>0</v>
      </c>
      <c r="AZ144" s="44">
        <f>Base!AX144</f>
        <v>0</v>
      </c>
      <c r="BA144" s="44">
        <f>Base!AY144</f>
        <v>0</v>
      </c>
      <c r="BB144" s="44">
        <f>Base!BA144</f>
        <v>0</v>
      </c>
      <c r="BC144" s="44">
        <f>Base!BB144</f>
        <v>0</v>
      </c>
      <c r="BD144" s="44">
        <f>Base!BC144</f>
        <v>0</v>
      </c>
      <c r="BE144" s="44">
        <f>Base!BD144</f>
        <v>0</v>
      </c>
      <c r="BF144" s="44"/>
      <c r="BG144" s="238" t="str">
        <f>Base!FR144</f>
        <v/>
      </c>
    </row>
    <row r="145" spans="1:169" x14ac:dyDescent="0.25">
      <c r="A145" s="44" t="str">
        <f>Base!A145</f>
        <v>ПБ.ВС.13</v>
      </c>
      <c r="B145" s="41">
        <f>Base!B145</f>
        <v>0</v>
      </c>
      <c r="C145" s="44" t="str">
        <f ca="1">Base!CP145</f>
        <v/>
      </c>
      <c r="D145" s="44" t="str">
        <f ca="1">Base!DR145</f>
        <v/>
      </c>
      <c r="E145" s="44" t="str">
        <f ca="1">Base!EV145</f>
        <v/>
      </c>
      <c r="F145" s="44" t="str">
        <f ca="1">Base!EG145</f>
        <v/>
      </c>
      <c r="G145" s="239">
        <f t="shared" si="50"/>
        <v>0</v>
      </c>
      <c r="H145" s="44">
        <f t="shared" si="51"/>
        <v>0</v>
      </c>
      <c r="I145" s="44">
        <f t="shared" si="57"/>
        <v>0</v>
      </c>
      <c r="J145" s="44">
        <f t="shared" si="58"/>
        <v>0</v>
      </c>
      <c r="K145" s="44">
        <f t="shared" si="59"/>
        <v>0</v>
      </c>
      <c r="L145" s="44">
        <f t="shared" si="60"/>
        <v>0</v>
      </c>
      <c r="M145" s="44">
        <f t="shared" si="61"/>
        <v>0</v>
      </c>
      <c r="N145" s="44">
        <f>Base!C145</f>
        <v>0</v>
      </c>
      <c r="O145" s="44">
        <f>Base!D145</f>
        <v>0</v>
      </c>
      <c r="P145" s="44">
        <f>Base!E145</f>
        <v>0</v>
      </c>
      <c r="Q145" s="44">
        <f>Base!F145</f>
        <v>0</v>
      </c>
      <c r="R145" s="44">
        <f>Base!H145</f>
        <v>0</v>
      </c>
      <c r="S145" s="44">
        <f>Base!I145</f>
        <v>0</v>
      </c>
      <c r="T145" s="44">
        <f>Base!J145</f>
        <v>0</v>
      </c>
      <c r="U145" s="44">
        <f>Base!K145</f>
        <v>0</v>
      </c>
      <c r="V145" s="44">
        <f>Base!M145</f>
        <v>0</v>
      </c>
      <c r="W145" s="44">
        <f>Base!N145</f>
        <v>0</v>
      </c>
      <c r="X145" s="44">
        <f>Base!O145</f>
        <v>0</v>
      </c>
      <c r="Y145" s="44">
        <f>Base!P145</f>
        <v>0</v>
      </c>
      <c r="Z145" s="44">
        <f>Base!R145</f>
        <v>0</v>
      </c>
      <c r="AA145" s="44">
        <f>Base!S145</f>
        <v>0</v>
      </c>
      <c r="AB145" s="44">
        <f>Base!T145</f>
        <v>0</v>
      </c>
      <c r="AC145" s="44">
        <f>Base!U145</f>
        <v>0</v>
      </c>
      <c r="AD145" s="44">
        <f>Base!W145</f>
        <v>0</v>
      </c>
      <c r="AE145" s="44">
        <f>Base!X145</f>
        <v>0</v>
      </c>
      <c r="AF145" s="44">
        <f>Base!Y145</f>
        <v>0</v>
      </c>
      <c r="AG145" s="44">
        <f>Base!Z145</f>
        <v>0</v>
      </c>
      <c r="AH145" s="44">
        <f>Base!AB145</f>
        <v>0</v>
      </c>
      <c r="AI145" s="44">
        <f>Base!AC145</f>
        <v>0</v>
      </c>
      <c r="AJ145" s="44">
        <f>Base!AD145</f>
        <v>0</v>
      </c>
      <c r="AK145" s="44">
        <f>Base!AE145</f>
        <v>0</v>
      </c>
      <c r="AL145" s="44">
        <f>Base!AG145</f>
        <v>0</v>
      </c>
      <c r="AM145" s="44">
        <f>Base!AH145</f>
        <v>0</v>
      </c>
      <c r="AN145" s="44">
        <f>Base!AI145</f>
        <v>0</v>
      </c>
      <c r="AO145" s="44">
        <f>Base!AJ145</f>
        <v>0</v>
      </c>
      <c r="AP145" s="44">
        <f>Base!AL145</f>
        <v>0</v>
      </c>
      <c r="AQ145" s="44">
        <f>Base!AM145</f>
        <v>0</v>
      </c>
      <c r="AR145" s="44">
        <f>Base!AN145</f>
        <v>0</v>
      </c>
      <c r="AS145" s="44">
        <f>Base!AO145</f>
        <v>0</v>
      </c>
      <c r="AT145" s="44">
        <f>Base!AQ145</f>
        <v>0</v>
      </c>
      <c r="AU145" s="44">
        <f>Base!AR145</f>
        <v>0</v>
      </c>
      <c r="AV145" s="44">
        <f>Base!AS145</f>
        <v>0</v>
      </c>
      <c r="AW145" s="44">
        <f>Base!AT145</f>
        <v>0</v>
      </c>
      <c r="AX145" s="44">
        <f>Base!AV145</f>
        <v>0</v>
      </c>
      <c r="AY145" s="44">
        <f>Base!AW145</f>
        <v>0</v>
      </c>
      <c r="AZ145" s="44">
        <f>Base!AX145</f>
        <v>0</v>
      </c>
      <c r="BA145" s="44">
        <f>Base!AY145</f>
        <v>0</v>
      </c>
      <c r="BB145" s="44">
        <f>Base!BA145</f>
        <v>0</v>
      </c>
      <c r="BC145" s="44">
        <f>Base!BB145</f>
        <v>0</v>
      </c>
      <c r="BD145" s="44">
        <f>Base!BC145</f>
        <v>0</v>
      </c>
      <c r="BE145" s="44">
        <f>Base!BD145</f>
        <v>0</v>
      </c>
      <c r="BF145" s="44"/>
      <c r="BG145" s="238" t="str">
        <f>Base!FR145</f>
        <v/>
      </c>
    </row>
    <row r="146" spans="1:169" x14ac:dyDescent="0.25">
      <c r="A146" s="44" t="str">
        <f>Base!A146</f>
        <v>ПБ.ВС.14</v>
      </c>
      <c r="B146" s="41">
        <f>Base!B146</f>
        <v>0</v>
      </c>
      <c r="C146" s="44" t="str">
        <f ca="1">Base!CP146</f>
        <v/>
      </c>
      <c r="D146" s="44" t="str">
        <f ca="1">Base!DR146</f>
        <v/>
      </c>
      <c r="E146" s="44" t="str">
        <f ca="1">Base!EV146</f>
        <v/>
      </c>
      <c r="F146" s="44" t="str">
        <f ca="1">Base!EG146</f>
        <v/>
      </c>
      <c r="G146" s="239">
        <f t="shared" si="50"/>
        <v>0</v>
      </c>
      <c r="H146" s="44">
        <f t="shared" si="51"/>
        <v>0</v>
      </c>
      <c r="I146" s="44">
        <f t="shared" si="57"/>
        <v>0</v>
      </c>
      <c r="J146" s="44">
        <f t="shared" si="58"/>
        <v>0</v>
      </c>
      <c r="K146" s="44">
        <f t="shared" si="59"/>
        <v>0</v>
      </c>
      <c r="L146" s="44">
        <f t="shared" si="60"/>
        <v>0</v>
      </c>
      <c r="M146" s="44">
        <f t="shared" si="61"/>
        <v>0</v>
      </c>
      <c r="N146" s="44">
        <f>Base!C146</f>
        <v>0</v>
      </c>
      <c r="O146" s="44">
        <f>Base!D146</f>
        <v>0</v>
      </c>
      <c r="P146" s="44">
        <f>Base!E146</f>
        <v>0</v>
      </c>
      <c r="Q146" s="44">
        <f>Base!F146</f>
        <v>0</v>
      </c>
      <c r="R146" s="44">
        <f>Base!H146</f>
        <v>0</v>
      </c>
      <c r="S146" s="44">
        <f>Base!I146</f>
        <v>0</v>
      </c>
      <c r="T146" s="44">
        <f>Base!J146</f>
        <v>0</v>
      </c>
      <c r="U146" s="44">
        <f>Base!K146</f>
        <v>0</v>
      </c>
      <c r="V146" s="44">
        <f>Base!M146</f>
        <v>0</v>
      </c>
      <c r="W146" s="44">
        <f>Base!N146</f>
        <v>0</v>
      </c>
      <c r="X146" s="44">
        <f>Base!O146</f>
        <v>0</v>
      </c>
      <c r="Y146" s="44">
        <f>Base!P146</f>
        <v>0</v>
      </c>
      <c r="Z146" s="44">
        <f>Base!R146</f>
        <v>0</v>
      </c>
      <c r="AA146" s="44">
        <f>Base!S146</f>
        <v>0</v>
      </c>
      <c r="AB146" s="44">
        <f>Base!T146</f>
        <v>0</v>
      </c>
      <c r="AC146" s="44">
        <f>Base!U146</f>
        <v>0</v>
      </c>
      <c r="AD146" s="44">
        <f>Base!W146</f>
        <v>0</v>
      </c>
      <c r="AE146" s="44">
        <f>Base!X146</f>
        <v>0</v>
      </c>
      <c r="AF146" s="44">
        <f>Base!Y146</f>
        <v>0</v>
      </c>
      <c r="AG146" s="44">
        <f>Base!Z146</f>
        <v>0</v>
      </c>
      <c r="AH146" s="44">
        <f>Base!AB146</f>
        <v>0</v>
      </c>
      <c r="AI146" s="44">
        <f>Base!AC146</f>
        <v>0</v>
      </c>
      <c r="AJ146" s="44">
        <f>Base!AD146</f>
        <v>0</v>
      </c>
      <c r="AK146" s="44">
        <f>Base!AE146</f>
        <v>0</v>
      </c>
      <c r="AL146" s="44">
        <f>Base!AG146</f>
        <v>0</v>
      </c>
      <c r="AM146" s="44">
        <f>Base!AH146</f>
        <v>0</v>
      </c>
      <c r="AN146" s="44">
        <f>Base!AI146</f>
        <v>0</v>
      </c>
      <c r="AO146" s="44">
        <f>Base!AJ146</f>
        <v>0</v>
      </c>
      <c r="AP146" s="44">
        <f>Base!AL146</f>
        <v>0</v>
      </c>
      <c r="AQ146" s="44">
        <f>Base!AM146</f>
        <v>0</v>
      </c>
      <c r="AR146" s="44">
        <f>Base!AN146</f>
        <v>0</v>
      </c>
      <c r="AS146" s="44">
        <f>Base!AO146</f>
        <v>0</v>
      </c>
      <c r="AT146" s="44">
        <f>Base!AQ146</f>
        <v>0</v>
      </c>
      <c r="AU146" s="44">
        <f>Base!AR146</f>
        <v>0</v>
      </c>
      <c r="AV146" s="44">
        <f>Base!AS146</f>
        <v>0</v>
      </c>
      <c r="AW146" s="44">
        <f>Base!AT146</f>
        <v>0</v>
      </c>
      <c r="AX146" s="44">
        <f>Base!AV146</f>
        <v>0</v>
      </c>
      <c r="AY146" s="44">
        <f>Base!AW146</f>
        <v>0</v>
      </c>
      <c r="AZ146" s="44">
        <f>Base!AX146</f>
        <v>0</v>
      </c>
      <c r="BA146" s="44">
        <f>Base!AY146</f>
        <v>0</v>
      </c>
      <c r="BB146" s="44">
        <f>Base!BA146</f>
        <v>0</v>
      </c>
      <c r="BC146" s="44">
        <f>Base!BB146</f>
        <v>0</v>
      </c>
      <c r="BD146" s="44">
        <f>Base!BC146</f>
        <v>0</v>
      </c>
      <c r="BE146" s="44">
        <f>Base!BD146</f>
        <v>0</v>
      </c>
      <c r="BF146" s="44"/>
      <c r="BG146" s="238" t="str">
        <f>Base!FR146</f>
        <v/>
      </c>
    </row>
    <row r="147" spans="1:169" x14ac:dyDescent="0.25">
      <c r="A147" s="44" t="str">
        <f>Base!A147</f>
        <v>ПБ.ВС.15</v>
      </c>
      <c r="B147" s="41">
        <f>Base!B147</f>
        <v>0</v>
      </c>
      <c r="C147" s="44" t="str">
        <f ca="1">Base!CP147</f>
        <v/>
      </c>
      <c r="D147" s="44" t="str">
        <f ca="1">Base!DR147</f>
        <v/>
      </c>
      <c r="E147" s="44" t="str">
        <f ca="1">Base!EV147</f>
        <v/>
      </c>
      <c r="F147" s="44" t="str">
        <f ca="1">Base!EG147</f>
        <v/>
      </c>
      <c r="G147" s="239">
        <f t="shared" si="50"/>
        <v>0</v>
      </c>
      <c r="H147" s="44">
        <f t="shared" si="51"/>
        <v>0</v>
      </c>
      <c r="I147" s="44">
        <f t="shared" si="57"/>
        <v>0</v>
      </c>
      <c r="J147" s="44">
        <f t="shared" si="58"/>
        <v>0</v>
      </c>
      <c r="K147" s="44">
        <f t="shared" si="59"/>
        <v>0</v>
      </c>
      <c r="L147" s="44">
        <f t="shared" si="60"/>
        <v>0</v>
      </c>
      <c r="M147" s="44">
        <f t="shared" si="61"/>
        <v>0</v>
      </c>
      <c r="N147" s="44">
        <f>Base!C147</f>
        <v>0</v>
      </c>
      <c r="O147" s="44">
        <f>Base!D147</f>
        <v>0</v>
      </c>
      <c r="P147" s="44">
        <f>Base!E147</f>
        <v>0</v>
      </c>
      <c r="Q147" s="44">
        <f>Base!F147</f>
        <v>0</v>
      </c>
      <c r="R147" s="44">
        <f>Base!H147</f>
        <v>0</v>
      </c>
      <c r="S147" s="44">
        <f>Base!I147</f>
        <v>0</v>
      </c>
      <c r="T147" s="44">
        <f>Base!J147</f>
        <v>0</v>
      </c>
      <c r="U147" s="44">
        <f>Base!K147</f>
        <v>0</v>
      </c>
      <c r="V147" s="44">
        <f>Base!M147</f>
        <v>0</v>
      </c>
      <c r="W147" s="44">
        <f>Base!N147</f>
        <v>0</v>
      </c>
      <c r="X147" s="44">
        <f>Base!O147</f>
        <v>0</v>
      </c>
      <c r="Y147" s="44">
        <f>Base!P147</f>
        <v>0</v>
      </c>
      <c r="Z147" s="44">
        <f>Base!R147</f>
        <v>0</v>
      </c>
      <c r="AA147" s="44">
        <f>Base!S147</f>
        <v>0</v>
      </c>
      <c r="AB147" s="44">
        <f>Base!T147</f>
        <v>0</v>
      </c>
      <c r="AC147" s="44">
        <f>Base!U147</f>
        <v>0</v>
      </c>
      <c r="AD147" s="44">
        <f>Base!W147</f>
        <v>0</v>
      </c>
      <c r="AE147" s="44">
        <f>Base!X147</f>
        <v>0</v>
      </c>
      <c r="AF147" s="44">
        <f>Base!Y147</f>
        <v>0</v>
      </c>
      <c r="AG147" s="44">
        <f>Base!Z147</f>
        <v>0</v>
      </c>
      <c r="AH147" s="44">
        <f>Base!AB147</f>
        <v>0</v>
      </c>
      <c r="AI147" s="44">
        <f>Base!AC147</f>
        <v>0</v>
      </c>
      <c r="AJ147" s="44">
        <f>Base!AD147</f>
        <v>0</v>
      </c>
      <c r="AK147" s="44">
        <f>Base!AE147</f>
        <v>0</v>
      </c>
      <c r="AL147" s="44">
        <f>Base!AG147</f>
        <v>0</v>
      </c>
      <c r="AM147" s="44">
        <f>Base!AH147</f>
        <v>0</v>
      </c>
      <c r="AN147" s="44">
        <f>Base!AI147</f>
        <v>0</v>
      </c>
      <c r="AO147" s="44">
        <f>Base!AJ147</f>
        <v>0</v>
      </c>
      <c r="AP147" s="44">
        <f>Base!AL147</f>
        <v>0</v>
      </c>
      <c r="AQ147" s="44">
        <f>Base!AM147</f>
        <v>0</v>
      </c>
      <c r="AR147" s="44">
        <f>Base!AN147</f>
        <v>0</v>
      </c>
      <c r="AS147" s="44">
        <f>Base!AO147</f>
        <v>0</v>
      </c>
      <c r="AT147" s="44">
        <f>Base!AQ147</f>
        <v>0</v>
      </c>
      <c r="AU147" s="44">
        <f>Base!AR147</f>
        <v>0</v>
      </c>
      <c r="AV147" s="44">
        <f>Base!AS147</f>
        <v>0</v>
      </c>
      <c r="AW147" s="44">
        <f>Base!AT147</f>
        <v>0</v>
      </c>
      <c r="AX147" s="44">
        <f>Base!AV147</f>
        <v>0</v>
      </c>
      <c r="AY147" s="44">
        <f>Base!AW147</f>
        <v>0</v>
      </c>
      <c r="AZ147" s="44">
        <f>Base!AX147</f>
        <v>0</v>
      </c>
      <c r="BA147" s="44">
        <f>Base!AY147</f>
        <v>0</v>
      </c>
      <c r="BB147" s="44">
        <f>Base!BA147</f>
        <v>0</v>
      </c>
      <c r="BC147" s="44">
        <f>Base!BB147</f>
        <v>0</v>
      </c>
      <c r="BD147" s="44">
        <f>Base!BC147</f>
        <v>0</v>
      </c>
      <c r="BE147" s="44">
        <f>Base!BD147</f>
        <v>0</v>
      </c>
      <c r="BF147" s="44"/>
      <c r="BG147" s="238" t="str">
        <f>Base!FR147</f>
        <v/>
      </c>
    </row>
    <row r="148" spans="1:169" x14ac:dyDescent="0.25">
      <c r="A148" s="44" t="str">
        <f>Base!A148</f>
        <v>ПБ.ВС.16</v>
      </c>
      <c r="B148" s="41">
        <f>Base!B148</f>
        <v>0</v>
      </c>
      <c r="C148" s="44" t="str">
        <f ca="1">Base!CP148</f>
        <v/>
      </c>
      <c r="D148" s="44" t="str">
        <f ca="1">Base!DR148</f>
        <v/>
      </c>
      <c r="E148" s="44" t="str">
        <f ca="1">Base!EV148</f>
        <v/>
      </c>
      <c r="F148" s="44" t="str">
        <f ca="1">Base!EG148</f>
        <v/>
      </c>
      <c r="G148" s="239">
        <f t="shared" si="50"/>
        <v>0</v>
      </c>
      <c r="H148" s="44">
        <f t="shared" si="51"/>
        <v>0</v>
      </c>
      <c r="I148" s="44">
        <f t="shared" si="57"/>
        <v>0</v>
      </c>
      <c r="J148" s="44">
        <f t="shared" si="58"/>
        <v>0</v>
      </c>
      <c r="K148" s="44">
        <f t="shared" si="59"/>
        <v>0</v>
      </c>
      <c r="L148" s="44">
        <f t="shared" si="60"/>
        <v>0</v>
      </c>
      <c r="M148" s="44">
        <f t="shared" si="61"/>
        <v>0</v>
      </c>
      <c r="N148" s="44">
        <f>Base!C148</f>
        <v>0</v>
      </c>
      <c r="O148" s="44">
        <f>Base!D148</f>
        <v>0</v>
      </c>
      <c r="P148" s="44">
        <f>Base!E148</f>
        <v>0</v>
      </c>
      <c r="Q148" s="44">
        <f>Base!F148</f>
        <v>0</v>
      </c>
      <c r="R148" s="44">
        <f>Base!H148</f>
        <v>0</v>
      </c>
      <c r="S148" s="44">
        <f>Base!I148</f>
        <v>0</v>
      </c>
      <c r="T148" s="44">
        <f>Base!J148</f>
        <v>0</v>
      </c>
      <c r="U148" s="44">
        <f>Base!K148</f>
        <v>0</v>
      </c>
      <c r="V148" s="44">
        <f>Base!M148</f>
        <v>0</v>
      </c>
      <c r="W148" s="44">
        <f>Base!N148</f>
        <v>0</v>
      </c>
      <c r="X148" s="44">
        <f>Base!O148</f>
        <v>0</v>
      </c>
      <c r="Y148" s="44">
        <f>Base!P148</f>
        <v>0</v>
      </c>
      <c r="Z148" s="44">
        <f>Base!R148</f>
        <v>0</v>
      </c>
      <c r="AA148" s="44">
        <f>Base!S148</f>
        <v>0</v>
      </c>
      <c r="AB148" s="44">
        <f>Base!T148</f>
        <v>0</v>
      </c>
      <c r="AC148" s="44">
        <f>Base!U148</f>
        <v>0</v>
      </c>
      <c r="AD148" s="44">
        <f>Base!W148</f>
        <v>0</v>
      </c>
      <c r="AE148" s="44">
        <f>Base!X148</f>
        <v>0</v>
      </c>
      <c r="AF148" s="44">
        <f>Base!Y148</f>
        <v>0</v>
      </c>
      <c r="AG148" s="44">
        <f>Base!Z148</f>
        <v>0</v>
      </c>
      <c r="AH148" s="44">
        <f>Base!AB148</f>
        <v>0</v>
      </c>
      <c r="AI148" s="44">
        <f>Base!AC148</f>
        <v>0</v>
      </c>
      <c r="AJ148" s="44">
        <f>Base!AD148</f>
        <v>0</v>
      </c>
      <c r="AK148" s="44">
        <f>Base!AE148</f>
        <v>0</v>
      </c>
      <c r="AL148" s="44">
        <f>Base!AG148</f>
        <v>0</v>
      </c>
      <c r="AM148" s="44">
        <f>Base!AH148</f>
        <v>0</v>
      </c>
      <c r="AN148" s="44">
        <f>Base!AI148</f>
        <v>0</v>
      </c>
      <c r="AO148" s="44">
        <f>Base!AJ148</f>
        <v>0</v>
      </c>
      <c r="AP148" s="44">
        <f>Base!AL148</f>
        <v>0</v>
      </c>
      <c r="AQ148" s="44">
        <f>Base!AM148</f>
        <v>0</v>
      </c>
      <c r="AR148" s="44">
        <f>Base!AN148</f>
        <v>0</v>
      </c>
      <c r="AS148" s="44">
        <f>Base!AO148</f>
        <v>0</v>
      </c>
      <c r="AT148" s="44">
        <f>Base!AQ148</f>
        <v>0</v>
      </c>
      <c r="AU148" s="44">
        <f>Base!AR148</f>
        <v>0</v>
      </c>
      <c r="AV148" s="44">
        <f>Base!AS148</f>
        <v>0</v>
      </c>
      <c r="AW148" s="44">
        <f>Base!AT148</f>
        <v>0</v>
      </c>
      <c r="AX148" s="44">
        <f>Base!AV148</f>
        <v>0</v>
      </c>
      <c r="AY148" s="44">
        <f>Base!AW148</f>
        <v>0</v>
      </c>
      <c r="AZ148" s="44">
        <f>Base!AX148</f>
        <v>0</v>
      </c>
      <c r="BA148" s="44">
        <f>Base!AY148</f>
        <v>0</v>
      </c>
      <c r="BB148" s="44">
        <f>Base!BA148</f>
        <v>0</v>
      </c>
      <c r="BC148" s="44">
        <f>Base!BB148</f>
        <v>0</v>
      </c>
      <c r="BD148" s="44">
        <f>Base!BC148</f>
        <v>0</v>
      </c>
      <c r="BE148" s="44">
        <f>Base!BD148</f>
        <v>0</v>
      </c>
      <c r="BF148" s="44"/>
      <c r="BG148" s="238" t="str">
        <f>Base!FR148</f>
        <v/>
      </c>
    </row>
    <row r="149" spans="1:169" x14ac:dyDescent="0.25">
      <c r="A149" s="44" t="str">
        <f>Base!A149</f>
        <v>ПБ.ВС.17</v>
      </c>
      <c r="B149" s="41">
        <f>Base!B149</f>
        <v>0</v>
      </c>
      <c r="C149" s="44" t="str">
        <f ca="1">Base!CP149</f>
        <v/>
      </c>
      <c r="D149" s="44" t="str">
        <f ca="1">Base!DR149</f>
        <v/>
      </c>
      <c r="E149" s="44" t="str">
        <f ca="1">Base!EV149</f>
        <v/>
      </c>
      <c r="F149" s="44" t="str">
        <f ca="1">Base!EG149</f>
        <v/>
      </c>
      <c r="G149" s="239">
        <f t="shared" si="50"/>
        <v>0</v>
      </c>
      <c r="H149" s="44">
        <f t="shared" si="51"/>
        <v>0</v>
      </c>
      <c r="I149" s="44">
        <f t="shared" si="57"/>
        <v>0</v>
      </c>
      <c r="J149" s="44">
        <f t="shared" si="58"/>
        <v>0</v>
      </c>
      <c r="K149" s="44">
        <f t="shared" si="59"/>
        <v>0</v>
      </c>
      <c r="L149" s="44">
        <f t="shared" si="60"/>
        <v>0</v>
      </c>
      <c r="M149" s="44">
        <f t="shared" si="61"/>
        <v>0</v>
      </c>
      <c r="N149" s="44">
        <f>Base!C149</f>
        <v>0</v>
      </c>
      <c r="O149" s="44">
        <f>Base!D149</f>
        <v>0</v>
      </c>
      <c r="P149" s="44">
        <f>Base!E149</f>
        <v>0</v>
      </c>
      <c r="Q149" s="44">
        <f>Base!F149</f>
        <v>0</v>
      </c>
      <c r="R149" s="44">
        <f>Base!H149</f>
        <v>0</v>
      </c>
      <c r="S149" s="44">
        <f>Base!I149</f>
        <v>0</v>
      </c>
      <c r="T149" s="44">
        <f>Base!J149</f>
        <v>0</v>
      </c>
      <c r="U149" s="44">
        <f>Base!K149</f>
        <v>0</v>
      </c>
      <c r="V149" s="44">
        <f>Base!M149</f>
        <v>0</v>
      </c>
      <c r="W149" s="44">
        <f>Base!N149</f>
        <v>0</v>
      </c>
      <c r="X149" s="44">
        <f>Base!O149</f>
        <v>0</v>
      </c>
      <c r="Y149" s="44">
        <f>Base!P149</f>
        <v>0</v>
      </c>
      <c r="Z149" s="44">
        <f>Base!R149</f>
        <v>0</v>
      </c>
      <c r="AA149" s="44">
        <f>Base!S149</f>
        <v>0</v>
      </c>
      <c r="AB149" s="44">
        <f>Base!T149</f>
        <v>0</v>
      </c>
      <c r="AC149" s="44">
        <f>Base!U149</f>
        <v>0</v>
      </c>
      <c r="AD149" s="44">
        <f>Base!W149</f>
        <v>0</v>
      </c>
      <c r="AE149" s="44">
        <f>Base!X149</f>
        <v>0</v>
      </c>
      <c r="AF149" s="44">
        <f>Base!Y149</f>
        <v>0</v>
      </c>
      <c r="AG149" s="44">
        <f>Base!Z149</f>
        <v>0</v>
      </c>
      <c r="AH149" s="44">
        <f>Base!AB149</f>
        <v>0</v>
      </c>
      <c r="AI149" s="44">
        <f>Base!AC149</f>
        <v>0</v>
      </c>
      <c r="AJ149" s="44">
        <f>Base!AD149</f>
        <v>0</v>
      </c>
      <c r="AK149" s="44">
        <f>Base!AE149</f>
        <v>0</v>
      </c>
      <c r="AL149" s="44">
        <f>Base!AG149</f>
        <v>0</v>
      </c>
      <c r="AM149" s="44">
        <f>Base!AH149</f>
        <v>0</v>
      </c>
      <c r="AN149" s="44">
        <f>Base!AI149</f>
        <v>0</v>
      </c>
      <c r="AO149" s="44">
        <f>Base!AJ149</f>
        <v>0</v>
      </c>
      <c r="AP149" s="44">
        <f>Base!AL149</f>
        <v>0</v>
      </c>
      <c r="AQ149" s="44">
        <f>Base!AM149</f>
        <v>0</v>
      </c>
      <c r="AR149" s="44">
        <f>Base!AN149</f>
        <v>0</v>
      </c>
      <c r="AS149" s="44">
        <f>Base!AO149</f>
        <v>0</v>
      </c>
      <c r="AT149" s="44">
        <f>Base!AQ149</f>
        <v>0</v>
      </c>
      <c r="AU149" s="44">
        <f>Base!AR149</f>
        <v>0</v>
      </c>
      <c r="AV149" s="44">
        <f>Base!AS149</f>
        <v>0</v>
      </c>
      <c r="AW149" s="44">
        <f>Base!AT149</f>
        <v>0</v>
      </c>
      <c r="AX149" s="44">
        <f>Base!AV149</f>
        <v>0</v>
      </c>
      <c r="AY149" s="44">
        <f>Base!AW149</f>
        <v>0</v>
      </c>
      <c r="AZ149" s="44">
        <f>Base!AX149</f>
        <v>0</v>
      </c>
      <c r="BA149" s="44">
        <f>Base!AY149</f>
        <v>0</v>
      </c>
      <c r="BB149" s="44">
        <f>Base!BA149</f>
        <v>0</v>
      </c>
      <c r="BC149" s="44">
        <f>Base!BB149</f>
        <v>0</v>
      </c>
      <c r="BD149" s="44">
        <f>Base!BC149</f>
        <v>0</v>
      </c>
      <c r="BE149" s="44">
        <f>Base!BD149</f>
        <v>0</v>
      </c>
      <c r="BF149" s="44"/>
      <c r="BG149" s="238" t="str">
        <f>Base!FR149</f>
        <v/>
      </c>
    </row>
    <row r="150" spans="1:169" x14ac:dyDescent="0.25">
      <c r="A150" s="44" t="str">
        <f>Base!A150</f>
        <v>ПБ.ВС.18</v>
      </c>
      <c r="B150" s="41">
        <f>Base!B150</f>
        <v>0</v>
      </c>
      <c r="C150" s="44" t="str">
        <f ca="1">Base!CP150</f>
        <v/>
      </c>
      <c r="D150" s="44" t="str">
        <f ca="1">Base!DR150</f>
        <v/>
      </c>
      <c r="E150" s="44" t="str">
        <f ca="1">Base!EV150</f>
        <v/>
      </c>
      <c r="F150" s="44" t="str">
        <f ca="1">Base!EG150</f>
        <v/>
      </c>
      <c r="G150" s="239">
        <f t="shared" si="50"/>
        <v>0</v>
      </c>
      <c r="H150" s="44">
        <f t="shared" si="51"/>
        <v>0</v>
      </c>
      <c r="I150" s="44">
        <f t="shared" si="57"/>
        <v>0</v>
      </c>
      <c r="J150" s="44">
        <f t="shared" si="58"/>
        <v>0</v>
      </c>
      <c r="K150" s="44">
        <f t="shared" si="59"/>
        <v>0</v>
      </c>
      <c r="L150" s="44">
        <f t="shared" si="60"/>
        <v>0</v>
      </c>
      <c r="M150" s="44">
        <f t="shared" si="61"/>
        <v>0</v>
      </c>
      <c r="N150" s="44">
        <f>Base!C150</f>
        <v>0</v>
      </c>
      <c r="O150" s="44">
        <f>Base!D150</f>
        <v>0</v>
      </c>
      <c r="P150" s="44">
        <f>Base!E150</f>
        <v>0</v>
      </c>
      <c r="Q150" s="44">
        <f>Base!F150</f>
        <v>0</v>
      </c>
      <c r="R150" s="44">
        <f>Base!H150</f>
        <v>0</v>
      </c>
      <c r="S150" s="44">
        <f>Base!I150</f>
        <v>0</v>
      </c>
      <c r="T150" s="44">
        <f>Base!J150</f>
        <v>0</v>
      </c>
      <c r="U150" s="44">
        <f>Base!K150</f>
        <v>0</v>
      </c>
      <c r="V150" s="44">
        <f>Base!M150</f>
        <v>0</v>
      </c>
      <c r="W150" s="44">
        <f>Base!N150</f>
        <v>0</v>
      </c>
      <c r="X150" s="44">
        <f>Base!O150</f>
        <v>0</v>
      </c>
      <c r="Y150" s="44">
        <f>Base!P150</f>
        <v>0</v>
      </c>
      <c r="Z150" s="44">
        <f>Base!R150</f>
        <v>0</v>
      </c>
      <c r="AA150" s="44">
        <f>Base!S150</f>
        <v>0</v>
      </c>
      <c r="AB150" s="44">
        <f>Base!T150</f>
        <v>0</v>
      </c>
      <c r="AC150" s="44">
        <f>Base!U150</f>
        <v>0</v>
      </c>
      <c r="AD150" s="44">
        <f>Base!W150</f>
        <v>0</v>
      </c>
      <c r="AE150" s="44">
        <f>Base!X150</f>
        <v>0</v>
      </c>
      <c r="AF150" s="44">
        <f>Base!Y150</f>
        <v>0</v>
      </c>
      <c r="AG150" s="44">
        <f>Base!Z150</f>
        <v>0</v>
      </c>
      <c r="AH150" s="44">
        <f>Base!AB150</f>
        <v>0</v>
      </c>
      <c r="AI150" s="44">
        <f>Base!AC150</f>
        <v>0</v>
      </c>
      <c r="AJ150" s="44">
        <f>Base!AD150</f>
        <v>0</v>
      </c>
      <c r="AK150" s="44">
        <f>Base!AE150</f>
        <v>0</v>
      </c>
      <c r="AL150" s="44">
        <f>Base!AG150</f>
        <v>0</v>
      </c>
      <c r="AM150" s="44">
        <f>Base!AH150</f>
        <v>0</v>
      </c>
      <c r="AN150" s="44">
        <f>Base!AI150</f>
        <v>0</v>
      </c>
      <c r="AO150" s="44">
        <f>Base!AJ150</f>
        <v>0</v>
      </c>
      <c r="AP150" s="44">
        <f>Base!AL150</f>
        <v>0</v>
      </c>
      <c r="AQ150" s="44">
        <f>Base!AM150</f>
        <v>0</v>
      </c>
      <c r="AR150" s="44">
        <f>Base!AN150</f>
        <v>0</v>
      </c>
      <c r="AS150" s="44">
        <f>Base!AO150</f>
        <v>0</v>
      </c>
      <c r="AT150" s="44">
        <f>Base!AQ150</f>
        <v>0</v>
      </c>
      <c r="AU150" s="44">
        <f>Base!AR150</f>
        <v>0</v>
      </c>
      <c r="AV150" s="44">
        <f>Base!AS150</f>
        <v>0</v>
      </c>
      <c r="AW150" s="44">
        <f>Base!AT150</f>
        <v>0</v>
      </c>
      <c r="AX150" s="44">
        <f>Base!AV150</f>
        <v>0</v>
      </c>
      <c r="AY150" s="44">
        <f>Base!AW150</f>
        <v>0</v>
      </c>
      <c r="AZ150" s="44">
        <f>Base!AX150</f>
        <v>0</v>
      </c>
      <c r="BA150" s="44">
        <f>Base!AY150</f>
        <v>0</v>
      </c>
      <c r="BB150" s="44">
        <f>Base!BA150</f>
        <v>0</v>
      </c>
      <c r="BC150" s="44">
        <f>Base!BB150</f>
        <v>0</v>
      </c>
      <c r="BD150" s="44">
        <f>Base!BC150</f>
        <v>0</v>
      </c>
      <c r="BE150" s="44">
        <f>Base!BD150</f>
        <v>0</v>
      </c>
      <c r="BF150" s="44"/>
      <c r="BG150" s="238" t="str">
        <f>Base!FR150</f>
        <v/>
      </c>
    </row>
    <row r="151" spans="1:169" x14ac:dyDescent="0.25">
      <c r="A151" s="44" t="str">
        <f>Base!A151</f>
        <v>ПБ.ВС.19</v>
      </c>
      <c r="B151" s="41">
        <f>Base!B151</f>
        <v>0</v>
      </c>
      <c r="C151" s="44" t="str">
        <f ca="1">Base!CP151</f>
        <v/>
      </c>
      <c r="D151" s="44" t="str">
        <f ca="1">Base!DR151</f>
        <v/>
      </c>
      <c r="E151" s="44" t="str">
        <f ca="1">Base!EV151</f>
        <v/>
      </c>
      <c r="F151" s="44" t="str">
        <f ca="1">Base!EG151</f>
        <v/>
      </c>
      <c r="G151" s="239">
        <f t="shared" si="50"/>
        <v>0</v>
      </c>
      <c r="H151" s="44">
        <f t="shared" si="51"/>
        <v>0</v>
      </c>
      <c r="I151" s="44">
        <f t="shared" si="57"/>
        <v>0</v>
      </c>
      <c r="J151" s="44">
        <f t="shared" si="58"/>
        <v>0</v>
      </c>
      <c r="K151" s="44">
        <f t="shared" si="59"/>
        <v>0</v>
      </c>
      <c r="L151" s="44">
        <f t="shared" si="60"/>
        <v>0</v>
      </c>
      <c r="M151" s="44">
        <f t="shared" si="61"/>
        <v>0</v>
      </c>
      <c r="N151" s="44">
        <f>Base!C151</f>
        <v>0</v>
      </c>
      <c r="O151" s="44">
        <f>Base!D151</f>
        <v>0</v>
      </c>
      <c r="P151" s="44">
        <f>Base!E151</f>
        <v>0</v>
      </c>
      <c r="Q151" s="44">
        <f>Base!F151</f>
        <v>0</v>
      </c>
      <c r="R151" s="44">
        <f>Base!H151</f>
        <v>0</v>
      </c>
      <c r="S151" s="44">
        <f>Base!I151</f>
        <v>0</v>
      </c>
      <c r="T151" s="44">
        <f>Base!J151</f>
        <v>0</v>
      </c>
      <c r="U151" s="44">
        <f>Base!K151</f>
        <v>0</v>
      </c>
      <c r="V151" s="44">
        <f>Base!M151</f>
        <v>0</v>
      </c>
      <c r="W151" s="44">
        <f>Base!N151</f>
        <v>0</v>
      </c>
      <c r="X151" s="44">
        <f>Base!O151</f>
        <v>0</v>
      </c>
      <c r="Y151" s="44">
        <f>Base!P151</f>
        <v>0</v>
      </c>
      <c r="Z151" s="44">
        <f>Base!R151</f>
        <v>0</v>
      </c>
      <c r="AA151" s="44">
        <f>Base!S151</f>
        <v>0</v>
      </c>
      <c r="AB151" s="44">
        <f>Base!T151</f>
        <v>0</v>
      </c>
      <c r="AC151" s="44">
        <f>Base!U151</f>
        <v>0</v>
      </c>
      <c r="AD151" s="44">
        <f>Base!W151</f>
        <v>0</v>
      </c>
      <c r="AE151" s="44">
        <f>Base!X151</f>
        <v>0</v>
      </c>
      <c r="AF151" s="44">
        <f>Base!Y151</f>
        <v>0</v>
      </c>
      <c r="AG151" s="44">
        <f>Base!Z151</f>
        <v>0</v>
      </c>
      <c r="AH151" s="44">
        <f>Base!AB151</f>
        <v>0</v>
      </c>
      <c r="AI151" s="44">
        <f>Base!AC151</f>
        <v>0</v>
      </c>
      <c r="AJ151" s="44">
        <f>Base!AD151</f>
        <v>0</v>
      </c>
      <c r="AK151" s="44">
        <f>Base!AE151</f>
        <v>0</v>
      </c>
      <c r="AL151" s="44">
        <f>Base!AG151</f>
        <v>0</v>
      </c>
      <c r="AM151" s="44">
        <f>Base!AH151</f>
        <v>0</v>
      </c>
      <c r="AN151" s="44">
        <f>Base!AI151</f>
        <v>0</v>
      </c>
      <c r="AO151" s="44">
        <f>Base!AJ151</f>
        <v>0</v>
      </c>
      <c r="AP151" s="44">
        <f>Base!AL151</f>
        <v>0</v>
      </c>
      <c r="AQ151" s="44">
        <f>Base!AM151</f>
        <v>0</v>
      </c>
      <c r="AR151" s="44">
        <f>Base!AN151</f>
        <v>0</v>
      </c>
      <c r="AS151" s="44">
        <f>Base!AO151</f>
        <v>0</v>
      </c>
      <c r="AT151" s="44">
        <f>Base!AQ151</f>
        <v>0</v>
      </c>
      <c r="AU151" s="44">
        <f>Base!AR151</f>
        <v>0</v>
      </c>
      <c r="AV151" s="44">
        <f>Base!AS151</f>
        <v>0</v>
      </c>
      <c r="AW151" s="44">
        <f>Base!AT151</f>
        <v>0</v>
      </c>
      <c r="AX151" s="44">
        <f>Base!AV151</f>
        <v>0</v>
      </c>
      <c r="AY151" s="44">
        <f>Base!AW151</f>
        <v>0</v>
      </c>
      <c r="AZ151" s="44">
        <f>Base!AX151</f>
        <v>0</v>
      </c>
      <c r="BA151" s="44">
        <f>Base!AY151</f>
        <v>0</v>
      </c>
      <c r="BB151" s="44">
        <f>Base!BA151</f>
        <v>0</v>
      </c>
      <c r="BC151" s="44">
        <f>Base!BB151</f>
        <v>0</v>
      </c>
      <c r="BD151" s="44">
        <f>Base!BC151</f>
        <v>0</v>
      </c>
      <c r="BE151" s="44">
        <f>Base!BD151</f>
        <v>0</v>
      </c>
      <c r="BF151" s="44"/>
      <c r="BG151" s="238" t="str">
        <f>Base!FR151</f>
        <v/>
      </c>
    </row>
    <row r="152" spans="1:169" x14ac:dyDescent="0.25">
      <c r="A152" s="44" t="str">
        <f>Base!A152</f>
        <v>ПБ.ВС.20</v>
      </c>
      <c r="B152" s="41">
        <f>Base!B152</f>
        <v>0</v>
      </c>
      <c r="C152" s="44" t="str">
        <f ca="1">Base!CP152</f>
        <v/>
      </c>
      <c r="D152" s="44" t="str">
        <f ca="1">Base!DR152</f>
        <v/>
      </c>
      <c r="E152" s="44" t="str">
        <f ca="1">Base!EV152</f>
        <v/>
      </c>
      <c r="F152" s="44" t="str">
        <f ca="1">Base!EG152</f>
        <v/>
      </c>
      <c r="G152" s="239">
        <f t="shared" si="50"/>
        <v>0</v>
      </c>
      <c r="H152" s="44">
        <f t="shared" si="51"/>
        <v>0</v>
      </c>
      <c r="I152" s="44">
        <f t="shared" si="57"/>
        <v>0</v>
      </c>
      <c r="J152" s="44">
        <f t="shared" si="58"/>
        <v>0</v>
      </c>
      <c r="K152" s="44">
        <f t="shared" si="59"/>
        <v>0</v>
      </c>
      <c r="L152" s="44">
        <f t="shared" si="60"/>
        <v>0</v>
      </c>
      <c r="M152" s="44">
        <f t="shared" si="61"/>
        <v>0</v>
      </c>
      <c r="N152" s="44">
        <f>Base!C152</f>
        <v>0</v>
      </c>
      <c r="O152" s="44">
        <f>Base!D152</f>
        <v>0</v>
      </c>
      <c r="P152" s="44">
        <f>Base!E152</f>
        <v>0</v>
      </c>
      <c r="Q152" s="44">
        <f>Base!F152</f>
        <v>0</v>
      </c>
      <c r="R152" s="44">
        <f>Base!H152</f>
        <v>0</v>
      </c>
      <c r="S152" s="44">
        <f>Base!I152</f>
        <v>0</v>
      </c>
      <c r="T152" s="44">
        <f>Base!J152</f>
        <v>0</v>
      </c>
      <c r="U152" s="44">
        <f>Base!K152</f>
        <v>0</v>
      </c>
      <c r="V152" s="44">
        <f>Base!M152</f>
        <v>0</v>
      </c>
      <c r="W152" s="44">
        <f>Base!N152</f>
        <v>0</v>
      </c>
      <c r="X152" s="44">
        <f>Base!O152</f>
        <v>0</v>
      </c>
      <c r="Y152" s="44">
        <f>Base!P152</f>
        <v>0</v>
      </c>
      <c r="Z152" s="44">
        <f>Base!R152</f>
        <v>0</v>
      </c>
      <c r="AA152" s="44">
        <f>Base!S152</f>
        <v>0</v>
      </c>
      <c r="AB152" s="44">
        <f>Base!T152</f>
        <v>0</v>
      </c>
      <c r="AC152" s="44">
        <f>Base!U152</f>
        <v>0</v>
      </c>
      <c r="AD152" s="44">
        <f>Base!W152</f>
        <v>0</v>
      </c>
      <c r="AE152" s="44">
        <f>Base!X152</f>
        <v>0</v>
      </c>
      <c r="AF152" s="44">
        <f>Base!Y152</f>
        <v>0</v>
      </c>
      <c r="AG152" s="44">
        <f>Base!Z152</f>
        <v>0</v>
      </c>
      <c r="AH152" s="44">
        <f>Base!AB152</f>
        <v>0</v>
      </c>
      <c r="AI152" s="44">
        <f>Base!AC152</f>
        <v>0</v>
      </c>
      <c r="AJ152" s="44">
        <f>Base!AD152</f>
        <v>0</v>
      </c>
      <c r="AK152" s="44">
        <f>Base!AE152</f>
        <v>0</v>
      </c>
      <c r="AL152" s="44">
        <f>Base!AG152</f>
        <v>0</v>
      </c>
      <c r="AM152" s="44">
        <f>Base!AH152</f>
        <v>0</v>
      </c>
      <c r="AN152" s="44">
        <f>Base!AI152</f>
        <v>0</v>
      </c>
      <c r="AO152" s="44">
        <f>Base!AJ152</f>
        <v>0</v>
      </c>
      <c r="AP152" s="44">
        <f>Base!AL152</f>
        <v>0</v>
      </c>
      <c r="AQ152" s="44">
        <f>Base!AM152</f>
        <v>0</v>
      </c>
      <c r="AR152" s="44">
        <f>Base!AN152</f>
        <v>0</v>
      </c>
      <c r="AS152" s="44">
        <f>Base!AO152</f>
        <v>0</v>
      </c>
      <c r="AT152" s="44">
        <f>Base!AQ152</f>
        <v>0</v>
      </c>
      <c r="AU152" s="44">
        <f>Base!AR152</f>
        <v>0</v>
      </c>
      <c r="AV152" s="44">
        <f>Base!AS152</f>
        <v>0</v>
      </c>
      <c r="AW152" s="44">
        <f>Base!AT152</f>
        <v>0</v>
      </c>
      <c r="AX152" s="44">
        <f>Base!AV152</f>
        <v>0</v>
      </c>
      <c r="AY152" s="44">
        <f>Base!AW152</f>
        <v>0</v>
      </c>
      <c r="AZ152" s="44">
        <f>Base!AX152</f>
        <v>0</v>
      </c>
      <c r="BA152" s="44">
        <f>Base!AY152</f>
        <v>0</v>
      </c>
      <c r="BB152" s="44">
        <f>Base!BA152</f>
        <v>0</v>
      </c>
      <c r="BC152" s="44">
        <f>Base!BB152</f>
        <v>0</v>
      </c>
      <c r="BD152" s="44">
        <f>Base!BC152</f>
        <v>0</v>
      </c>
      <c r="BE152" s="44">
        <f>Base!BD152</f>
        <v>0</v>
      </c>
      <c r="BF152" s="44"/>
      <c r="BG152" s="238" t="str">
        <f>Base!FR152</f>
        <v/>
      </c>
    </row>
    <row r="153" spans="1:169" x14ac:dyDescent="0.25">
      <c r="A153" s="407" t="str">
        <f>Base!A153</f>
        <v>Всего по вариативной части ПБ (ВС)</v>
      </c>
      <c r="B153" s="407"/>
      <c r="C153" s="46">
        <f ca="1">COUNT(Base!BQ133:BZ152)-COUNTIF(Base!BQ133:BZ152,0)</f>
        <v>0</v>
      </c>
      <c r="D153" s="46">
        <f ca="1">COUNT(Base!CS133:DB152)-COUNTIF(Base!CS133:DB152,0)</f>
        <v>0</v>
      </c>
      <c r="E153" s="46">
        <f ca="1">COUNT(Base!EI133:ER152)</f>
        <v>0</v>
      </c>
      <c r="F153" s="46">
        <f ca="1">COUNT(Base!DT133:EC152)</f>
        <v>0</v>
      </c>
      <c r="G153" s="46">
        <f t="shared" ref="G153:M153" si="62">SUM(G133:G152)</f>
        <v>0</v>
      </c>
      <c r="H153" s="46">
        <f t="shared" si="62"/>
        <v>0</v>
      </c>
      <c r="I153" s="46">
        <f t="shared" si="62"/>
        <v>0</v>
      </c>
      <c r="J153" s="46">
        <f t="shared" si="62"/>
        <v>0</v>
      </c>
      <c r="K153" s="46">
        <f t="shared" si="62"/>
        <v>0</v>
      </c>
      <c r="L153" s="46">
        <f t="shared" si="62"/>
        <v>0</v>
      </c>
      <c r="M153" s="46">
        <f t="shared" si="62"/>
        <v>0</v>
      </c>
      <c r="N153" s="239">
        <f>SUM(N133:N152)</f>
        <v>0</v>
      </c>
      <c r="O153" s="239">
        <f>SUM(O133:O152)</f>
        <v>0</v>
      </c>
      <c r="P153" s="239">
        <f>SUM(P133:P152)</f>
        <v>0</v>
      </c>
      <c r="Q153" s="239">
        <f>SUM(Q133:Q152)</f>
        <v>0</v>
      </c>
      <c r="R153" s="46">
        <f>SUM(R133:R152)</f>
        <v>0</v>
      </c>
      <c r="S153" s="46">
        <f t="shared" ref="S153:BE153" si="63">SUM(S133:S152)</f>
        <v>0</v>
      </c>
      <c r="T153" s="46">
        <f t="shared" si="63"/>
        <v>0</v>
      </c>
      <c r="U153" s="46">
        <f t="shared" si="63"/>
        <v>0</v>
      </c>
      <c r="V153" s="46">
        <f t="shared" si="63"/>
        <v>0</v>
      </c>
      <c r="W153" s="46">
        <f t="shared" si="63"/>
        <v>0</v>
      </c>
      <c r="X153" s="46">
        <f t="shared" si="63"/>
        <v>0</v>
      </c>
      <c r="Y153" s="46">
        <f t="shared" si="63"/>
        <v>0</v>
      </c>
      <c r="Z153" s="46">
        <f t="shared" si="63"/>
        <v>0</v>
      </c>
      <c r="AA153" s="46">
        <f t="shared" si="63"/>
        <v>0</v>
      </c>
      <c r="AB153" s="46">
        <f t="shared" si="63"/>
        <v>0</v>
      </c>
      <c r="AC153" s="46">
        <f t="shared" si="63"/>
        <v>0</v>
      </c>
      <c r="AD153" s="46">
        <f t="shared" si="63"/>
        <v>0</v>
      </c>
      <c r="AE153" s="46">
        <f t="shared" si="63"/>
        <v>0</v>
      </c>
      <c r="AF153" s="46">
        <f t="shared" si="63"/>
        <v>0</v>
      </c>
      <c r="AG153" s="46">
        <f t="shared" si="63"/>
        <v>0</v>
      </c>
      <c r="AH153" s="46">
        <f t="shared" si="63"/>
        <v>0</v>
      </c>
      <c r="AI153" s="46">
        <f t="shared" si="63"/>
        <v>0</v>
      </c>
      <c r="AJ153" s="46">
        <f t="shared" si="63"/>
        <v>0</v>
      </c>
      <c r="AK153" s="46">
        <f t="shared" si="63"/>
        <v>0</v>
      </c>
      <c r="AL153" s="46">
        <f t="shared" si="63"/>
        <v>0</v>
      </c>
      <c r="AM153" s="46">
        <f t="shared" si="63"/>
        <v>0</v>
      </c>
      <c r="AN153" s="46">
        <f t="shared" si="63"/>
        <v>0</v>
      </c>
      <c r="AO153" s="46">
        <f t="shared" si="63"/>
        <v>0</v>
      </c>
      <c r="AP153" s="46">
        <f t="shared" si="63"/>
        <v>0</v>
      </c>
      <c r="AQ153" s="46">
        <f t="shared" si="63"/>
        <v>0</v>
      </c>
      <c r="AR153" s="46">
        <f t="shared" si="63"/>
        <v>0</v>
      </c>
      <c r="AS153" s="46">
        <f t="shared" si="63"/>
        <v>0</v>
      </c>
      <c r="AT153" s="46">
        <f t="shared" si="63"/>
        <v>0</v>
      </c>
      <c r="AU153" s="46">
        <f t="shared" si="63"/>
        <v>0</v>
      </c>
      <c r="AV153" s="46">
        <f t="shared" si="63"/>
        <v>0</v>
      </c>
      <c r="AW153" s="46">
        <f t="shared" si="63"/>
        <v>0</v>
      </c>
      <c r="AX153" s="46">
        <f t="shared" si="63"/>
        <v>0</v>
      </c>
      <c r="AY153" s="46">
        <f t="shared" si="63"/>
        <v>0</v>
      </c>
      <c r="AZ153" s="46">
        <f t="shared" si="63"/>
        <v>0</v>
      </c>
      <c r="BA153" s="46">
        <f t="shared" si="63"/>
        <v>0</v>
      </c>
      <c r="BB153" s="46">
        <f t="shared" si="63"/>
        <v>0</v>
      </c>
      <c r="BC153" s="46">
        <f t="shared" si="63"/>
        <v>0</v>
      </c>
      <c r="BD153" s="46">
        <f t="shared" si="63"/>
        <v>0</v>
      </c>
      <c r="BE153" s="46">
        <f t="shared" si="63"/>
        <v>0</v>
      </c>
      <c r="BF153" s="44"/>
      <c r="BG153" s="217"/>
    </row>
    <row r="154" spans="1:169" x14ac:dyDescent="0.25">
      <c r="A154" s="405" t="str">
        <f>Base!A154</f>
        <v>Итого по вариативной части ПБ</v>
      </c>
      <c r="B154" s="405"/>
      <c r="C154" s="46">
        <f t="shared" ref="C154:AK154" ca="1" si="64">C131+C153</f>
        <v>0</v>
      </c>
      <c r="D154" s="46">
        <f t="shared" ca="1" si="64"/>
        <v>0</v>
      </c>
      <c r="E154" s="46">
        <f t="shared" ca="1" si="64"/>
        <v>0</v>
      </c>
      <c r="F154" s="46">
        <f t="shared" ca="1" si="64"/>
        <v>0</v>
      </c>
      <c r="G154" s="46">
        <f t="shared" si="64"/>
        <v>0</v>
      </c>
      <c r="H154" s="46">
        <f t="shared" si="64"/>
        <v>0</v>
      </c>
      <c r="I154" s="46">
        <f t="shared" si="64"/>
        <v>0</v>
      </c>
      <c r="J154" s="46">
        <f t="shared" si="64"/>
        <v>0</v>
      </c>
      <c r="K154" s="46">
        <f t="shared" si="64"/>
        <v>0</v>
      </c>
      <c r="L154" s="46">
        <f t="shared" si="64"/>
        <v>0</v>
      </c>
      <c r="M154" s="46">
        <f t="shared" si="64"/>
        <v>0</v>
      </c>
      <c r="N154" s="239">
        <f>N131+N153</f>
        <v>0</v>
      </c>
      <c r="O154" s="239">
        <f>O131+O153</f>
        <v>0</v>
      </c>
      <c r="P154" s="239">
        <f>P131+P153</f>
        <v>0</v>
      </c>
      <c r="Q154" s="239">
        <f>Q131+Q153</f>
        <v>0</v>
      </c>
      <c r="R154" s="46">
        <f t="shared" si="64"/>
        <v>0</v>
      </c>
      <c r="S154" s="46">
        <f t="shared" si="64"/>
        <v>0</v>
      </c>
      <c r="T154" s="46">
        <f t="shared" si="64"/>
        <v>0</v>
      </c>
      <c r="U154" s="46">
        <f t="shared" si="64"/>
        <v>0</v>
      </c>
      <c r="V154" s="46">
        <f t="shared" si="64"/>
        <v>0</v>
      </c>
      <c r="W154" s="46">
        <f t="shared" si="64"/>
        <v>0</v>
      </c>
      <c r="X154" s="46">
        <f t="shared" si="64"/>
        <v>0</v>
      </c>
      <c r="Y154" s="46">
        <f t="shared" si="64"/>
        <v>0</v>
      </c>
      <c r="Z154" s="46">
        <f t="shared" si="64"/>
        <v>0</v>
      </c>
      <c r="AA154" s="46">
        <f t="shared" si="64"/>
        <v>0</v>
      </c>
      <c r="AB154" s="46">
        <f t="shared" si="64"/>
        <v>0</v>
      </c>
      <c r="AC154" s="46">
        <f t="shared" si="64"/>
        <v>0</v>
      </c>
      <c r="AD154" s="46">
        <f t="shared" si="64"/>
        <v>0</v>
      </c>
      <c r="AE154" s="46">
        <f t="shared" si="64"/>
        <v>0</v>
      </c>
      <c r="AF154" s="46">
        <f t="shared" si="64"/>
        <v>0</v>
      </c>
      <c r="AG154" s="46">
        <f t="shared" si="64"/>
        <v>0</v>
      </c>
      <c r="AH154" s="46">
        <f t="shared" si="64"/>
        <v>0</v>
      </c>
      <c r="AI154" s="46">
        <f t="shared" si="64"/>
        <v>0</v>
      </c>
      <c r="AJ154" s="46">
        <f t="shared" si="64"/>
        <v>0</v>
      </c>
      <c r="AK154" s="46">
        <f t="shared" si="64"/>
        <v>0</v>
      </c>
      <c r="AL154" s="46">
        <f t="shared" ref="AL154:BE154" si="65">AL131+AL153</f>
        <v>0</v>
      </c>
      <c r="AM154" s="46">
        <f t="shared" si="65"/>
        <v>0</v>
      </c>
      <c r="AN154" s="46">
        <f t="shared" si="65"/>
        <v>0</v>
      </c>
      <c r="AO154" s="46">
        <f t="shared" si="65"/>
        <v>0</v>
      </c>
      <c r="AP154" s="46">
        <f t="shared" si="65"/>
        <v>0</v>
      </c>
      <c r="AQ154" s="46">
        <f t="shared" si="65"/>
        <v>0</v>
      </c>
      <c r="AR154" s="46">
        <f t="shared" si="65"/>
        <v>0</v>
      </c>
      <c r="AS154" s="46">
        <f t="shared" si="65"/>
        <v>0</v>
      </c>
      <c r="AT154" s="46">
        <f t="shared" si="65"/>
        <v>0</v>
      </c>
      <c r="AU154" s="46">
        <f t="shared" si="65"/>
        <v>0</v>
      </c>
      <c r="AV154" s="46">
        <f t="shared" si="65"/>
        <v>0</v>
      </c>
      <c r="AW154" s="46">
        <f t="shared" si="65"/>
        <v>0</v>
      </c>
      <c r="AX154" s="46">
        <f t="shared" si="65"/>
        <v>0</v>
      </c>
      <c r="AY154" s="46">
        <f t="shared" si="65"/>
        <v>0</v>
      </c>
      <c r="AZ154" s="46">
        <f t="shared" si="65"/>
        <v>0</v>
      </c>
      <c r="BA154" s="46">
        <f t="shared" si="65"/>
        <v>0</v>
      </c>
      <c r="BB154" s="46">
        <f t="shared" si="65"/>
        <v>0</v>
      </c>
      <c r="BC154" s="46">
        <f t="shared" si="65"/>
        <v>0</v>
      </c>
      <c r="BD154" s="46">
        <f t="shared" si="65"/>
        <v>0</v>
      </c>
      <c r="BE154" s="46">
        <f t="shared" si="65"/>
        <v>0</v>
      </c>
      <c r="BF154" s="46"/>
      <c r="BG154" s="227"/>
    </row>
    <row r="155" spans="1:169" x14ac:dyDescent="0.25">
      <c r="A155" s="405" t="str">
        <f>Base!A155</f>
        <v>ВСЕГО ПО  ПРОФЕССИОНАЛЬНОМУ БЛОКУ</v>
      </c>
      <c r="B155" s="405"/>
      <c r="C155" s="232">
        <f ca="1">C99+C154</f>
        <v>0</v>
      </c>
      <c r="D155" s="232">
        <f ca="1">D99+D154</f>
        <v>0</v>
      </c>
      <c r="E155" s="232">
        <f ca="1">E99+E154</f>
        <v>0</v>
      </c>
      <c r="F155" s="232">
        <f ca="1">F99+F154</f>
        <v>0</v>
      </c>
      <c r="G155" s="232">
        <f t="shared" ref="G155:M155" si="66">G99+G154</f>
        <v>0</v>
      </c>
      <c r="H155" s="232">
        <f t="shared" si="66"/>
        <v>0</v>
      </c>
      <c r="I155" s="232">
        <f>I99+I154</f>
        <v>0</v>
      </c>
      <c r="J155" s="232">
        <f t="shared" si="66"/>
        <v>0</v>
      </c>
      <c r="K155" s="232">
        <f t="shared" si="66"/>
        <v>0</v>
      </c>
      <c r="L155" s="232">
        <f t="shared" si="66"/>
        <v>0</v>
      </c>
      <c r="M155" s="232">
        <f t="shared" si="66"/>
        <v>0</v>
      </c>
      <c r="N155" s="242">
        <f>N99+N154</f>
        <v>0</v>
      </c>
      <c r="O155" s="242">
        <f>O99+O154</f>
        <v>0</v>
      </c>
      <c r="P155" s="242">
        <f>P99+P154</f>
        <v>0</v>
      </c>
      <c r="Q155" s="242">
        <f>Q99+Q154</f>
        <v>0</v>
      </c>
      <c r="R155" s="232">
        <f>R99+R154</f>
        <v>0</v>
      </c>
      <c r="S155" s="232">
        <f t="shared" ref="S155:BE155" si="67">S99+S154</f>
        <v>0</v>
      </c>
      <c r="T155" s="232">
        <f t="shared" si="67"/>
        <v>0</v>
      </c>
      <c r="U155" s="232">
        <f t="shared" si="67"/>
        <v>0</v>
      </c>
      <c r="V155" s="232">
        <f t="shared" si="67"/>
        <v>0</v>
      </c>
      <c r="W155" s="232">
        <f t="shared" si="67"/>
        <v>0</v>
      </c>
      <c r="X155" s="232">
        <f t="shared" si="67"/>
        <v>0</v>
      </c>
      <c r="Y155" s="232">
        <f t="shared" si="67"/>
        <v>0</v>
      </c>
      <c r="Z155" s="232">
        <f t="shared" si="67"/>
        <v>0</v>
      </c>
      <c r="AA155" s="232">
        <f t="shared" si="67"/>
        <v>0</v>
      </c>
      <c r="AB155" s="232">
        <f t="shared" si="67"/>
        <v>0</v>
      </c>
      <c r="AC155" s="232">
        <f t="shared" si="67"/>
        <v>0</v>
      </c>
      <c r="AD155" s="232">
        <f t="shared" si="67"/>
        <v>0</v>
      </c>
      <c r="AE155" s="232">
        <f t="shared" si="67"/>
        <v>0</v>
      </c>
      <c r="AF155" s="232">
        <f t="shared" si="67"/>
        <v>0</v>
      </c>
      <c r="AG155" s="232">
        <f t="shared" si="67"/>
        <v>0</v>
      </c>
      <c r="AH155" s="232">
        <f t="shared" si="67"/>
        <v>0</v>
      </c>
      <c r="AI155" s="232">
        <f t="shared" si="67"/>
        <v>0</v>
      </c>
      <c r="AJ155" s="232">
        <f t="shared" si="67"/>
        <v>0</v>
      </c>
      <c r="AK155" s="232">
        <f t="shared" si="67"/>
        <v>0</v>
      </c>
      <c r="AL155" s="232">
        <f t="shared" si="67"/>
        <v>0</v>
      </c>
      <c r="AM155" s="232">
        <f t="shared" si="67"/>
        <v>0</v>
      </c>
      <c r="AN155" s="232">
        <f t="shared" si="67"/>
        <v>0</v>
      </c>
      <c r="AO155" s="232">
        <f t="shared" si="67"/>
        <v>0</v>
      </c>
      <c r="AP155" s="232">
        <f t="shared" si="67"/>
        <v>0</v>
      </c>
      <c r="AQ155" s="232">
        <f t="shared" si="67"/>
        <v>0</v>
      </c>
      <c r="AR155" s="232">
        <f t="shared" si="67"/>
        <v>0</v>
      </c>
      <c r="AS155" s="232">
        <f t="shared" si="67"/>
        <v>0</v>
      </c>
      <c r="AT155" s="232">
        <f t="shared" si="67"/>
        <v>0</v>
      </c>
      <c r="AU155" s="232">
        <f t="shared" si="67"/>
        <v>0</v>
      </c>
      <c r="AV155" s="232">
        <f t="shared" si="67"/>
        <v>0</v>
      </c>
      <c r="AW155" s="232">
        <f t="shared" si="67"/>
        <v>0</v>
      </c>
      <c r="AX155" s="232">
        <f t="shared" si="67"/>
        <v>0</v>
      </c>
      <c r="AY155" s="232">
        <f t="shared" si="67"/>
        <v>0</v>
      </c>
      <c r="AZ155" s="232">
        <f t="shared" si="67"/>
        <v>0</v>
      </c>
      <c r="BA155" s="232">
        <f t="shared" si="67"/>
        <v>0</v>
      </c>
      <c r="BB155" s="232">
        <f t="shared" si="67"/>
        <v>0</v>
      </c>
      <c r="BC155" s="232">
        <f t="shared" si="67"/>
        <v>0</v>
      </c>
      <c r="BD155" s="232">
        <f t="shared" si="67"/>
        <v>0</v>
      </c>
      <c r="BE155" s="232">
        <f t="shared" si="67"/>
        <v>0</v>
      </c>
      <c r="BF155" s="46"/>
      <c r="BG155" s="227"/>
    </row>
    <row r="156" spans="1:169" x14ac:dyDescent="0.25">
      <c r="A156" s="405" t="str">
        <f>Base!A156</f>
        <v>Итого по базовой части блока ДИСЦИПЛИНЫ</v>
      </c>
      <c r="B156" s="405"/>
      <c r="C156" s="232">
        <f ca="1">C23+C99</f>
        <v>0</v>
      </c>
      <c r="D156" s="232">
        <f t="shared" ref="D156:BD156" ca="1" si="68">D23+D99</f>
        <v>0</v>
      </c>
      <c r="E156" s="232">
        <f t="shared" ca="1" si="68"/>
        <v>0</v>
      </c>
      <c r="F156" s="232">
        <f t="shared" ca="1" si="68"/>
        <v>1</v>
      </c>
      <c r="G156" s="232">
        <f t="shared" si="68"/>
        <v>3</v>
      </c>
      <c r="H156" s="232">
        <f t="shared" si="68"/>
        <v>108</v>
      </c>
      <c r="I156" s="232">
        <f t="shared" si="68"/>
        <v>54</v>
      </c>
      <c r="J156" s="232">
        <f t="shared" si="68"/>
        <v>36</v>
      </c>
      <c r="K156" s="232">
        <f t="shared" si="68"/>
        <v>18</v>
      </c>
      <c r="L156" s="232">
        <f t="shared" si="68"/>
        <v>0</v>
      </c>
      <c r="M156" s="232">
        <f t="shared" si="68"/>
        <v>54</v>
      </c>
      <c r="N156" s="242">
        <f>N23+N99</f>
        <v>0</v>
      </c>
      <c r="O156" s="242">
        <f>O23+O99</f>
        <v>0</v>
      </c>
      <c r="P156" s="242">
        <f>P23+P99</f>
        <v>0</v>
      </c>
      <c r="Q156" s="242">
        <f>Q23+Q99</f>
        <v>0</v>
      </c>
      <c r="R156" s="232">
        <f t="shared" si="68"/>
        <v>3</v>
      </c>
      <c r="S156" s="232">
        <f t="shared" si="68"/>
        <v>2</v>
      </c>
      <c r="T156" s="232">
        <f t="shared" si="68"/>
        <v>1</v>
      </c>
      <c r="U156" s="232">
        <f t="shared" si="68"/>
        <v>0</v>
      </c>
      <c r="V156" s="232">
        <f t="shared" si="68"/>
        <v>0</v>
      </c>
      <c r="W156" s="232">
        <f t="shared" si="68"/>
        <v>0</v>
      </c>
      <c r="X156" s="232">
        <f t="shared" si="68"/>
        <v>0</v>
      </c>
      <c r="Y156" s="232">
        <f t="shared" si="68"/>
        <v>0</v>
      </c>
      <c r="Z156" s="232">
        <f t="shared" si="68"/>
        <v>0</v>
      </c>
      <c r="AA156" s="232">
        <f t="shared" si="68"/>
        <v>0</v>
      </c>
      <c r="AB156" s="232">
        <f t="shared" si="68"/>
        <v>0</v>
      </c>
      <c r="AC156" s="232">
        <f t="shared" si="68"/>
        <v>0</v>
      </c>
      <c r="AD156" s="232">
        <f t="shared" si="68"/>
        <v>0</v>
      </c>
      <c r="AE156" s="232">
        <f t="shared" si="68"/>
        <v>0</v>
      </c>
      <c r="AF156" s="232">
        <f t="shared" si="68"/>
        <v>0</v>
      </c>
      <c r="AG156" s="232">
        <f t="shared" si="68"/>
        <v>0</v>
      </c>
      <c r="AH156" s="232">
        <f t="shared" si="68"/>
        <v>0</v>
      </c>
      <c r="AI156" s="232">
        <f t="shared" si="68"/>
        <v>0</v>
      </c>
      <c r="AJ156" s="232">
        <f t="shared" si="68"/>
        <v>0</v>
      </c>
      <c r="AK156" s="232">
        <f t="shared" si="68"/>
        <v>0</v>
      </c>
      <c r="AL156" s="232">
        <f t="shared" si="68"/>
        <v>0</v>
      </c>
      <c r="AM156" s="232">
        <f t="shared" si="68"/>
        <v>0</v>
      </c>
      <c r="AN156" s="232">
        <f t="shared" si="68"/>
        <v>0</v>
      </c>
      <c r="AO156" s="232">
        <f t="shared" si="68"/>
        <v>0</v>
      </c>
      <c r="AP156" s="232">
        <f t="shared" si="68"/>
        <v>0</v>
      </c>
      <c r="AQ156" s="232">
        <f t="shared" si="68"/>
        <v>0</v>
      </c>
      <c r="AR156" s="232">
        <f t="shared" si="68"/>
        <v>0</v>
      </c>
      <c r="AS156" s="232">
        <f t="shared" si="68"/>
        <v>0</v>
      </c>
      <c r="AT156" s="232">
        <f t="shared" si="68"/>
        <v>0</v>
      </c>
      <c r="AU156" s="232">
        <f t="shared" si="68"/>
        <v>0</v>
      </c>
      <c r="AV156" s="232">
        <f t="shared" si="68"/>
        <v>0</v>
      </c>
      <c r="AW156" s="232">
        <f t="shared" si="68"/>
        <v>0</v>
      </c>
      <c r="AX156" s="232">
        <f t="shared" si="68"/>
        <v>0</v>
      </c>
      <c r="AY156" s="232">
        <f t="shared" si="68"/>
        <v>0</v>
      </c>
      <c r="AZ156" s="232">
        <f t="shared" si="68"/>
        <v>0</v>
      </c>
      <c r="BA156" s="232">
        <f t="shared" si="68"/>
        <v>0</v>
      </c>
      <c r="BB156" s="232">
        <f t="shared" si="68"/>
        <v>0</v>
      </c>
      <c r="BC156" s="232">
        <f t="shared" si="68"/>
        <v>0</v>
      </c>
      <c r="BD156" s="232">
        <f t="shared" si="68"/>
        <v>0</v>
      </c>
      <c r="BE156" s="232"/>
      <c r="BF156" s="214"/>
      <c r="BG156" s="214"/>
      <c r="BH156" s="214"/>
      <c r="BI156" s="214"/>
      <c r="BJ156" s="50"/>
      <c r="BK156" s="50"/>
      <c r="BL156" s="197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  <c r="CE156" s="51"/>
      <c r="CF156" s="51"/>
      <c r="CG156" s="51"/>
      <c r="CH156" s="51"/>
      <c r="CI156" s="51"/>
      <c r="CJ156" s="51"/>
      <c r="CK156" s="51"/>
      <c r="CL156" s="51"/>
      <c r="CM156" s="51"/>
      <c r="CN156" s="51"/>
      <c r="CO156" s="51"/>
      <c r="CP156" s="51"/>
      <c r="CQ156" s="51"/>
      <c r="CR156" s="51"/>
      <c r="CS156" s="51"/>
      <c r="CT156" s="51"/>
      <c r="CU156" s="51"/>
      <c r="CV156" s="51"/>
      <c r="CW156" s="51"/>
      <c r="CX156" s="51"/>
      <c r="CY156" s="51"/>
      <c r="CZ156" s="51"/>
      <c r="DA156" s="51"/>
      <c r="DB156" s="51"/>
      <c r="DC156" s="51"/>
      <c r="DD156" s="51"/>
      <c r="DE156" s="51"/>
      <c r="DF156" s="51"/>
      <c r="DG156" s="51"/>
      <c r="DH156" s="51"/>
      <c r="DI156" s="51"/>
      <c r="DJ156" s="51"/>
      <c r="DK156" s="51"/>
      <c r="DL156" s="51"/>
      <c r="DM156" s="51"/>
      <c r="DN156" s="51"/>
      <c r="DO156" s="51"/>
      <c r="DP156" s="51"/>
      <c r="DQ156" s="51"/>
      <c r="DR156" s="51"/>
      <c r="DS156" s="51"/>
      <c r="DT156" s="51"/>
      <c r="DU156" s="51"/>
      <c r="DV156" s="51"/>
      <c r="DW156" s="51"/>
      <c r="DX156" s="51"/>
      <c r="DY156" s="51"/>
      <c r="DZ156" s="51"/>
      <c r="EA156" s="51"/>
      <c r="EB156" s="51"/>
      <c r="EC156" s="51"/>
      <c r="ED156" s="51"/>
      <c r="EE156" s="51"/>
      <c r="EF156" s="51"/>
      <c r="EG156" s="51"/>
      <c r="EH156" s="51"/>
      <c r="EI156" s="51"/>
      <c r="EJ156" s="51"/>
      <c r="EK156" s="51"/>
      <c r="EL156" s="51"/>
      <c r="EM156" s="51"/>
      <c r="EN156" s="51"/>
      <c r="EO156" s="51"/>
      <c r="EP156" s="51"/>
      <c r="EQ156" s="51"/>
      <c r="FG156" s="51"/>
      <c r="FH156" s="51"/>
      <c r="FI156" s="51"/>
      <c r="FJ156" s="51"/>
      <c r="FK156" s="51"/>
      <c r="FL156" s="51"/>
      <c r="FM156" s="226"/>
    </row>
    <row r="157" spans="1:169" x14ac:dyDescent="0.25">
      <c r="A157" s="405" t="str">
        <f>Base!A157</f>
        <v>Итого по вариативной части блока ДИСЦИПЛИНЫ (ВВ)</v>
      </c>
      <c r="B157" s="405"/>
      <c r="C157" s="232">
        <f ca="1">C37+C131</f>
        <v>0</v>
      </c>
      <c r="D157" s="232">
        <f t="shared" ref="D157:BD157" ca="1" si="69">D37+D131</f>
        <v>0</v>
      </c>
      <c r="E157" s="232">
        <f t="shared" ca="1" si="69"/>
        <v>0</v>
      </c>
      <c r="F157" s="232">
        <f t="shared" ca="1" si="69"/>
        <v>0</v>
      </c>
      <c r="G157" s="232">
        <f t="shared" si="69"/>
        <v>0</v>
      </c>
      <c r="H157" s="232">
        <f t="shared" si="69"/>
        <v>0</v>
      </c>
      <c r="I157" s="232">
        <f t="shared" si="69"/>
        <v>0</v>
      </c>
      <c r="J157" s="232">
        <f t="shared" si="69"/>
        <v>0</v>
      </c>
      <c r="K157" s="232">
        <f t="shared" si="69"/>
        <v>0</v>
      </c>
      <c r="L157" s="232">
        <f t="shared" si="69"/>
        <v>0</v>
      </c>
      <c r="M157" s="232">
        <f t="shared" si="69"/>
        <v>0</v>
      </c>
      <c r="N157" s="242">
        <f>N37+N131</f>
        <v>0</v>
      </c>
      <c r="O157" s="242">
        <f>O37+O131</f>
        <v>0</v>
      </c>
      <c r="P157" s="242">
        <f>P37+P131</f>
        <v>0</v>
      </c>
      <c r="Q157" s="242">
        <f>Q37+Q131</f>
        <v>0</v>
      </c>
      <c r="R157" s="232">
        <f t="shared" si="69"/>
        <v>0</v>
      </c>
      <c r="S157" s="232">
        <f t="shared" si="69"/>
        <v>0</v>
      </c>
      <c r="T157" s="232">
        <f t="shared" si="69"/>
        <v>0</v>
      </c>
      <c r="U157" s="232">
        <f t="shared" si="69"/>
        <v>0</v>
      </c>
      <c r="V157" s="232">
        <f t="shared" si="69"/>
        <v>0</v>
      </c>
      <c r="W157" s="232">
        <f t="shared" si="69"/>
        <v>0</v>
      </c>
      <c r="X157" s="232">
        <f t="shared" si="69"/>
        <v>0</v>
      </c>
      <c r="Y157" s="232">
        <f t="shared" si="69"/>
        <v>0</v>
      </c>
      <c r="Z157" s="232">
        <f t="shared" si="69"/>
        <v>0</v>
      </c>
      <c r="AA157" s="232">
        <f t="shared" si="69"/>
        <v>0</v>
      </c>
      <c r="AB157" s="232">
        <f t="shared" si="69"/>
        <v>0</v>
      </c>
      <c r="AC157" s="232">
        <f t="shared" si="69"/>
        <v>0</v>
      </c>
      <c r="AD157" s="232">
        <f t="shared" si="69"/>
        <v>0</v>
      </c>
      <c r="AE157" s="232">
        <f t="shared" si="69"/>
        <v>0</v>
      </c>
      <c r="AF157" s="232">
        <f t="shared" si="69"/>
        <v>0</v>
      </c>
      <c r="AG157" s="232">
        <f t="shared" si="69"/>
        <v>0</v>
      </c>
      <c r="AH157" s="232">
        <f t="shared" si="69"/>
        <v>0</v>
      </c>
      <c r="AI157" s="232">
        <f t="shared" si="69"/>
        <v>0</v>
      </c>
      <c r="AJ157" s="232">
        <f t="shared" si="69"/>
        <v>0</v>
      </c>
      <c r="AK157" s="232">
        <f t="shared" si="69"/>
        <v>0</v>
      </c>
      <c r="AL157" s="232">
        <f t="shared" si="69"/>
        <v>0</v>
      </c>
      <c r="AM157" s="232">
        <f t="shared" si="69"/>
        <v>0</v>
      </c>
      <c r="AN157" s="232">
        <f t="shared" si="69"/>
        <v>0</v>
      </c>
      <c r="AO157" s="232">
        <f t="shared" si="69"/>
        <v>0</v>
      </c>
      <c r="AP157" s="232">
        <f t="shared" si="69"/>
        <v>0</v>
      </c>
      <c r="AQ157" s="232">
        <f t="shared" si="69"/>
        <v>0</v>
      </c>
      <c r="AR157" s="232">
        <f t="shared" si="69"/>
        <v>0</v>
      </c>
      <c r="AS157" s="232">
        <f t="shared" si="69"/>
        <v>0</v>
      </c>
      <c r="AT157" s="232">
        <f t="shared" si="69"/>
        <v>0</v>
      </c>
      <c r="AU157" s="232">
        <f t="shared" si="69"/>
        <v>0</v>
      </c>
      <c r="AV157" s="232">
        <f t="shared" si="69"/>
        <v>0</v>
      </c>
      <c r="AW157" s="232">
        <f t="shared" si="69"/>
        <v>0</v>
      </c>
      <c r="AX157" s="232">
        <f t="shared" si="69"/>
        <v>0</v>
      </c>
      <c r="AY157" s="232">
        <f t="shared" si="69"/>
        <v>0</v>
      </c>
      <c r="AZ157" s="232">
        <f t="shared" si="69"/>
        <v>0</v>
      </c>
      <c r="BA157" s="232">
        <f t="shared" si="69"/>
        <v>0</v>
      </c>
      <c r="BB157" s="232">
        <f t="shared" si="69"/>
        <v>0</v>
      </c>
      <c r="BC157" s="232">
        <f t="shared" si="69"/>
        <v>0</v>
      </c>
      <c r="BD157" s="232">
        <f t="shared" si="69"/>
        <v>0</v>
      </c>
      <c r="BE157" s="232"/>
      <c r="BF157" s="214"/>
      <c r="BG157" s="214"/>
      <c r="BH157" s="214"/>
      <c r="BI157" s="214"/>
      <c r="BJ157" s="50"/>
      <c r="BK157" s="50"/>
      <c r="BL157" s="197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  <c r="CP157" s="51"/>
      <c r="CQ157" s="51"/>
      <c r="CR157" s="51"/>
      <c r="CS157" s="51"/>
      <c r="CT157" s="51"/>
      <c r="CU157" s="51"/>
      <c r="CV157" s="51"/>
      <c r="CW157" s="51"/>
      <c r="CX157" s="51"/>
      <c r="CY157" s="51"/>
      <c r="CZ157" s="51"/>
      <c r="DA157" s="51"/>
      <c r="DB157" s="51"/>
      <c r="DC157" s="51"/>
      <c r="DD157" s="51"/>
      <c r="DE157" s="51"/>
      <c r="DF157" s="51"/>
      <c r="DG157" s="51"/>
      <c r="DH157" s="51"/>
      <c r="DI157" s="51"/>
      <c r="DJ157" s="51"/>
      <c r="DK157" s="51"/>
      <c r="DL157" s="51"/>
      <c r="DM157" s="51"/>
      <c r="DN157" s="51"/>
      <c r="DO157" s="51"/>
      <c r="DP157" s="51"/>
      <c r="DQ157" s="51"/>
      <c r="DR157" s="51"/>
      <c r="DS157" s="51"/>
      <c r="DT157" s="51"/>
      <c r="DU157" s="51"/>
      <c r="DV157" s="51"/>
      <c r="DW157" s="51"/>
      <c r="DX157" s="51"/>
      <c r="DY157" s="51"/>
      <c r="DZ157" s="51"/>
      <c r="EA157" s="51"/>
      <c r="EB157" s="51"/>
      <c r="EC157" s="51"/>
      <c r="ED157" s="51"/>
      <c r="EE157" s="51"/>
      <c r="EF157" s="51"/>
      <c r="EG157" s="51"/>
      <c r="EH157" s="51"/>
      <c r="EI157" s="51"/>
      <c r="EJ157" s="51"/>
      <c r="EK157" s="51"/>
      <c r="EL157" s="51"/>
      <c r="EM157" s="51"/>
      <c r="EN157" s="51"/>
      <c r="EO157" s="51"/>
      <c r="EP157" s="51"/>
      <c r="EQ157" s="51"/>
      <c r="FG157" s="51"/>
      <c r="FH157" s="51"/>
      <c r="FI157" s="51"/>
      <c r="FJ157" s="51"/>
      <c r="FK157" s="51"/>
      <c r="FL157" s="51"/>
      <c r="FM157" s="226"/>
    </row>
    <row r="158" spans="1:169" x14ac:dyDescent="0.25">
      <c r="A158" s="405" t="str">
        <f>Base!A158</f>
        <v>Итого по вариативной части блока ДИСЦИПЛИНЫ (ВС)</v>
      </c>
      <c r="B158" s="405"/>
      <c r="C158" s="232">
        <f ca="1">C44+C153</f>
        <v>0</v>
      </c>
      <c r="D158" s="232">
        <f t="shared" ref="D158:BD158" ca="1" si="70">D44+D153</f>
        <v>0</v>
      </c>
      <c r="E158" s="232">
        <f t="shared" ca="1" si="70"/>
        <v>0</v>
      </c>
      <c r="F158" s="232">
        <f t="shared" ca="1" si="70"/>
        <v>0</v>
      </c>
      <c r="G158" s="232">
        <f t="shared" si="70"/>
        <v>0</v>
      </c>
      <c r="H158" s="232">
        <f t="shared" si="70"/>
        <v>0</v>
      </c>
      <c r="I158" s="232">
        <f t="shared" si="70"/>
        <v>0</v>
      </c>
      <c r="J158" s="232">
        <f t="shared" si="70"/>
        <v>0</v>
      </c>
      <c r="K158" s="232">
        <f t="shared" si="70"/>
        <v>0</v>
      </c>
      <c r="L158" s="232">
        <f t="shared" si="70"/>
        <v>0</v>
      </c>
      <c r="M158" s="232">
        <f t="shared" si="70"/>
        <v>0</v>
      </c>
      <c r="N158" s="242">
        <f>N44+N153</f>
        <v>0</v>
      </c>
      <c r="O158" s="242">
        <f>O44+O153</f>
        <v>0</v>
      </c>
      <c r="P158" s="242">
        <f>P44+P153</f>
        <v>0</v>
      </c>
      <c r="Q158" s="242">
        <f>Q44+Q153</f>
        <v>0</v>
      </c>
      <c r="R158" s="232">
        <f t="shared" si="70"/>
        <v>0</v>
      </c>
      <c r="S158" s="232">
        <f t="shared" si="70"/>
        <v>0</v>
      </c>
      <c r="T158" s="232">
        <f t="shared" si="70"/>
        <v>0</v>
      </c>
      <c r="U158" s="232">
        <f t="shared" si="70"/>
        <v>0</v>
      </c>
      <c r="V158" s="232">
        <f t="shared" si="70"/>
        <v>0</v>
      </c>
      <c r="W158" s="232">
        <f t="shared" si="70"/>
        <v>0</v>
      </c>
      <c r="X158" s="232">
        <f t="shared" si="70"/>
        <v>0</v>
      </c>
      <c r="Y158" s="232">
        <f t="shared" si="70"/>
        <v>0</v>
      </c>
      <c r="Z158" s="232">
        <f t="shared" si="70"/>
        <v>0</v>
      </c>
      <c r="AA158" s="232">
        <f t="shared" si="70"/>
        <v>0</v>
      </c>
      <c r="AB158" s="232">
        <f t="shared" si="70"/>
        <v>0</v>
      </c>
      <c r="AC158" s="232">
        <f t="shared" si="70"/>
        <v>0</v>
      </c>
      <c r="AD158" s="232">
        <f t="shared" si="70"/>
        <v>0</v>
      </c>
      <c r="AE158" s="232">
        <f t="shared" si="70"/>
        <v>0</v>
      </c>
      <c r="AF158" s="232">
        <f t="shared" si="70"/>
        <v>0</v>
      </c>
      <c r="AG158" s="232">
        <f t="shared" si="70"/>
        <v>0</v>
      </c>
      <c r="AH158" s="232">
        <f t="shared" si="70"/>
        <v>0</v>
      </c>
      <c r="AI158" s="232">
        <f t="shared" si="70"/>
        <v>0</v>
      </c>
      <c r="AJ158" s="232">
        <f t="shared" si="70"/>
        <v>0</v>
      </c>
      <c r="AK158" s="232">
        <f t="shared" si="70"/>
        <v>0</v>
      </c>
      <c r="AL158" s="232">
        <f t="shared" si="70"/>
        <v>0</v>
      </c>
      <c r="AM158" s="232">
        <f t="shared" si="70"/>
        <v>0</v>
      </c>
      <c r="AN158" s="232">
        <f t="shared" si="70"/>
        <v>0</v>
      </c>
      <c r="AO158" s="232">
        <f t="shared" si="70"/>
        <v>0</v>
      </c>
      <c r="AP158" s="232">
        <f t="shared" si="70"/>
        <v>0</v>
      </c>
      <c r="AQ158" s="232">
        <f t="shared" si="70"/>
        <v>0</v>
      </c>
      <c r="AR158" s="232">
        <f t="shared" si="70"/>
        <v>0</v>
      </c>
      <c r="AS158" s="232">
        <f t="shared" si="70"/>
        <v>0</v>
      </c>
      <c r="AT158" s="232">
        <f t="shared" si="70"/>
        <v>0</v>
      </c>
      <c r="AU158" s="232">
        <f t="shared" si="70"/>
        <v>0</v>
      </c>
      <c r="AV158" s="232">
        <f t="shared" si="70"/>
        <v>0</v>
      </c>
      <c r="AW158" s="232">
        <f t="shared" si="70"/>
        <v>0</v>
      </c>
      <c r="AX158" s="232">
        <f t="shared" si="70"/>
        <v>0</v>
      </c>
      <c r="AY158" s="232">
        <f t="shared" si="70"/>
        <v>0</v>
      </c>
      <c r="AZ158" s="232">
        <f t="shared" si="70"/>
        <v>0</v>
      </c>
      <c r="BA158" s="232">
        <f t="shared" si="70"/>
        <v>0</v>
      </c>
      <c r="BB158" s="232">
        <f t="shared" si="70"/>
        <v>0</v>
      </c>
      <c r="BC158" s="232">
        <f t="shared" si="70"/>
        <v>0</v>
      </c>
      <c r="BD158" s="232">
        <f t="shared" si="70"/>
        <v>0</v>
      </c>
      <c r="BE158" s="232"/>
      <c r="BF158" s="214"/>
      <c r="BG158" s="214"/>
      <c r="BH158" s="214"/>
      <c r="BI158" s="214"/>
      <c r="BJ158" s="50"/>
      <c r="BK158" s="50"/>
      <c r="BL158" s="197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1"/>
      <c r="CP158" s="51"/>
      <c r="CQ158" s="51"/>
      <c r="CR158" s="51"/>
      <c r="CS158" s="51"/>
      <c r="CT158" s="51"/>
      <c r="CU158" s="51"/>
      <c r="CV158" s="51"/>
      <c r="CW158" s="51"/>
      <c r="CX158" s="51"/>
      <c r="CY158" s="51"/>
      <c r="CZ158" s="51"/>
      <c r="DA158" s="51"/>
      <c r="DB158" s="51"/>
      <c r="DC158" s="51"/>
      <c r="DD158" s="51"/>
      <c r="DE158" s="51"/>
      <c r="DF158" s="51"/>
      <c r="DG158" s="51"/>
      <c r="DH158" s="51"/>
      <c r="DI158" s="51"/>
      <c r="DJ158" s="51"/>
      <c r="DK158" s="51"/>
      <c r="DL158" s="51"/>
      <c r="DM158" s="51"/>
      <c r="DN158" s="51"/>
      <c r="DO158" s="51"/>
      <c r="DP158" s="51"/>
      <c r="DQ158" s="51"/>
      <c r="DR158" s="51"/>
      <c r="DS158" s="51"/>
      <c r="DT158" s="51"/>
      <c r="DU158" s="51"/>
      <c r="DV158" s="51"/>
      <c r="DW158" s="51"/>
      <c r="DX158" s="51"/>
      <c r="DY158" s="51"/>
      <c r="DZ158" s="51"/>
      <c r="EA158" s="51"/>
      <c r="EB158" s="51"/>
      <c r="EC158" s="51"/>
      <c r="ED158" s="51"/>
      <c r="EE158" s="51"/>
      <c r="EF158" s="51"/>
      <c r="EG158" s="51"/>
      <c r="EH158" s="51"/>
      <c r="EI158" s="51"/>
      <c r="EJ158" s="51"/>
      <c r="EK158" s="51"/>
      <c r="EL158" s="51"/>
      <c r="EM158" s="51"/>
      <c r="EN158" s="51"/>
      <c r="EO158" s="51"/>
      <c r="EP158" s="51"/>
      <c r="EQ158" s="51"/>
      <c r="FG158" s="51"/>
      <c r="FH158" s="51"/>
      <c r="FI158" s="51"/>
      <c r="FJ158" s="51"/>
      <c r="FK158" s="51"/>
      <c r="FL158" s="51"/>
      <c r="FM158" s="226"/>
    </row>
    <row r="159" spans="1:169" x14ac:dyDescent="0.25">
      <c r="A159" s="405" t="str">
        <f>Base!A159</f>
        <v>Итого по вариативной части блока ДИСЦИПЛИНЫ</v>
      </c>
      <c r="B159" s="405"/>
      <c r="C159" s="232">
        <f ca="1">C157+C158</f>
        <v>0</v>
      </c>
      <c r="D159" s="232">
        <f t="shared" ref="D159:BD159" ca="1" si="71">D157+D158</f>
        <v>0</v>
      </c>
      <c r="E159" s="232">
        <f t="shared" ca="1" si="71"/>
        <v>0</v>
      </c>
      <c r="F159" s="232">
        <f t="shared" ca="1" si="71"/>
        <v>0</v>
      </c>
      <c r="G159" s="232">
        <f t="shared" si="71"/>
        <v>0</v>
      </c>
      <c r="H159" s="232">
        <f t="shared" si="71"/>
        <v>0</v>
      </c>
      <c r="I159" s="232">
        <f t="shared" si="71"/>
        <v>0</v>
      </c>
      <c r="J159" s="232">
        <f t="shared" si="71"/>
        <v>0</v>
      </c>
      <c r="K159" s="232">
        <f t="shared" si="71"/>
        <v>0</v>
      </c>
      <c r="L159" s="232">
        <f t="shared" si="71"/>
        <v>0</v>
      </c>
      <c r="M159" s="232">
        <f t="shared" si="71"/>
        <v>0</v>
      </c>
      <c r="N159" s="242">
        <f>N157+N158</f>
        <v>0</v>
      </c>
      <c r="O159" s="242">
        <f>O157+O158</f>
        <v>0</v>
      </c>
      <c r="P159" s="242">
        <f>P157+P158</f>
        <v>0</v>
      </c>
      <c r="Q159" s="242">
        <f>Q157+Q158</f>
        <v>0</v>
      </c>
      <c r="R159" s="232">
        <f t="shared" si="71"/>
        <v>0</v>
      </c>
      <c r="S159" s="232">
        <f t="shared" si="71"/>
        <v>0</v>
      </c>
      <c r="T159" s="232">
        <f t="shared" si="71"/>
        <v>0</v>
      </c>
      <c r="U159" s="232">
        <f t="shared" si="71"/>
        <v>0</v>
      </c>
      <c r="V159" s="232">
        <f t="shared" si="71"/>
        <v>0</v>
      </c>
      <c r="W159" s="232">
        <f t="shared" si="71"/>
        <v>0</v>
      </c>
      <c r="X159" s="232">
        <f t="shared" si="71"/>
        <v>0</v>
      </c>
      <c r="Y159" s="232">
        <f t="shared" si="71"/>
        <v>0</v>
      </c>
      <c r="Z159" s="232">
        <f t="shared" si="71"/>
        <v>0</v>
      </c>
      <c r="AA159" s="232">
        <f t="shared" si="71"/>
        <v>0</v>
      </c>
      <c r="AB159" s="232">
        <f t="shared" si="71"/>
        <v>0</v>
      </c>
      <c r="AC159" s="232">
        <f t="shared" si="71"/>
        <v>0</v>
      </c>
      <c r="AD159" s="232">
        <f t="shared" si="71"/>
        <v>0</v>
      </c>
      <c r="AE159" s="232">
        <f t="shared" si="71"/>
        <v>0</v>
      </c>
      <c r="AF159" s="232">
        <f t="shared" si="71"/>
        <v>0</v>
      </c>
      <c r="AG159" s="232">
        <f t="shared" si="71"/>
        <v>0</v>
      </c>
      <c r="AH159" s="232">
        <f t="shared" si="71"/>
        <v>0</v>
      </c>
      <c r="AI159" s="232">
        <f t="shared" si="71"/>
        <v>0</v>
      </c>
      <c r="AJ159" s="232">
        <f t="shared" si="71"/>
        <v>0</v>
      </c>
      <c r="AK159" s="232">
        <f t="shared" si="71"/>
        <v>0</v>
      </c>
      <c r="AL159" s="232">
        <f t="shared" si="71"/>
        <v>0</v>
      </c>
      <c r="AM159" s="232">
        <f t="shared" si="71"/>
        <v>0</v>
      </c>
      <c r="AN159" s="232">
        <f t="shared" si="71"/>
        <v>0</v>
      </c>
      <c r="AO159" s="232">
        <f t="shared" si="71"/>
        <v>0</v>
      </c>
      <c r="AP159" s="232">
        <f t="shared" si="71"/>
        <v>0</v>
      </c>
      <c r="AQ159" s="232">
        <f t="shared" si="71"/>
        <v>0</v>
      </c>
      <c r="AR159" s="232">
        <f t="shared" si="71"/>
        <v>0</v>
      </c>
      <c r="AS159" s="232">
        <f t="shared" si="71"/>
        <v>0</v>
      </c>
      <c r="AT159" s="232">
        <f t="shared" si="71"/>
        <v>0</v>
      </c>
      <c r="AU159" s="232">
        <f t="shared" si="71"/>
        <v>0</v>
      </c>
      <c r="AV159" s="232">
        <f t="shared" si="71"/>
        <v>0</v>
      </c>
      <c r="AW159" s="232">
        <f t="shared" si="71"/>
        <v>0</v>
      </c>
      <c r="AX159" s="232">
        <f t="shared" si="71"/>
        <v>0</v>
      </c>
      <c r="AY159" s="232">
        <f t="shared" si="71"/>
        <v>0</v>
      </c>
      <c r="AZ159" s="232">
        <f t="shared" si="71"/>
        <v>0</v>
      </c>
      <c r="BA159" s="232">
        <f t="shared" si="71"/>
        <v>0</v>
      </c>
      <c r="BB159" s="232">
        <f t="shared" si="71"/>
        <v>0</v>
      </c>
      <c r="BC159" s="232">
        <f t="shared" si="71"/>
        <v>0</v>
      </c>
      <c r="BD159" s="232">
        <f t="shared" si="71"/>
        <v>0</v>
      </c>
      <c r="BE159" s="232"/>
      <c r="BF159" s="214"/>
      <c r="BG159" s="214"/>
      <c r="BH159" s="214"/>
      <c r="BI159" s="214"/>
      <c r="BJ159" s="50"/>
      <c r="BK159" s="50"/>
      <c r="BL159" s="197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  <c r="CW159" s="51"/>
      <c r="CX159" s="51"/>
      <c r="CY159" s="51"/>
      <c r="CZ159" s="51"/>
      <c r="DA159" s="51"/>
      <c r="DB159" s="51"/>
      <c r="DC159" s="51"/>
      <c r="DD159" s="51"/>
      <c r="DE159" s="51"/>
      <c r="DF159" s="51"/>
      <c r="DG159" s="51"/>
      <c r="DH159" s="51"/>
      <c r="DI159" s="51"/>
      <c r="DJ159" s="51"/>
      <c r="DK159" s="51"/>
      <c r="DL159" s="51"/>
      <c r="DM159" s="51"/>
      <c r="DN159" s="51"/>
      <c r="DO159" s="51"/>
      <c r="DP159" s="51"/>
      <c r="DQ159" s="51"/>
      <c r="DR159" s="51"/>
      <c r="DS159" s="51"/>
      <c r="DT159" s="51"/>
      <c r="DU159" s="51"/>
      <c r="DV159" s="51"/>
      <c r="DW159" s="51"/>
      <c r="DX159" s="51"/>
      <c r="DY159" s="51"/>
      <c r="DZ159" s="51"/>
      <c r="EA159" s="51"/>
      <c r="EB159" s="51"/>
      <c r="EC159" s="51"/>
      <c r="ED159" s="51"/>
      <c r="EE159" s="51"/>
      <c r="EF159" s="51"/>
      <c r="EG159" s="51"/>
      <c r="EH159" s="51"/>
      <c r="EI159" s="51"/>
      <c r="EJ159" s="51"/>
      <c r="EK159" s="51"/>
      <c r="EL159" s="51"/>
      <c r="EM159" s="51"/>
      <c r="EN159" s="51"/>
      <c r="EO159" s="51"/>
      <c r="EP159" s="51"/>
      <c r="EQ159" s="51"/>
      <c r="FG159" s="51"/>
      <c r="FH159" s="51"/>
      <c r="FI159" s="51"/>
      <c r="FJ159" s="51"/>
      <c r="FK159" s="51"/>
      <c r="FL159" s="51"/>
      <c r="FM159" s="226"/>
    </row>
    <row r="160" spans="1:169" x14ac:dyDescent="0.25">
      <c r="A160" s="405" t="str">
        <f>Base!A160</f>
        <v>ВСЕГО по блоку ДИСЦИПЛИНЫ</v>
      </c>
      <c r="B160" s="405"/>
      <c r="C160" s="232">
        <f ca="1">C156+C159</f>
        <v>0</v>
      </c>
      <c r="D160" s="232">
        <f t="shared" ref="D160:BD160" ca="1" si="72">D156+D159</f>
        <v>0</v>
      </c>
      <c r="E160" s="232">
        <f t="shared" ca="1" si="72"/>
        <v>0</v>
      </c>
      <c r="F160" s="232">
        <f t="shared" ca="1" si="72"/>
        <v>1</v>
      </c>
      <c r="G160" s="232">
        <f t="shared" si="72"/>
        <v>3</v>
      </c>
      <c r="H160" s="232">
        <f t="shared" si="72"/>
        <v>108</v>
      </c>
      <c r="I160" s="232">
        <f t="shared" si="72"/>
        <v>54</v>
      </c>
      <c r="J160" s="232">
        <f t="shared" si="72"/>
        <v>36</v>
      </c>
      <c r="K160" s="232">
        <f t="shared" si="72"/>
        <v>18</v>
      </c>
      <c r="L160" s="232">
        <f t="shared" si="72"/>
        <v>0</v>
      </c>
      <c r="M160" s="232">
        <f t="shared" si="72"/>
        <v>54</v>
      </c>
      <c r="N160" s="242">
        <f>N156+N159</f>
        <v>0</v>
      </c>
      <c r="O160" s="242">
        <f>O156+O159</f>
        <v>0</v>
      </c>
      <c r="P160" s="242">
        <f>P156+P159</f>
        <v>0</v>
      </c>
      <c r="Q160" s="242">
        <f>Q156+Q159</f>
        <v>0</v>
      </c>
      <c r="R160" s="232">
        <f t="shared" si="72"/>
        <v>3</v>
      </c>
      <c r="S160" s="232">
        <f t="shared" si="72"/>
        <v>2</v>
      </c>
      <c r="T160" s="232">
        <f t="shared" si="72"/>
        <v>1</v>
      </c>
      <c r="U160" s="232">
        <f t="shared" si="72"/>
        <v>0</v>
      </c>
      <c r="V160" s="232">
        <f t="shared" si="72"/>
        <v>0</v>
      </c>
      <c r="W160" s="232">
        <f t="shared" si="72"/>
        <v>0</v>
      </c>
      <c r="X160" s="232">
        <f t="shared" si="72"/>
        <v>0</v>
      </c>
      <c r="Y160" s="232">
        <f t="shared" si="72"/>
        <v>0</v>
      </c>
      <c r="Z160" s="232">
        <f t="shared" si="72"/>
        <v>0</v>
      </c>
      <c r="AA160" s="232">
        <f t="shared" si="72"/>
        <v>0</v>
      </c>
      <c r="AB160" s="232">
        <f t="shared" si="72"/>
        <v>0</v>
      </c>
      <c r="AC160" s="232">
        <f t="shared" si="72"/>
        <v>0</v>
      </c>
      <c r="AD160" s="232">
        <f t="shared" si="72"/>
        <v>0</v>
      </c>
      <c r="AE160" s="232">
        <f t="shared" si="72"/>
        <v>0</v>
      </c>
      <c r="AF160" s="232">
        <f t="shared" si="72"/>
        <v>0</v>
      </c>
      <c r="AG160" s="232">
        <f t="shared" si="72"/>
        <v>0</v>
      </c>
      <c r="AH160" s="232">
        <f t="shared" si="72"/>
        <v>0</v>
      </c>
      <c r="AI160" s="232">
        <f t="shared" si="72"/>
        <v>0</v>
      </c>
      <c r="AJ160" s="232">
        <f t="shared" si="72"/>
        <v>0</v>
      </c>
      <c r="AK160" s="232">
        <f t="shared" si="72"/>
        <v>0</v>
      </c>
      <c r="AL160" s="232">
        <f t="shared" si="72"/>
        <v>0</v>
      </c>
      <c r="AM160" s="232">
        <f t="shared" si="72"/>
        <v>0</v>
      </c>
      <c r="AN160" s="232">
        <f t="shared" si="72"/>
        <v>0</v>
      </c>
      <c r="AO160" s="232">
        <f t="shared" si="72"/>
        <v>0</v>
      </c>
      <c r="AP160" s="232">
        <f t="shared" si="72"/>
        <v>0</v>
      </c>
      <c r="AQ160" s="232">
        <f t="shared" si="72"/>
        <v>0</v>
      </c>
      <c r="AR160" s="232">
        <f t="shared" si="72"/>
        <v>0</v>
      </c>
      <c r="AS160" s="232">
        <f t="shared" si="72"/>
        <v>0</v>
      </c>
      <c r="AT160" s="232">
        <f t="shared" si="72"/>
        <v>0</v>
      </c>
      <c r="AU160" s="232">
        <f t="shared" si="72"/>
        <v>0</v>
      </c>
      <c r="AV160" s="232">
        <f t="shared" si="72"/>
        <v>0</v>
      </c>
      <c r="AW160" s="232">
        <f t="shared" si="72"/>
        <v>0</v>
      </c>
      <c r="AX160" s="232">
        <f t="shared" si="72"/>
        <v>0</v>
      </c>
      <c r="AY160" s="232">
        <f t="shared" si="72"/>
        <v>0</v>
      </c>
      <c r="AZ160" s="232">
        <f t="shared" si="72"/>
        <v>0</v>
      </c>
      <c r="BA160" s="232">
        <f t="shared" si="72"/>
        <v>0</v>
      </c>
      <c r="BB160" s="232">
        <f t="shared" si="72"/>
        <v>0</v>
      </c>
      <c r="BC160" s="232">
        <f t="shared" si="72"/>
        <v>0</v>
      </c>
      <c r="BD160" s="232">
        <f t="shared" si="72"/>
        <v>0</v>
      </c>
      <c r="BE160" s="232"/>
      <c r="BF160" s="214"/>
      <c r="BG160" s="214"/>
      <c r="BH160" s="214"/>
      <c r="BI160" s="214"/>
      <c r="BJ160" s="50"/>
      <c r="BK160" s="50"/>
      <c r="BL160" s="197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51"/>
      <c r="DA160" s="51"/>
      <c r="DB160" s="51"/>
      <c r="DC160" s="51"/>
      <c r="DD160" s="51"/>
      <c r="DE160" s="51"/>
      <c r="DF160" s="51"/>
      <c r="DG160" s="51"/>
      <c r="DH160" s="51"/>
      <c r="DI160" s="51"/>
      <c r="DJ160" s="51"/>
      <c r="DK160" s="51"/>
      <c r="DL160" s="51"/>
      <c r="DM160" s="51"/>
      <c r="DN160" s="51"/>
      <c r="DO160" s="51"/>
      <c r="DP160" s="51"/>
      <c r="DQ160" s="51"/>
      <c r="DR160" s="51"/>
      <c r="DS160" s="51"/>
      <c r="DT160" s="51"/>
      <c r="DU160" s="51"/>
      <c r="DV160" s="51"/>
      <c r="DW160" s="51"/>
      <c r="DX160" s="51"/>
      <c r="DY160" s="51"/>
      <c r="DZ160" s="51"/>
      <c r="EA160" s="51"/>
      <c r="EB160" s="51"/>
      <c r="EC160" s="51"/>
      <c r="ED160" s="51"/>
      <c r="EE160" s="51"/>
      <c r="EF160" s="51"/>
      <c r="EG160" s="51"/>
      <c r="EH160" s="51"/>
      <c r="EI160" s="51"/>
      <c r="EJ160" s="51"/>
      <c r="EK160" s="51"/>
      <c r="EL160" s="51"/>
      <c r="EM160" s="51"/>
      <c r="EN160" s="51"/>
      <c r="EO160" s="51"/>
      <c r="EP160" s="51"/>
      <c r="EQ160" s="51"/>
      <c r="FG160" s="51"/>
      <c r="FH160" s="51"/>
      <c r="FI160" s="51"/>
      <c r="FJ160" s="51"/>
      <c r="FK160" s="51"/>
      <c r="FL160" s="51"/>
      <c r="FM160" s="226"/>
    </row>
    <row r="161" spans="1:59" x14ac:dyDescent="0.25">
      <c r="A161" s="405" t="str">
        <f>Base!A161</f>
        <v>ПРАКТИКИ</v>
      </c>
      <c r="B161" s="405"/>
      <c r="C161" s="405"/>
      <c r="D161" s="405"/>
      <c r="E161" s="405"/>
      <c r="F161" s="405"/>
      <c r="G161" s="405"/>
      <c r="H161" s="405"/>
      <c r="I161" s="405"/>
      <c r="J161" s="405"/>
      <c r="K161" s="405"/>
      <c r="L161" s="405"/>
      <c r="M161" s="405"/>
      <c r="N161" s="405"/>
      <c r="O161" s="405"/>
      <c r="P161" s="405"/>
      <c r="Q161" s="405"/>
      <c r="R161" s="405"/>
      <c r="S161" s="405"/>
      <c r="T161" s="405"/>
      <c r="U161" s="405"/>
      <c r="V161" s="405"/>
      <c r="W161" s="405"/>
      <c r="X161" s="405"/>
      <c r="Y161" s="405"/>
      <c r="Z161" s="405"/>
      <c r="AA161" s="405"/>
      <c r="AB161" s="405"/>
      <c r="AC161" s="405"/>
      <c r="AD161" s="405"/>
      <c r="AE161" s="405"/>
      <c r="AF161" s="405"/>
      <c r="AG161" s="405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227"/>
    </row>
    <row r="162" spans="1:59" x14ac:dyDescent="0.25">
      <c r="A162" s="44" t="str">
        <f>Base!A162</f>
        <v>ПР.1</v>
      </c>
      <c r="B162" s="41" t="str">
        <f>Base!B162</f>
        <v>Учебная практика</v>
      </c>
      <c r="C162" s="44" t="str">
        <f ca="1">Base!CP162</f>
        <v/>
      </c>
      <c r="D162" s="44" t="str">
        <f ca="1">Base!DR162</f>
        <v>2*</v>
      </c>
      <c r="E162" s="44" t="str">
        <f ca="1">Base!EV162</f>
        <v/>
      </c>
      <c r="F162" s="44" t="str">
        <f ca="1">Base!EG162</f>
        <v/>
      </c>
      <c r="G162" s="239">
        <f>R162+V162+Z162+AD162+AH162+AL162+AP162+AT162+AX162+BB162</f>
        <v>3</v>
      </c>
      <c r="H162" s="44">
        <f t="shared" ref="H162:H170" si="73">G162*36</f>
        <v>108</v>
      </c>
      <c r="I162" s="44">
        <f>SUM(J162:L162)</f>
        <v>0</v>
      </c>
      <c r="J162" s="44">
        <f>O162+S162*$U$3+W162*$Y$3+AA162*$AC$3+AE162*$AG$3+AI162*$AK$3+AM162*$AO$3+AQ162*$AS$3+AU162*$AW$3+AY162*$BA$3+BC162*$BE$3</f>
        <v>0</v>
      </c>
      <c r="K162" s="44">
        <f>P162+T162*$U$3+X162*$Y$3+AB162*$AC$3+AF162*$AG$3+AJ162*$AK$3+AN162*$AO$3+AR162*$AS$3+AV162*$AW$3+AZ162*$BA$3+BD162*$BE$3</f>
        <v>0</v>
      </c>
      <c r="L162" s="44">
        <f>Q162+U162*$U$3+Y162*$Y$3+AC162*$AC$3+AG162*$AG$3+AK162*$AK$3+AO162*$AO$3+AS162*$AS$3+AW162*$AW$3+BA162*$BA$3+BE162*$BE$3</f>
        <v>0</v>
      </c>
      <c r="M162" s="44">
        <f>H162-I162</f>
        <v>108</v>
      </c>
      <c r="N162" s="44">
        <f>Base!C162</f>
        <v>0</v>
      </c>
      <c r="O162" s="44">
        <f>Base!D162</f>
        <v>0</v>
      </c>
      <c r="P162" s="44">
        <f>Base!E162</f>
        <v>0</v>
      </c>
      <c r="Q162" s="44">
        <f>Base!F162</f>
        <v>0</v>
      </c>
      <c r="R162" s="44">
        <f>Base!H162</f>
        <v>0</v>
      </c>
      <c r="S162" s="44">
        <f>Base!I162</f>
        <v>0</v>
      </c>
      <c r="T162" s="44">
        <f>Base!J162</f>
        <v>0</v>
      </c>
      <c r="U162" s="44">
        <f>Base!K162</f>
        <v>0</v>
      </c>
      <c r="V162" s="44">
        <f>Base!M162</f>
        <v>3</v>
      </c>
      <c r="W162" s="44">
        <f>Base!N162</f>
        <v>0</v>
      </c>
      <c r="X162" s="44">
        <f>Base!O162</f>
        <v>0</v>
      </c>
      <c r="Y162" s="44">
        <f>Base!P162</f>
        <v>0</v>
      </c>
      <c r="Z162" s="44">
        <f>Base!R162</f>
        <v>0</v>
      </c>
      <c r="AA162" s="44">
        <f>Base!S162</f>
        <v>0</v>
      </c>
      <c r="AB162" s="44">
        <f>Base!T162</f>
        <v>0</v>
      </c>
      <c r="AC162" s="44">
        <f>Base!U162</f>
        <v>0</v>
      </c>
      <c r="AD162" s="44">
        <f>Base!W162</f>
        <v>0</v>
      </c>
      <c r="AE162" s="44">
        <f>Base!X162</f>
        <v>0</v>
      </c>
      <c r="AF162" s="44">
        <f>Base!Y162</f>
        <v>0</v>
      </c>
      <c r="AG162" s="44">
        <f>Base!Z162</f>
        <v>0</v>
      </c>
      <c r="AH162" s="44">
        <f>Base!AB162</f>
        <v>0</v>
      </c>
      <c r="AI162" s="44">
        <f>Base!AC162</f>
        <v>0</v>
      </c>
      <c r="AJ162" s="44">
        <f>Base!AD162</f>
        <v>0</v>
      </c>
      <c r="AK162" s="44">
        <f>Base!AE162</f>
        <v>0</v>
      </c>
      <c r="AL162" s="44">
        <f>Base!AG162</f>
        <v>0</v>
      </c>
      <c r="AM162" s="44">
        <f>Base!AH162</f>
        <v>0</v>
      </c>
      <c r="AN162" s="44">
        <f>Base!AI162</f>
        <v>0</v>
      </c>
      <c r="AO162" s="44">
        <f>Base!AJ162</f>
        <v>0</v>
      </c>
      <c r="AP162" s="44">
        <f>Base!AL162</f>
        <v>0</v>
      </c>
      <c r="AQ162" s="44">
        <f>Base!AM162</f>
        <v>0</v>
      </c>
      <c r="AR162" s="44">
        <f>Base!AN162</f>
        <v>0</v>
      </c>
      <c r="AS162" s="44">
        <f>Base!AO162</f>
        <v>0</v>
      </c>
      <c r="AT162" s="44">
        <f>Base!AQ162</f>
        <v>0</v>
      </c>
      <c r="AU162" s="44">
        <f>Base!AR162</f>
        <v>0</v>
      </c>
      <c r="AV162" s="44">
        <f>Base!AS162</f>
        <v>0</v>
      </c>
      <c r="AW162" s="44">
        <f>Base!AT162</f>
        <v>0</v>
      </c>
      <c r="AX162" s="44">
        <f>Base!AV162</f>
        <v>0</v>
      </c>
      <c r="AY162" s="44">
        <f>Base!AW162</f>
        <v>0</v>
      </c>
      <c r="AZ162" s="44">
        <f>Base!AX162</f>
        <v>0</v>
      </c>
      <c r="BA162" s="44">
        <f>Base!AY162</f>
        <v>0</v>
      </c>
      <c r="BB162" s="44">
        <f>Base!BA162</f>
        <v>0</v>
      </c>
      <c r="BC162" s="44">
        <f>Base!BB162</f>
        <v>0</v>
      </c>
      <c r="BD162" s="44">
        <f>Base!BC162</f>
        <v>0</v>
      </c>
      <c r="BE162" s="44">
        <f>Base!BD162</f>
        <v>0</v>
      </c>
      <c r="BF162" s="44"/>
      <c r="BG162" s="238" t="str">
        <f>Base!FR162</f>
        <v/>
      </c>
    </row>
    <row r="163" spans="1:59" x14ac:dyDescent="0.25">
      <c r="A163" s="44" t="str">
        <f>Base!A163</f>
        <v>ПР.2</v>
      </c>
      <c r="B163" s="41">
        <f>Base!B163</f>
        <v>0</v>
      </c>
      <c r="C163" s="44" t="str">
        <f ca="1">Base!CP163</f>
        <v/>
      </c>
      <c r="D163" s="44" t="str">
        <f ca="1">Base!DR163</f>
        <v/>
      </c>
      <c r="E163" s="44" t="str">
        <f ca="1">Base!EV163</f>
        <v/>
      </c>
      <c r="F163" s="44" t="str">
        <f ca="1">Base!EG163</f>
        <v/>
      </c>
      <c r="G163" s="239">
        <f t="shared" ref="G163:G170" si="74">R163+V163+Z163+AD163+AH163+AL163+AP163+AT163+AX163+BB163</f>
        <v>0</v>
      </c>
      <c r="H163" s="44">
        <f t="shared" si="73"/>
        <v>0</v>
      </c>
      <c r="I163" s="44">
        <f t="shared" ref="I163:I170" si="75">SUM(J163:L163)</f>
        <v>0</v>
      </c>
      <c r="J163" s="44">
        <f t="shared" ref="J163:J170" si="76">O163+S163*$U$3+W163*$Y$3+AA163*$AC$3+AE163*$AG$3+AI163*$AK$3+AM163*$AO$3+AQ163*$AS$3+AU163*$AW$3+AY163*$BA$3+BC163*$BE$3</f>
        <v>0</v>
      </c>
      <c r="K163" s="44">
        <f t="shared" ref="K163:K170" si="77">P163+T163*$U$3+X163*$Y$3+AB163*$AC$3+AF163*$AG$3+AJ163*$AK$3+AN163*$AO$3+AR163*$AS$3+AV163*$AW$3+AZ163*$BA$3+BD163*$BE$3</f>
        <v>0</v>
      </c>
      <c r="L163" s="44">
        <f t="shared" ref="L163:L170" si="78">Q163+U163*$U$3+Y163*$Y$3+AC163*$AC$3+AG163*$AG$3+AK163*$AK$3+AO163*$AO$3+AS163*$AS$3+AW163*$AW$3+BA163*$BA$3+BE163*$BE$3</f>
        <v>0</v>
      </c>
      <c r="M163" s="44">
        <f t="shared" ref="M163:M170" si="79">H163-I163</f>
        <v>0</v>
      </c>
      <c r="N163" s="44">
        <f>Base!C163</f>
        <v>0</v>
      </c>
      <c r="O163" s="44">
        <f>Base!D163</f>
        <v>0</v>
      </c>
      <c r="P163" s="44">
        <f>Base!E163</f>
        <v>0</v>
      </c>
      <c r="Q163" s="44">
        <f>Base!F163</f>
        <v>0</v>
      </c>
      <c r="R163" s="44">
        <f>Base!H163</f>
        <v>0</v>
      </c>
      <c r="S163" s="44">
        <f>Base!I163</f>
        <v>0</v>
      </c>
      <c r="T163" s="44">
        <f>Base!J163</f>
        <v>0</v>
      </c>
      <c r="U163" s="44">
        <f>Base!K163</f>
        <v>0</v>
      </c>
      <c r="V163" s="44">
        <f>Base!M163</f>
        <v>0</v>
      </c>
      <c r="W163" s="44">
        <f>Base!N163</f>
        <v>0</v>
      </c>
      <c r="X163" s="44">
        <f>Base!O163</f>
        <v>0</v>
      </c>
      <c r="Y163" s="44">
        <f>Base!P163</f>
        <v>0</v>
      </c>
      <c r="Z163" s="44">
        <f>Base!R163</f>
        <v>0</v>
      </c>
      <c r="AA163" s="44">
        <f>Base!S163</f>
        <v>0</v>
      </c>
      <c r="AB163" s="44">
        <f>Base!T163</f>
        <v>0</v>
      </c>
      <c r="AC163" s="44">
        <f>Base!U163</f>
        <v>0</v>
      </c>
      <c r="AD163" s="44">
        <f>Base!W163</f>
        <v>0</v>
      </c>
      <c r="AE163" s="44">
        <f>Base!X163</f>
        <v>0</v>
      </c>
      <c r="AF163" s="44">
        <f>Base!Y163</f>
        <v>0</v>
      </c>
      <c r="AG163" s="44">
        <f>Base!Z163</f>
        <v>0</v>
      </c>
      <c r="AH163" s="44">
        <f>Base!AB163</f>
        <v>0</v>
      </c>
      <c r="AI163" s="44">
        <f>Base!AC163</f>
        <v>0</v>
      </c>
      <c r="AJ163" s="44">
        <f>Base!AD163</f>
        <v>0</v>
      </c>
      <c r="AK163" s="44">
        <f>Base!AE163</f>
        <v>0</v>
      </c>
      <c r="AL163" s="44">
        <f>Base!AG163</f>
        <v>0</v>
      </c>
      <c r="AM163" s="44">
        <f>Base!AH163</f>
        <v>0</v>
      </c>
      <c r="AN163" s="44">
        <f>Base!AI163</f>
        <v>0</v>
      </c>
      <c r="AO163" s="44">
        <f>Base!AJ163</f>
        <v>0</v>
      </c>
      <c r="AP163" s="44">
        <f>Base!AL163</f>
        <v>0</v>
      </c>
      <c r="AQ163" s="44">
        <f>Base!AM163</f>
        <v>0</v>
      </c>
      <c r="AR163" s="44">
        <f>Base!AN163</f>
        <v>0</v>
      </c>
      <c r="AS163" s="44">
        <f>Base!AO163</f>
        <v>0</v>
      </c>
      <c r="AT163" s="44">
        <f>Base!AQ163</f>
        <v>0</v>
      </c>
      <c r="AU163" s="44">
        <f>Base!AR163</f>
        <v>0</v>
      </c>
      <c r="AV163" s="44">
        <f>Base!AS163</f>
        <v>0</v>
      </c>
      <c r="AW163" s="44">
        <f>Base!AT163</f>
        <v>0</v>
      </c>
      <c r="AX163" s="44">
        <f>Base!AV163</f>
        <v>0</v>
      </c>
      <c r="AY163" s="44">
        <f>Base!AW163</f>
        <v>0</v>
      </c>
      <c r="AZ163" s="44">
        <f>Base!AX163</f>
        <v>0</v>
      </c>
      <c r="BA163" s="44">
        <f>Base!AY163</f>
        <v>0</v>
      </c>
      <c r="BB163" s="44">
        <f>Base!BA163</f>
        <v>0</v>
      </c>
      <c r="BC163" s="44">
        <f>Base!BB163</f>
        <v>0</v>
      </c>
      <c r="BD163" s="44">
        <f>Base!BC163</f>
        <v>0</v>
      </c>
      <c r="BE163" s="44">
        <f>Base!BD163</f>
        <v>0</v>
      </c>
      <c r="BF163" s="44"/>
      <c r="BG163" s="238" t="str">
        <f>Base!FR163</f>
        <v/>
      </c>
    </row>
    <row r="164" spans="1:59" x14ac:dyDescent="0.25">
      <c r="A164" s="44" t="str">
        <f>Base!A164</f>
        <v>ПР.3</v>
      </c>
      <c r="B164" s="41">
        <f>Base!B164</f>
        <v>0</v>
      </c>
      <c r="C164" s="44" t="str">
        <f ca="1">Base!CP164</f>
        <v/>
      </c>
      <c r="D164" s="44" t="str">
        <f ca="1">Base!DR164</f>
        <v/>
      </c>
      <c r="E164" s="44" t="str">
        <f ca="1">Base!EV164</f>
        <v/>
      </c>
      <c r="F164" s="44" t="str">
        <f ca="1">Base!EG164</f>
        <v/>
      </c>
      <c r="G164" s="239">
        <f t="shared" si="74"/>
        <v>0</v>
      </c>
      <c r="H164" s="44">
        <f t="shared" si="73"/>
        <v>0</v>
      </c>
      <c r="I164" s="44">
        <f t="shared" si="75"/>
        <v>0</v>
      </c>
      <c r="J164" s="44">
        <f t="shared" si="76"/>
        <v>0</v>
      </c>
      <c r="K164" s="44">
        <f t="shared" si="77"/>
        <v>0</v>
      </c>
      <c r="L164" s="44">
        <f t="shared" si="78"/>
        <v>0</v>
      </c>
      <c r="M164" s="44">
        <f t="shared" si="79"/>
        <v>0</v>
      </c>
      <c r="N164" s="44">
        <f>Base!C164</f>
        <v>0</v>
      </c>
      <c r="O164" s="44">
        <f>Base!D164</f>
        <v>0</v>
      </c>
      <c r="P164" s="44">
        <f>Base!E164</f>
        <v>0</v>
      </c>
      <c r="Q164" s="44">
        <f>Base!F164</f>
        <v>0</v>
      </c>
      <c r="R164" s="44">
        <f>Base!H164</f>
        <v>0</v>
      </c>
      <c r="S164" s="44">
        <f>Base!I164</f>
        <v>0</v>
      </c>
      <c r="T164" s="44">
        <f>Base!J164</f>
        <v>0</v>
      </c>
      <c r="U164" s="44">
        <f>Base!K164</f>
        <v>0</v>
      </c>
      <c r="V164" s="44">
        <f>Base!M164</f>
        <v>0</v>
      </c>
      <c r="W164" s="44">
        <f>Base!N164</f>
        <v>0</v>
      </c>
      <c r="X164" s="44">
        <f>Base!O164</f>
        <v>0</v>
      </c>
      <c r="Y164" s="44">
        <f>Base!P164</f>
        <v>0</v>
      </c>
      <c r="Z164" s="44">
        <f>Base!R164</f>
        <v>0</v>
      </c>
      <c r="AA164" s="44">
        <f>Base!S164</f>
        <v>0</v>
      </c>
      <c r="AB164" s="44">
        <f>Base!T164</f>
        <v>0</v>
      </c>
      <c r="AC164" s="44">
        <f>Base!U164</f>
        <v>0</v>
      </c>
      <c r="AD164" s="44">
        <f>Base!W164</f>
        <v>0</v>
      </c>
      <c r="AE164" s="44">
        <f>Base!X164</f>
        <v>0</v>
      </c>
      <c r="AF164" s="44">
        <f>Base!Y164</f>
        <v>0</v>
      </c>
      <c r="AG164" s="44">
        <f>Base!Z164</f>
        <v>0</v>
      </c>
      <c r="AH164" s="44">
        <f>Base!AB164</f>
        <v>0</v>
      </c>
      <c r="AI164" s="44">
        <f>Base!AC164</f>
        <v>0</v>
      </c>
      <c r="AJ164" s="44">
        <f>Base!AD164</f>
        <v>0</v>
      </c>
      <c r="AK164" s="44">
        <f>Base!AE164</f>
        <v>0</v>
      </c>
      <c r="AL164" s="44">
        <f>Base!AG164</f>
        <v>0</v>
      </c>
      <c r="AM164" s="44">
        <f>Base!AH164</f>
        <v>0</v>
      </c>
      <c r="AN164" s="44">
        <f>Base!AI164</f>
        <v>0</v>
      </c>
      <c r="AO164" s="44">
        <f>Base!AJ164</f>
        <v>0</v>
      </c>
      <c r="AP164" s="44">
        <f>Base!AL164</f>
        <v>0</v>
      </c>
      <c r="AQ164" s="44">
        <f>Base!AM164</f>
        <v>0</v>
      </c>
      <c r="AR164" s="44">
        <f>Base!AN164</f>
        <v>0</v>
      </c>
      <c r="AS164" s="44">
        <f>Base!AO164</f>
        <v>0</v>
      </c>
      <c r="AT164" s="44">
        <f>Base!AQ164</f>
        <v>0</v>
      </c>
      <c r="AU164" s="44">
        <f>Base!AR164</f>
        <v>0</v>
      </c>
      <c r="AV164" s="44">
        <f>Base!AS164</f>
        <v>0</v>
      </c>
      <c r="AW164" s="44">
        <f>Base!AT164</f>
        <v>0</v>
      </c>
      <c r="AX164" s="44">
        <f>Base!AV164</f>
        <v>0</v>
      </c>
      <c r="AY164" s="44">
        <f>Base!AW164</f>
        <v>0</v>
      </c>
      <c r="AZ164" s="44">
        <f>Base!AX164</f>
        <v>0</v>
      </c>
      <c r="BA164" s="44">
        <f>Base!AY164</f>
        <v>0</v>
      </c>
      <c r="BB164" s="44">
        <f>Base!BA164</f>
        <v>0</v>
      </c>
      <c r="BC164" s="44">
        <f>Base!BB164</f>
        <v>0</v>
      </c>
      <c r="BD164" s="44">
        <f>Base!BC164</f>
        <v>0</v>
      </c>
      <c r="BE164" s="44">
        <f>Base!BD164</f>
        <v>0</v>
      </c>
      <c r="BF164" s="44"/>
      <c r="BG164" s="238" t="str">
        <f>Base!FR164</f>
        <v/>
      </c>
    </row>
    <row r="165" spans="1:59" x14ac:dyDescent="0.25">
      <c r="A165" s="44" t="str">
        <f>Base!A165</f>
        <v>ПР.4</v>
      </c>
      <c r="B165" s="41">
        <f>Base!B165</f>
        <v>0</v>
      </c>
      <c r="C165" s="44" t="str">
        <f ca="1">Base!CP165</f>
        <v/>
      </c>
      <c r="D165" s="44" t="str">
        <f ca="1">Base!DR165</f>
        <v/>
      </c>
      <c r="E165" s="44" t="str">
        <f ca="1">Base!EV165</f>
        <v/>
      </c>
      <c r="F165" s="44" t="str">
        <f ca="1">Base!EG165</f>
        <v/>
      </c>
      <c r="G165" s="239">
        <f t="shared" si="74"/>
        <v>0</v>
      </c>
      <c r="H165" s="44">
        <f t="shared" si="73"/>
        <v>0</v>
      </c>
      <c r="I165" s="44">
        <f t="shared" si="75"/>
        <v>0</v>
      </c>
      <c r="J165" s="44">
        <f t="shared" si="76"/>
        <v>0</v>
      </c>
      <c r="K165" s="44">
        <f t="shared" si="77"/>
        <v>0</v>
      </c>
      <c r="L165" s="44">
        <f t="shared" si="78"/>
        <v>0</v>
      </c>
      <c r="M165" s="44">
        <f t="shared" si="79"/>
        <v>0</v>
      </c>
      <c r="N165" s="44">
        <f>Base!C165</f>
        <v>0</v>
      </c>
      <c r="O165" s="44">
        <f>Base!D165</f>
        <v>0</v>
      </c>
      <c r="P165" s="44">
        <f>Base!E165</f>
        <v>0</v>
      </c>
      <c r="Q165" s="44">
        <f>Base!F165</f>
        <v>0</v>
      </c>
      <c r="R165" s="44">
        <f>Base!H165</f>
        <v>0</v>
      </c>
      <c r="S165" s="44">
        <f>Base!I165</f>
        <v>0</v>
      </c>
      <c r="T165" s="44">
        <f>Base!J165</f>
        <v>0</v>
      </c>
      <c r="U165" s="44">
        <f>Base!K165</f>
        <v>0</v>
      </c>
      <c r="V165" s="44">
        <f>Base!M165</f>
        <v>0</v>
      </c>
      <c r="W165" s="44">
        <f>Base!N165</f>
        <v>0</v>
      </c>
      <c r="X165" s="44">
        <f>Base!O165</f>
        <v>0</v>
      </c>
      <c r="Y165" s="44">
        <f>Base!P165</f>
        <v>0</v>
      </c>
      <c r="Z165" s="44">
        <f>Base!R165</f>
        <v>0</v>
      </c>
      <c r="AA165" s="44">
        <f>Base!S165</f>
        <v>0</v>
      </c>
      <c r="AB165" s="44">
        <f>Base!T165</f>
        <v>0</v>
      </c>
      <c r="AC165" s="44">
        <f>Base!U165</f>
        <v>0</v>
      </c>
      <c r="AD165" s="44">
        <f>Base!W165</f>
        <v>0</v>
      </c>
      <c r="AE165" s="44">
        <f>Base!X165</f>
        <v>0</v>
      </c>
      <c r="AF165" s="44">
        <f>Base!Y165</f>
        <v>0</v>
      </c>
      <c r="AG165" s="44">
        <f>Base!Z165</f>
        <v>0</v>
      </c>
      <c r="AH165" s="44">
        <f>Base!AB165</f>
        <v>0</v>
      </c>
      <c r="AI165" s="44">
        <f>Base!AC165</f>
        <v>0</v>
      </c>
      <c r="AJ165" s="44">
        <f>Base!AD165</f>
        <v>0</v>
      </c>
      <c r="AK165" s="44">
        <f>Base!AE165</f>
        <v>0</v>
      </c>
      <c r="AL165" s="44">
        <f>Base!AG165</f>
        <v>0</v>
      </c>
      <c r="AM165" s="44">
        <f>Base!AH165</f>
        <v>0</v>
      </c>
      <c r="AN165" s="44">
        <f>Base!AI165</f>
        <v>0</v>
      </c>
      <c r="AO165" s="44">
        <f>Base!AJ165</f>
        <v>0</v>
      </c>
      <c r="AP165" s="44">
        <f>Base!AL165</f>
        <v>0</v>
      </c>
      <c r="AQ165" s="44">
        <f>Base!AM165</f>
        <v>0</v>
      </c>
      <c r="AR165" s="44">
        <f>Base!AN165</f>
        <v>0</v>
      </c>
      <c r="AS165" s="44">
        <f>Base!AO165</f>
        <v>0</v>
      </c>
      <c r="AT165" s="44">
        <f>Base!AQ165</f>
        <v>0</v>
      </c>
      <c r="AU165" s="44">
        <f>Base!AR165</f>
        <v>0</v>
      </c>
      <c r="AV165" s="44">
        <f>Base!AS165</f>
        <v>0</v>
      </c>
      <c r="AW165" s="44">
        <f>Base!AT165</f>
        <v>0</v>
      </c>
      <c r="AX165" s="44">
        <f>Base!AV165</f>
        <v>0</v>
      </c>
      <c r="AY165" s="44">
        <f>Base!AW165</f>
        <v>0</v>
      </c>
      <c r="AZ165" s="44">
        <f>Base!AX165</f>
        <v>0</v>
      </c>
      <c r="BA165" s="44">
        <f>Base!AY165</f>
        <v>0</v>
      </c>
      <c r="BB165" s="44">
        <f>Base!BA165</f>
        <v>0</v>
      </c>
      <c r="BC165" s="44">
        <f>Base!BB165</f>
        <v>0</v>
      </c>
      <c r="BD165" s="44">
        <f>Base!BC165</f>
        <v>0</v>
      </c>
      <c r="BE165" s="44">
        <f>Base!BD165</f>
        <v>0</v>
      </c>
      <c r="BF165" s="44"/>
      <c r="BG165" s="238" t="str">
        <f>Base!FR165</f>
        <v/>
      </c>
    </row>
    <row r="166" spans="1:59" x14ac:dyDescent="0.25">
      <c r="A166" s="44" t="str">
        <f>Base!A166</f>
        <v>ПР.5</v>
      </c>
      <c r="B166" s="41">
        <f>Base!B166</f>
        <v>0</v>
      </c>
      <c r="C166" s="44" t="str">
        <f ca="1">Base!CP166</f>
        <v/>
      </c>
      <c r="D166" s="44" t="str">
        <f ca="1">Base!DR166</f>
        <v/>
      </c>
      <c r="E166" s="44" t="str">
        <f ca="1">Base!EV166</f>
        <v/>
      </c>
      <c r="F166" s="44" t="str">
        <f ca="1">Base!EG166</f>
        <v/>
      </c>
      <c r="G166" s="239">
        <f t="shared" si="74"/>
        <v>0</v>
      </c>
      <c r="H166" s="44">
        <f t="shared" si="73"/>
        <v>0</v>
      </c>
      <c r="I166" s="44">
        <f t="shared" si="75"/>
        <v>0</v>
      </c>
      <c r="J166" s="44">
        <f t="shared" si="76"/>
        <v>0</v>
      </c>
      <c r="K166" s="44">
        <f t="shared" si="77"/>
        <v>0</v>
      </c>
      <c r="L166" s="44">
        <f t="shared" si="78"/>
        <v>0</v>
      </c>
      <c r="M166" s="44">
        <f t="shared" si="79"/>
        <v>0</v>
      </c>
      <c r="N166" s="44">
        <f>Base!C166</f>
        <v>0</v>
      </c>
      <c r="O166" s="44">
        <f>Base!D166</f>
        <v>0</v>
      </c>
      <c r="P166" s="44">
        <f>Base!E166</f>
        <v>0</v>
      </c>
      <c r="Q166" s="44">
        <f>Base!F166</f>
        <v>0</v>
      </c>
      <c r="R166" s="44">
        <f>Base!H166</f>
        <v>0</v>
      </c>
      <c r="S166" s="44">
        <f>Base!I166</f>
        <v>0</v>
      </c>
      <c r="T166" s="44">
        <f>Base!J166</f>
        <v>0</v>
      </c>
      <c r="U166" s="44">
        <f>Base!K166</f>
        <v>0</v>
      </c>
      <c r="V166" s="44">
        <f>Base!M166</f>
        <v>0</v>
      </c>
      <c r="W166" s="44">
        <f>Base!N166</f>
        <v>0</v>
      </c>
      <c r="X166" s="44">
        <f>Base!O166</f>
        <v>0</v>
      </c>
      <c r="Y166" s="44">
        <f>Base!P166</f>
        <v>0</v>
      </c>
      <c r="Z166" s="44">
        <f>Base!R166</f>
        <v>0</v>
      </c>
      <c r="AA166" s="44">
        <f>Base!S166</f>
        <v>0</v>
      </c>
      <c r="AB166" s="44">
        <f>Base!T166</f>
        <v>0</v>
      </c>
      <c r="AC166" s="44">
        <f>Base!U166</f>
        <v>0</v>
      </c>
      <c r="AD166" s="44">
        <f>Base!W166</f>
        <v>0</v>
      </c>
      <c r="AE166" s="44">
        <f>Base!X166</f>
        <v>0</v>
      </c>
      <c r="AF166" s="44">
        <f>Base!Y166</f>
        <v>0</v>
      </c>
      <c r="AG166" s="44">
        <f>Base!Z166</f>
        <v>0</v>
      </c>
      <c r="AH166" s="44">
        <f>Base!AB166</f>
        <v>0</v>
      </c>
      <c r="AI166" s="44">
        <f>Base!AC166</f>
        <v>0</v>
      </c>
      <c r="AJ166" s="44">
        <f>Base!AD166</f>
        <v>0</v>
      </c>
      <c r="AK166" s="44">
        <f>Base!AE166</f>
        <v>0</v>
      </c>
      <c r="AL166" s="44">
        <f>Base!AG166</f>
        <v>0</v>
      </c>
      <c r="AM166" s="44">
        <f>Base!AH166</f>
        <v>0</v>
      </c>
      <c r="AN166" s="44">
        <f>Base!AI166</f>
        <v>0</v>
      </c>
      <c r="AO166" s="44">
        <f>Base!AJ166</f>
        <v>0</v>
      </c>
      <c r="AP166" s="44">
        <f>Base!AL166</f>
        <v>0</v>
      </c>
      <c r="AQ166" s="44">
        <f>Base!AM166</f>
        <v>0</v>
      </c>
      <c r="AR166" s="44">
        <f>Base!AN166</f>
        <v>0</v>
      </c>
      <c r="AS166" s="44">
        <f>Base!AO166</f>
        <v>0</v>
      </c>
      <c r="AT166" s="44">
        <f>Base!AQ166</f>
        <v>0</v>
      </c>
      <c r="AU166" s="44">
        <f>Base!AR166</f>
        <v>0</v>
      </c>
      <c r="AV166" s="44">
        <f>Base!AS166</f>
        <v>0</v>
      </c>
      <c r="AW166" s="44">
        <f>Base!AT166</f>
        <v>0</v>
      </c>
      <c r="AX166" s="44">
        <f>Base!AV166</f>
        <v>0</v>
      </c>
      <c r="AY166" s="44">
        <f>Base!AW166</f>
        <v>0</v>
      </c>
      <c r="AZ166" s="44">
        <f>Base!AX166</f>
        <v>0</v>
      </c>
      <c r="BA166" s="44">
        <f>Base!AY166</f>
        <v>0</v>
      </c>
      <c r="BB166" s="44">
        <f>Base!BA166</f>
        <v>0</v>
      </c>
      <c r="BC166" s="44">
        <f>Base!BB166</f>
        <v>0</v>
      </c>
      <c r="BD166" s="44">
        <f>Base!BC166</f>
        <v>0</v>
      </c>
      <c r="BE166" s="44">
        <f>Base!BD166</f>
        <v>0</v>
      </c>
      <c r="BF166" s="44"/>
      <c r="BG166" s="238" t="str">
        <f>Base!FR166</f>
        <v/>
      </c>
    </row>
    <row r="167" spans="1:59" x14ac:dyDescent="0.25">
      <c r="A167" s="44" t="str">
        <f>Base!A167</f>
        <v>ПР.6</v>
      </c>
      <c r="B167" s="41">
        <f>Base!B167</f>
        <v>0</v>
      </c>
      <c r="C167" s="44" t="str">
        <f ca="1">Base!CP167</f>
        <v/>
      </c>
      <c r="D167" s="44" t="str">
        <f ca="1">Base!DR167</f>
        <v/>
      </c>
      <c r="E167" s="44" t="str">
        <f ca="1">Base!EV167</f>
        <v/>
      </c>
      <c r="F167" s="44" t="str">
        <f ca="1">Base!EG167</f>
        <v/>
      </c>
      <c r="G167" s="239">
        <f t="shared" si="74"/>
        <v>0</v>
      </c>
      <c r="H167" s="44">
        <f t="shared" si="73"/>
        <v>0</v>
      </c>
      <c r="I167" s="44">
        <f t="shared" si="75"/>
        <v>0</v>
      </c>
      <c r="J167" s="44">
        <f t="shared" si="76"/>
        <v>0</v>
      </c>
      <c r="K167" s="44">
        <f t="shared" si="77"/>
        <v>0</v>
      </c>
      <c r="L167" s="44">
        <f t="shared" si="78"/>
        <v>0</v>
      </c>
      <c r="M167" s="44">
        <f t="shared" si="79"/>
        <v>0</v>
      </c>
      <c r="N167" s="44">
        <f>Base!C167</f>
        <v>0</v>
      </c>
      <c r="O167" s="44">
        <f>Base!D167</f>
        <v>0</v>
      </c>
      <c r="P167" s="44">
        <f>Base!E167</f>
        <v>0</v>
      </c>
      <c r="Q167" s="44">
        <f>Base!F167</f>
        <v>0</v>
      </c>
      <c r="R167" s="44">
        <f>Base!H167</f>
        <v>0</v>
      </c>
      <c r="S167" s="44">
        <f>Base!I167</f>
        <v>0</v>
      </c>
      <c r="T167" s="44">
        <f>Base!J167</f>
        <v>0</v>
      </c>
      <c r="U167" s="44">
        <f>Base!K167</f>
        <v>0</v>
      </c>
      <c r="V167" s="44">
        <f>Base!M167</f>
        <v>0</v>
      </c>
      <c r="W167" s="44">
        <f>Base!N167</f>
        <v>0</v>
      </c>
      <c r="X167" s="44">
        <f>Base!O167</f>
        <v>0</v>
      </c>
      <c r="Y167" s="44">
        <f>Base!P167</f>
        <v>0</v>
      </c>
      <c r="Z167" s="44">
        <f>Base!R167</f>
        <v>0</v>
      </c>
      <c r="AA167" s="44">
        <f>Base!S167</f>
        <v>0</v>
      </c>
      <c r="AB167" s="44">
        <f>Base!T167</f>
        <v>0</v>
      </c>
      <c r="AC167" s="44">
        <f>Base!U167</f>
        <v>0</v>
      </c>
      <c r="AD167" s="44">
        <f>Base!W167</f>
        <v>0</v>
      </c>
      <c r="AE167" s="44">
        <f>Base!X167</f>
        <v>0</v>
      </c>
      <c r="AF167" s="44">
        <f>Base!Y167</f>
        <v>0</v>
      </c>
      <c r="AG167" s="44">
        <f>Base!Z167</f>
        <v>0</v>
      </c>
      <c r="AH167" s="44">
        <f>Base!AB167</f>
        <v>0</v>
      </c>
      <c r="AI167" s="44">
        <f>Base!AC167</f>
        <v>0</v>
      </c>
      <c r="AJ167" s="44">
        <f>Base!AD167</f>
        <v>0</v>
      </c>
      <c r="AK167" s="44">
        <f>Base!AE167</f>
        <v>0</v>
      </c>
      <c r="AL167" s="44">
        <f>Base!AG167</f>
        <v>0</v>
      </c>
      <c r="AM167" s="44">
        <f>Base!AH167</f>
        <v>0</v>
      </c>
      <c r="AN167" s="44">
        <f>Base!AI167</f>
        <v>0</v>
      </c>
      <c r="AO167" s="44">
        <f>Base!AJ167</f>
        <v>0</v>
      </c>
      <c r="AP167" s="44">
        <f>Base!AL167</f>
        <v>0</v>
      </c>
      <c r="AQ167" s="44">
        <f>Base!AM167</f>
        <v>0</v>
      </c>
      <c r="AR167" s="44">
        <f>Base!AN167</f>
        <v>0</v>
      </c>
      <c r="AS167" s="44">
        <f>Base!AO167</f>
        <v>0</v>
      </c>
      <c r="AT167" s="44">
        <f>Base!AQ167</f>
        <v>0</v>
      </c>
      <c r="AU167" s="44">
        <f>Base!AR167</f>
        <v>0</v>
      </c>
      <c r="AV167" s="44">
        <f>Base!AS167</f>
        <v>0</v>
      </c>
      <c r="AW167" s="44">
        <f>Base!AT167</f>
        <v>0</v>
      </c>
      <c r="AX167" s="44">
        <f>Base!AV167</f>
        <v>0</v>
      </c>
      <c r="AY167" s="44">
        <f>Base!AW167</f>
        <v>0</v>
      </c>
      <c r="AZ167" s="44">
        <f>Base!AX167</f>
        <v>0</v>
      </c>
      <c r="BA167" s="44">
        <f>Base!AY167</f>
        <v>0</v>
      </c>
      <c r="BB167" s="44">
        <f>Base!BA167</f>
        <v>0</v>
      </c>
      <c r="BC167" s="44">
        <f>Base!BB167</f>
        <v>0</v>
      </c>
      <c r="BD167" s="44">
        <f>Base!BC167</f>
        <v>0</v>
      </c>
      <c r="BE167" s="44">
        <f>Base!BD167</f>
        <v>0</v>
      </c>
      <c r="BF167" s="44"/>
      <c r="BG167" s="238" t="str">
        <f>Base!FR167</f>
        <v/>
      </c>
    </row>
    <row r="168" spans="1:59" x14ac:dyDescent="0.25">
      <c r="A168" s="44" t="str">
        <f>Base!A168</f>
        <v>ПР.7</v>
      </c>
      <c r="B168" s="41">
        <f>Base!B168</f>
        <v>0</v>
      </c>
      <c r="C168" s="44" t="str">
        <f ca="1">Base!CP168</f>
        <v/>
      </c>
      <c r="D168" s="44" t="str">
        <f ca="1">Base!DR168</f>
        <v/>
      </c>
      <c r="E168" s="44" t="str">
        <f ca="1">Base!EV168</f>
        <v/>
      </c>
      <c r="F168" s="44" t="str">
        <f ca="1">Base!EG168</f>
        <v/>
      </c>
      <c r="G168" s="239">
        <f t="shared" si="74"/>
        <v>0</v>
      </c>
      <c r="H168" s="44">
        <f t="shared" si="73"/>
        <v>0</v>
      </c>
      <c r="I168" s="44">
        <f t="shared" si="75"/>
        <v>0</v>
      </c>
      <c r="J168" s="44">
        <f t="shared" si="76"/>
        <v>0</v>
      </c>
      <c r="K168" s="44">
        <f t="shared" si="77"/>
        <v>0</v>
      </c>
      <c r="L168" s="44">
        <f t="shared" si="78"/>
        <v>0</v>
      </c>
      <c r="M168" s="44">
        <f t="shared" si="79"/>
        <v>0</v>
      </c>
      <c r="N168" s="44">
        <f>Base!C168</f>
        <v>0</v>
      </c>
      <c r="O168" s="44">
        <f>Base!D168</f>
        <v>0</v>
      </c>
      <c r="P168" s="44">
        <f>Base!E168</f>
        <v>0</v>
      </c>
      <c r="Q168" s="44">
        <f>Base!F168</f>
        <v>0</v>
      </c>
      <c r="R168" s="44">
        <f>Base!H168</f>
        <v>0</v>
      </c>
      <c r="S168" s="44">
        <f>Base!I168</f>
        <v>0</v>
      </c>
      <c r="T168" s="44">
        <f>Base!J168</f>
        <v>0</v>
      </c>
      <c r="U168" s="44">
        <f>Base!K168</f>
        <v>0</v>
      </c>
      <c r="V168" s="44">
        <f>Base!M168</f>
        <v>0</v>
      </c>
      <c r="W168" s="44">
        <f>Base!N168</f>
        <v>0</v>
      </c>
      <c r="X168" s="44">
        <f>Base!O168</f>
        <v>0</v>
      </c>
      <c r="Y168" s="44">
        <f>Base!P168</f>
        <v>0</v>
      </c>
      <c r="Z168" s="44">
        <f>Base!R168</f>
        <v>0</v>
      </c>
      <c r="AA168" s="44">
        <f>Base!S168</f>
        <v>0</v>
      </c>
      <c r="AB168" s="44">
        <f>Base!T168</f>
        <v>0</v>
      </c>
      <c r="AC168" s="44">
        <f>Base!U168</f>
        <v>0</v>
      </c>
      <c r="AD168" s="44">
        <f>Base!W168</f>
        <v>0</v>
      </c>
      <c r="AE168" s="44">
        <f>Base!X168</f>
        <v>0</v>
      </c>
      <c r="AF168" s="44">
        <f>Base!Y168</f>
        <v>0</v>
      </c>
      <c r="AG168" s="44">
        <f>Base!Z168</f>
        <v>0</v>
      </c>
      <c r="AH168" s="44">
        <f>Base!AB168</f>
        <v>0</v>
      </c>
      <c r="AI168" s="44">
        <f>Base!AC168</f>
        <v>0</v>
      </c>
      <c r="AJ168" s="44">
        <f>Base!AD168</f>
        <v>0</v>
      </c>
      <c r="AK168" s="44">
        <f>Base!AE168</f>
        <v>0</v>
      </c>
      <c r="AL168" s="44">
        <f>Base!AG168</f>
        <v>0</v>
      </c>
      <c r="AM168" s="44">
        <f>Base!AH168</f>
        <v>0</v>
      </c>
      <c r="AN168" s="44">
        <f>Base!AI168</f>
        <v>0</v>
      </c>
      <c r="AO168" s="44">
        <f>Base!AJ168</f>
        <v>0</v>
      </c>
      <c r="AP168" s="44">
        <f>Base!AL168</f>
        <v>0</v>
      </c>
      <c r="AQ168" s="44">
        <f>Base!AM168</f>
        <v>0</v>
      </c>
      <c r="AR168" s="44">
        <f>Base!AN168</f>
        <v>0</v>
      </c>
      <c r="AS168" s="44">
        <f>Base!AO168</f>
        <v>0</v>
      </c>
      <c r="AT168" s="44">
        <f>Base!AQ168</f>
        <v>0</v>
      </c>
      <c r="AU168" s="44">
        <f>Base!AR168</f>
        <v>0</v>
      </c>
      <c r="AV168" s="44">
        <f>Base!AS168</f>
        <v>0</v>
      </c>
      <c r="AW168" s="44">
        <f>Base!AT168</f>
        <v>0</v>
      </c>
      <c r="AX168" s="44">
        <f>Base!AV168</f>
        <v>0</v>
      </c>
      <c r="AY168" s="44">
        <f>Base!AW168</f>
        <v>0</v>
      </c>
      <c r="AZ168" s="44">
        <f>Base!AX168</f>
        <v>0</v>
      </c>
      <c r="BA168" s="44">
        <f>Base!AY168</f>
        <v>0</v>
      </c>
      <c r="BB168" s="44">
        <f>Base!BA168</f>
        <v>0</v>
      </c>
      <c r="BC168" s="44">
        <f>Base!BB168</f>
        <v>0</v>
      </c>
      <c r="BD168" s="44">
        <f>Base!BC168</f>
        <v>0</v>
      </c>
      <c r="BE168" s="44">
        <f>Base!BD168</f>
        <v>0</v>
      </c>
      <c r="BF168" s="44"/>
      <c r="BG168" s="238" t="str">
        <f>Base!FR168</f>
        <v/>
      </c>
    </row>
    <row r="169" spans="1:59" x14ac:dyDescent="0.25">
      <c r="A169" s="44" t="str">
        <f>Base!A169</f>
        <v>ПР.8</v>
      </c>
      <c r="B169" s="41">
        <f>Base!B169</f>
        <v>0</v>
      </c>
      <c r="C169" s="44" t="str">
        <f ca="1">Base!CP169</f>
        <v/>
      </c>
      <c r="D169" s="44" t="str">
        <f ca="1">Base!DR169</f>
        <v/>
      </c>
      <c r="E169" s="44" t="str">
        <f ca="1">Base!EV169</f>
        <v/>
      </c>
      <c r="F169" s="44" t="str">
        <f ca="1">Base!EG169</f>
        <v/>
      </c>
      <c r="G169" s="239">
        <f t="shared" si="74"/>
        <v>0</v>
      </c>
      <c r="H169" s="44">
        <f t="shared" si="73"/>
        <v>0</v>
      </c>
      <c r="I169" s="44">
        <f t="shared" si="75"/>
        <v>0</v>
      </c>
      <c r="J169" s="44">
        <f t="shared" si="76"/>
        <v>0</v>
      </c>
      <c r="K169" s="44">
        <f t="shared" si="77"/>
        <v>0</v>
      </c>
      <c r="L169" s="44">
        <f t="shared" si="78"/>
        <v>0</v>
      </c>
      <c r="M169" s="44">
        <f t="shared" si="79"/>
        <v>0</v>
      </c>
      <c r="N169" s="44">
        <f>Base!C169</f>
        <v>0</v>
      </c>
      <c r="O169" s="44">
        <f>Base!D169</f>
        <v>0</v>
      </c>
      <c r="P169" s="44">
        <f>Base!E169</f>
        <v>0</v>
      </c>
      <c r="Q169" s="44">
        <f>Base!F169</f>
        <v>0</v>
      </c>
      <c r="R169" s="44">
        <f>Base!H169</f>
        <v>0</v>
      </c>
      <c r="S169" s="44">
        <f>Base!I169</f>
        <v>0</v>
      </c>
      <c r="T169" s="44">
        <f>Base!J169</f>
        <v>0</v>
      </c>
      <c r="U169" s="44">
        <f>Base!K169</f>
        <v>0</v>
      </c>
      <c r="V169" s="44">
        <f>Base!M169</f>
        <v>0</v>
      </c>
      <c r="W169" s="44">
        <f>Base!N169</f>
        <v>0</v>
      </c>
      <c r="X169" s="44">
        <f>Base!O169</f>
        <v>0</v>
      </c>
      <c r="Y169" s="44">
        <f>Base!P169</f>
        <v>0</v>
      </c>
      <c r="Z169" s="44">
        <f>Base!R169</f>
        <v>0</v>
      </c>
      <c r="AA169" s="44">
        <f>Base!S169</f>
        <v>0</v>
      </c>
      <c r="AB169" s="44">
        <f>Base!T169</f>
        <v>0</v>
      </c>
      <c r="AC169" s="44">
        <f>Base!U169</f>
        <v>0</v>
      </c>
      <c r="AD169" s="44">
        <f>Base!W169</f>
        <v>0</v>
      </c>
      <c r="AE169" s="44">
        <f>Base!X169</f>
        <v>0</v>
      </c>
      <c r="AF169" s="44">
        <f>Base!Y169</f>
        <v>0</v>
      </c>
      <c r="AG169" s="44">
        <f>Base!Z169</f>
        <v>0</v>
      </c>
      <c r="AH169" s="44">
        <f>Base!AB169</f>
        <v>0</v>
      </c>
      <c r="AI169" s="44">
        <f>Base!AC169</f>
        <v>0</v>
      </c>
      <c r="AJ169" s="44">
        <f>Base!AD169</f>
        <v>0</v>
      </c>
      <c r="AK169" s="44">
        <f>Base!AE169</f>
        <v>0</v>
      </c>
      <c r="AL169" s="44">
        <f>Base!AG169</f>
        <v>0</v>
      </c>
      <c r="AM169" s="44">
        <f>Base!AH169</f>
        <v>0</v>
      </c>
      <c r="AN169" s="44">
        <f>Base!AI169</f>
        <v>0</v>
      </c>
      <c r="AO169" s="44">
        <f>Base!AJ169</f>
        <v>0</v>
      </c>
      <c r="AP169" s="44">
        <f>Base!AL169</f>
        <v>0</v>
      </c>
      <c r="AQ169" s="44">
        <f>Base!AM169</f>
        <v>0</v>
      </c>
      <c r="AR169" s="44">
        <f>Base!AN169</f>
        <v>0</v>
      </c>
      <c r="AS169" s="44">
        <f>Base!AO169</f>
        <v>0</v>
      </c>
      <c r="AT169" s="44">
        <f>Base!AQ169</f>
        <v>0</v>
      </c>
      <c r="AU169" s="44">
        <f>Base!AR169</f>
        <v>0</v>
      </c>
      <c r="AV169" s="44">
        <f>Base!AS169</f>
        <v>0</v>
      </c>
      <c r="AW169" s="44">
        <f>Base!AT169</f>
        <v>0</v>
      </c>
      <c r="AX169" s="44">
        <f>Base!AV169</f>
        <v>0</v>
      </c>
      <c r="AY169" s="44">
        <f>Base!AW169</f>
        <v>0</v>
      </c>
      <c r="AZ169" s="44">
        <f>Base!AX169</f>
        <v>0</v>
      </c>
      <c r="BA169" s="44">
        <f>Base!AY169</f>
        <v>0</v>
      </c>
      <c r="BB169" s="44">
        <f>Base!BA169</f>
        <v>0</v>
      </c>
      <c r="BC169" s="44">
        <f>Base!BB169</f>
        <v>0</v>
      </c>
      <c r="BD169" s="44">
        <f>Base!BC169</f>
        <v>0</v>
      </c>
      <c r="BE169" s="44">
        <f>Base!BD169</f>
        <v>0</v>
      </c>
      <c r="BF169" s="44"/>
      <c r="BG169" s="238" t="str">
        <f>Base!FR169</f>
        <v/>
      </c>
    </row>
    <row r="170" spans="1:59" ht="33.75" x14ac:dyDescent="0.25">
      <c r="A170" s="44" t="str">
        <f>Base!A170</f>
        <v>ПР.2</v>
      </c>
      <c r="B170" s="41" t="str">
        <f>Base!B170</f>
        <v>Производственная (преддипломная, подготовка ВКР: дипломной работы)</v>
      </c>
      <c r="C170" s="44" t="str">
        <f ca="1">Base!CP170</f>
        <v/>
      </c>
      <c r="D170" s="44" t="str">
        <f ca="1">Base!DR170</f>
        <v/>
      </c>
      <c r="E170" s="44" t="str">
        <f ca="1">Base!EV170</f>
        <v/>
      </c>
      <c r="F170" s="44" t="str">
        <f ca="1">Base!EG170</f>
        <v/>
      </c>
      <c r="G170" s="239">
        <f t="shared" si="74"/>
        <v>0</v>
      </c>
      <c r="H170" s="44">
        <f t="shared" si="73"/>
        <v>0</v>
      </c>
      <c r="I170" s="44">
        <f t="shared" si="75"/>
        <v>0</v>
      </c>
      <c r="J170" s="44">
        <f t="shared" si="76"/>
        <v>0</v>
      </c>
      <c r="K170" s="44">
        <f t="shared" si="77"/>
        <v>0</v>
      </c>
      <c r="L170" s="44">
        <f t="shared" si="78"/>
        <v>0</v>
      </c>
      <c r="M170" s="44">
        <f t="shared" si="79"/>
        <v>0</v>
      </c>
      <c r="N170" s="44">
        <f>Base!C170</f>
        <v>0</v>
      </c>
      <c r="O170" s="44">
        <f>Base!D170</f>
        <v>0</v>
      </c>
      <c r="P170" s="44">
        <f>Base!E170</f>
        <v>0</v>
      </c>
      <c r="Q170" s="44">
        <f>Base!F170</f>
        <v>0</v>
      </c>
      <c r="R170" s="44">
        <f>Base!H170</f>
        <v>0</v>
      </c>
      <c r="S170" s="44">
        <f>Base!I170</f>
        <v>0</v>
      </c>
      <c r="T170" s="44">
        <f>Base!J170</f>
        <v>0</v>
      </c>
      <c r="U170" s="44">
        <f>Base!K170</f>
        <v>0</v>
      </c>
      <c r="V170" s="44">
        <f>Base!M170</f>
        <v>0</v>
      </c>
      <c r="W170" s="44">
        <f>Base!N170</f>
        <v>0</v>
      </c>
      <c r="X170" s="44">
        <f>Base!O170</f>
        <v>0</v>
      </c>
      <c r="Y170" s="44">
        <f>Base!P170</f>
        <v>0</v>
      </c>
      <c r="Z170" s="44">
        <f>Base!R170</f>
        <v>0</v>
      </c>
      <c r="AA170" s="44">
        <f>Base!S170</f>
        <v>0</v>
      </c>
      <c r="AB170" s="44">
        <f>Base!T170</f>
        <v>0</v>
      </c>
      <c r="AC170" s="44">
        <f>Base!U170</f>
        <v>0</v>
      </c>
      <c r="AD170" s="44">
        <f>Base!W170</f>
        <v>0</v>
      </c>
      <c r="AE170" s="44">
        <f>Base!X170</f>
        <v>0</v>
      </c>
      <c r="AF170" s="44">
        <f>Base!Y170</f>
        <v>0</v>
      </c>
      <c r="AG170" s="44">
        <f>Base!Z170</f>
        <v>0</v>
      </c>
      <c r="AH170" s="44">
        <f>Base!AB170</f>
        <v>0</v>
      </c>
      <c r="AI170" s="44">
        <f>Base!AC170</f>
        <v>0</v>
      </c>
      <c r="AJ170" s="44">
        <f>Base!AD170</f>
        <v>0</v>
      </c>
      <c r="AK170" s="44">
        <f>Base!AE170</f>
        <v>0</v>
      </c>
      <c r="AL170" s="44">
        <f>Base!AG170</f>
        <v>0</v>
      </c>
      <c r="AM170" s="44">
        <f>Base!AH170</f>
        <v>0</v>
      </c>
      <c r="AN170" s="44">
        <f>Base!AI170</f>
        <v>0</v>
      </c>
      <c r="AO170" s="44">
        <f>Base!AJ170</f>
        <v>0</v>
      </c>
      <c r="AP170" s="44">
        <f>Base!AL170</f>
        <v>0</v>
      </c>
      <c r="AQ170" s="44">
        <f>Base!AM170</f>
        <v>0</v>
      </c>
      <c r="AR170" s="44">
        <f>Base!AN170</f>
        <v>0</v>
      </c>
      <c r="AS170" s="44">
        <f>Base!AO170</f>
        <v>0</v>
      </c>
      <c r="AT170" s="44">
        <f>Base!AQ170</f>
        <v>0</v>
      </c>
      <c r="AU170" s="44">
        <f>Base!AR170</f>
        <v>0</v>
      </c>
      <c r="AV170" s="44">
        <f>Base!AS170</f>
        <v>0</v>
      </c>
      <c r="AW170" s="44">
        <f>Base!AT170</f>
        <v>0</v>
      </c>
      <c r="AX170" s="44">
        <f>Base!AV170</f>
        <v>0</v>
      </c>
      <c r="AY170" s="44">
        <f>Base!AW170</f>
        <v>0</v>
      </c>
      <c r="AZ170" s="44">
        <f>Base!AX170</f>
        <v>0</v>
      </c>
      <c r="BA170" s="44">
        <f>Base!AY170</f>
        <v>0</v>
      </c>
      <c r="BB170" s="44">
        <f>Base!BA170</f>
        <v>0</v>
      </c>
      <c r="BC170" s="44">
        <f>Base!BB170</f>
        <v>0</v>
      </c>
      <c r="BD170" s="44">
        <f>Base!BC170</f>
        <v>0</v>
      </c>
      <c r="BE170" s="44">
        <f>Base!BD170</f>
        <v>0</v>
      </c>
      <c r="BF170" s="44"/>
      <c r="BG170" s="238" t="str">
        <f>Base!FR170</f>
        <v/>
      </c>
    </row>
    <row r="171" spans="1:59" x14ac:dyDescent="0.25">
      <c r="A171" s="405" t="str">
        <f>Base!A171</f>
        <v>ВСЕГО ПО  ПРАКТИКАМ</v>
      </c>
      <c r="B171" s="405"/>
      <c r="C171" s="46">
        <f ca="1">COUNT(Base!BQ162:BZ170)-COUNTIF(Base!BQ162:BZ170,0)</f>
        <v>0</v>
      </c>
      <c r="D171" s="46">
        <f ca="1">COUNT(Base!CS162:DB170)-COUNTIF(Base!CS162:DB170,0)</f>
        <v>1</v>
      </c>
      <c r="E171" s="46">
        <f ca="1">COUNT(Base!EI162:ER170)</f>
        <v>0</v>
      </c>
      <c r="F171" s="46">
        <f ca="1">COUNT(Base!DT162:EC170)</f>
        <v>0</v>
      </c>
      <c r="G171" s="46">
        <f t="shared" ref="G171:M171" si="80">SUM(G162:G170)</f>
        <v>3</v>
      </c>
      <c r="H171" s="46">
        <f t="shared" si="80"/>
        <v>108</v>
      </c>
      <c r="I171" s="46">
        <f t="shared" si="80"/>
        <v>0</v>
      </c>
      <c r="J171" s="46">
        <f t="shared" si="80"/>
        <v>0</v>
      </c>
      <c r="K171" s="46">
        <f t="shared" si="80"/>
        <v>0</v>
      </c>
      <c r="L171" s="46">
        <f t="shared" si="80"/>
        <v>0</v>
      </c>
      <c r="M171" s="46">
        <f t="shared" si="80"/>
        <v>108</v>
      </c>
      <c r="N171" s="239">
        <f>SUM(N162:N170)</f>
        <v>0</v>
      </c>
      <c r="O171" s="239">
        <f>SUM(O162:O170)</f>
        <v>0</v>
      </c>
      <c r="P171" s="239">
        <f>SUM(P162:P170)</f>
        <v>0</v>
      </c>
      <c r="Q171" s="239">
        <f>SUM(Q162:Q170)</f>
        <v>0</v>
      </c>
      <c r="R171" s="46">
        <f>SUM(R162:R170)</f>
        <v>0</v>
      </c>
      <c r="S171" s="46">
        <f t="shared" ref="S171:BE171" si="81">SUM(S162:S170)</f>
        <v>0</v>
      </c>
      <c r="T171" s="46">
        <f t="shared" si="81"/>
        <v>0</v>
      </c>
      <c r="U171" s="46">
        <f t="shared" si="81"/>
        <v>0</v>
      </c>
      <c r="V171" s="46">
        <f t="shared" si="81"/>
        <v>3</v>
      </c>
      <c r="W171" s="46">
        <f t="shared" si="81"/>
        <v>0</v>
      </c>
      <c r="X171" s="46">
        <f t="shared" si="81"/>
        <v>0</v>
      </c>
      <c r="Y171" s="46">
        <f t="shared" si="81"/>
        <v>0</v>
      </c>
      <c r="Z171" s="46">
        <f t="shared" si="81"/>
        <v>0</v>
      </c>
      <c r="AA171" s="46">
        <f t="shared" si="81"/>
        <v>0</v>
      </c>
      <c r="AB171" s="46">
        <f t="shared" si="81"/>
        <v>0</v>
      </c>
      <c r="AC171" s="46">
        <f t="shared" si="81"/>
        <v>0</v>
      </c>
      <c r="AD171" s="46">
        <f t="shared" si="81"/>
        <v>0</v>
      </c>
      <c r="AE171" s="46">
        <f t="shared" si="81"/>
        <v>0</v>
      </c>
      <c r="AF171" s="46">
        <f t="shared" si="81"/>
        <v>0</v>
      </c>
      <c r="AG171" s="46">
        <f t="shared" si="81"/>
        <v>0</v>
      </c>
      <c r="AH171" s="46">
        <f t="shared" si="81"/>
        <v>0</v>
      </c>
      <c r="AI171" s="46">
        <f t="shared" si="81"/>
        <v>0</v>
      </c>
      <c r="AJ171" s="46">
        <f t="shared" si="81"/>
        <v>0</v>
      </c>
      <c r="AK171" s="46">
        <f t="shared" si="81"/>
        <v>0</v>
      </c>
      <c r="AL171" s="46">
        <f t="shared" si="81"/>
        <v>0</v>
      </c>
      <c r="AM171" s="46">
        <f t="shared" si="81"/>
        <v>0</v>
      </c>
      <c r="AN171" s="46">
        <f t="shared" si="81"/>
        <v>0</v>
      </c>
      <c r="AO171" s="46">
        <f t="shared" si="81"/>
        <v>0</v>
      </c>
      <c r="AP171" s="46">
        <f t="shared" si="81"/>
        <v>0</v>
      </c>
      <c r="AQ171" s="46">
        <f t="shared" si="81"/>
        <v>0</v>
      </c>
      <c r="AR171" s="46">
        <f t="shared" si="81"/>
        <v>0</v>
      </c>
      <c r="AS171" s="46">
        <f t="shared" si="81"/>
        <v>0</v>
      </c>
      <c r="AT171" s="46">
        <f t="shared" si="81"/>
        <v>0</v>
      </c>
      <c r="AU171" s="46">
        <f t="shared" si="81"/>
        <v>0</v>
      </c>
      <c r="AV171" s="46">
        <f t="shared" si="81"/>
        <v>0</v>
      </c>
      <c r="AW171" s="46">
        <f t="shared" si="81"/>
        <v>0</v>
      </c>
      <c r="AX171" s="46">
        <f t="shared" si="81"/>
        <v>0</v>
      </c>
      <c r="AY171" s="46">
        <f t="shared" si="81"/>
        <v>0</v>
      </c>
      <c r="AZ171" s="46">
        <f t="shared" si="81"/>
        <v>0</v>
      </c>
      <c r="BA171" s="46">
        <f t="shared" si="81"/>
        <v>0</v>
      </c>
      <c r="BB171" s="46">
        <f t="shared" si="81"/>
        <v>0</v>
      </c>
      <c r="BC171" s="46">
        <f t="shared" si="81"/>
        <v>0</v>
      </c>
      <c r="BD171" s="46">
        <f t="shared" si="81"/>
        <v>0</v>
      </c>
      <c r="BE171" s="46">
        <f t="shared" si="81"/>
        <v>0</v>
      </c>
      <c r="BF171" s="46"/>
      <c r="BG171" s="227"/>
    </row>
    <row r="172" spans="1:59" x14ac:dyDescent="0.25">
      <c r="A172" s="405" t="str">
        <f>Base!A172</f>
        <v>ГОСУДАРСТВЕННАЯ ИТОГОВАЯ АТТЕСТАЦИЯ (ГИА)</v>
      </c>
      <c r="B172" s="405"/>
      <c r="C172" s="405"/>
      <c r="D172" s="405"/>
      <c r="E172" s="405"/>
      <c r="F172" s="405"/>
      <c r="G172" s="405"/>
      <c r="H172" s="405"/>
      <c r="I172" s="405"/>
      <c r="J172" s="405"/>
      <c r="K172" s="405"/>
      <c r="L172" s="405"/>
      <c r="M172" s="405"/>
      <c r="N172" s="405"/>
      <c r="O172" s="405"/>
      <c r="P172" s="405"/>
      <c r="Q172" s="405"/>
      <c r="R172" s="405"/>
      <c r="S172" s="405"/>
      <c r="T172" s="405"/>
      <c r="U172" s="405"/>
      <c r="V172" s="405"/>
      <c r="W172" s="405"/>
      <c r="X172" s="405"/>
      <c r="Y172" s="405"/>
      <c r="Z172" s="405"/>
      <c r="AA172" s="405"/>
      <c r="AB172" s="405"/>
      <c r="AC172" s="405"/>
      <c r="AD172" s="405"/>
      <c r="AE172" s="405"/>
      <c r="AF172" s="405"/>
      <c r="AG172" s="405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227"/>
    </row>
    <row r="173" spans="1:59" ht="22.5" x14ac:dyDescent="0.25">
      <c r="A173" s="44" t="str">
        <f>Base!A173</f>
        <v>ГИА.1</v>
      </c>
      <c r="B173" s="41" t="str">
        <f>Base!B173</f>
        <v xml:space="preserve">Комплексный государственный экзамен </v>
      </c>
      <c r="C173" s="44" t="str">
        <f ca="1">Base!CP173</f>
        <v/>
      </c>
      <c r="D173" s="44" t="str">
        <f ca="1">Base!DR173</f>
        <v/>
      </c>
      <c r="E173" s="44" t="str">
        <f ca="1">Base!EV173</f>
        <v/>
      </c>
      <c r="F173" s="44" t="str">
        <f ca="1">Base!EG173</f>
        <v/>
      </c>
      <c r="G173" s="239">
        <f>R173+V173+Z173+AD173+AH173+AL173+AP173+AT173+AX173+BB173</f>
        <v>3</v>
      </c>
      <c r="H173" s="44">
        <f>G173*36</f>
        <v>108</v>
      </c>
      <c r="I173" s="44">
        <f>SUM(J173:L173)</f>
        <v>0</v>
      </c>
      <c r="J173" s="44">
        <f t="shared" ref="J173:L176" si="82">O173+S173*$U$3+W173*$Y$3+AA173*$AC$3+AE173*$AG$3+AI173*$AK$3+AM173*$AO$3+AQ173*$AS$3+AU173*$AW$3+AY173*$BA$3+BC173*$BE$3</f>
        <v>0</v>
      </c>
      <c r="K173" s="44">
        <f t="shared" si="82"/>
        <v>0</v>
      </c>
      <c r="L173" s="44">
        <f t="shared" si="82"/>
        <v>0</v>
      </c>
      <c r="M173" s="44">
        <f>H173-I173</f>
        <v>108</v>
      </c>
      <c r="N173" s="44">
        <f>Base!C173</f>
        <v>0</v>
      </c>
      <c r="O173" s="44">
        <f>Base!D173</f>
        <v>0</v>
      </c>
      <c r="P173" s="44">
        <f>Base!E173</f>
        <v>0</v>
      </c>
      <c r="Q173" s="44">
        <f>Base!F173</f>
        <v>0</v>
      </c>
      <c r="R173" s="44">
        <f>Base!H173</f>
        <v>0</v>
      </c>
      <c r="S173" s="44">
        <f>Base!I173</f>
        <v>0</v>
      </c>
      <c r="T173" s="44">
        <f>Base!J173</f>
        <v>0</v>
      </c>
      <c r="U173" s="44">
        <f>Base!K173</f>
        <v>0</v>
      </c>
      <c r="V173" s="44">
        <f>Base!M173</f>
        <v>0</v>
      </c>
      <c r="W173" s="44">
        <f>Base!N173</f>
        <v>0</v>
      </c>
      <c r="X173" s="44">
        <f>Base!O173</f>
        <v>0</v>
      </c>
      <c r="Y173" s="44">
        <f>Base!P173</f>
        <v>0</v>
      </c>
      <c r="Z173" s="44">
        <f>Base!R173</f>
        <v>0</v>
      </c>
      <c r="AA173" s="44">
        <f>Base!S173</f>
        <v>0</v>
      </c>
      <c r="AB173" s="44">
        <f>Base!T173</f>
        <v>0</v>
      </c>
      <c r="AC173" s="44">
        <f>Base!U173</f>
        <v>0</v>
      </c>
      <c r="AD173" s="44">
        <f>Base!W173</f>
        <v>0</v>
      </c>
      <c r="AE173" s="44">
        <f>Base!X173</f>
        <v>0</v>
      </c>
      <c r="AF173" s="44">
        <f>Base!Y173</f>
        <v>0</v>
      </c>
      <c r="AG173" s="44">
        <f>Base!Z173</f>
        <v>0</v>
      </c>
      <c r="AH173" s="44">
        <f>Base!AB173</f>
        <v>0</v>
      </c>
      <c r="AI173" s="44">
        <f>Base!AC173</f>
        <v>0</v>
      </c>
      <c r="AJ173" s="44">
        <f>Base!AD173</f>
        <v>0</v>
      </c>
      <c r="AK173" s="44">
        <f>Base!AE173</f>
        <v>0</v>
      </c>
      <c r="AL173" s="44">
        <f>Base!AG173</f>
        <v>0</v>
      </c>
      <c r="AM173" s="44">
        <f>Base!AH173</f>
        <v>0</v>
      </c>
      <c r="AN173" s="44">
        <f>Base!AI173</f>
        <v>0</v>
      </c>
      <c r="AO173" s="44">
        <f>Base!AJ173</f>
        <v>0</v>
      </c>
      <c r="AP173" s="44">
        <f>Base!AL173</f>
        <v>0</v>
      </c>
      <c r="AQ173" s="44">
        <f>Base!AM173</f>
        <v>0</v>
      </c>
      <c r="AR173" s="44">
        <f>Base!AN173</f>
        <v>0</v>
      </c>
      <c r="AS173" s="44">
        <f>Base!AO173</f>
        <v>0</v>
      </c>
      <c r="AT173" s="44">
        <f>Base!AQ173</f>
        <v>3</v>
      </c>
      <c r="AU173" s="44">
        <f>Base!AR173</f>
        <v>0</v>
      </c>
      <c r="AV173" s="44">
        <f>Base!AS173</f>
        <v>0</v>
      </c>
      <c r="AW173" s="44">
        <f>Base!AT173</f>
        <v>0</v>
      </c>
      <c r="AX173" s="44">
        <f>Base!AV173</f>
        <v>0</v>
      </c>
      <c r="AY173" s="44">
        <f>Base!AW173</f>
        <v>0</v>
      </c>
      <c r="AZ173" s="44">
        <f>Base!AX173</f>
        <v>0</v>
      </c>
      <c r="BA173" s="44">
        <f>Base!AY173</f>
        <v>0</v>
      </c>
      <c r="BB173" s="44">
        <f>Base!BA173</f>
        <v>0</v>
      </c>
      <c r="BC173" s="44">
        <f>Base!BB173</f>
        <v>0</v>
      </c>
      <c r="BD173" s="44">
        <f>Base!BC173</f>
        <v>0</v>
      </c>
      <c r="BE173" s="44">
        <f>Base!BD173</f>
        <v>0</v>
      </c>
      <c r="BF173" s="44"/>
      <c r="BG173" s="238" t="str">
        <f>Base!FR173</f>
        <v/>
      </c>
    </row>
    <row r="174" spans="1:59" x14ac:dyDescent="0.25">
      <c r="A174" s="44" t="str">
        <f>Base!A174</f>
        <v>ГИА.2</v>
      </c>
      <c r="B174" s="41" t="str">
        <f>Base!B174</f>
        <v>Защита ВКР: дипломной работы</v>
      </c>
      <c r="C174" s="44" t="str">
        <f ca="1">Base!CP174</f>
        <v/>
      </c>
      <c r="D174" s="44" t="str">
        <f ca="1">Base!DR174</f>
        <v/>
      </c>
      <c r="E174" s="44" t="str">
        <f ca="1">Base!EV174</f>
        <v/>
      </c>
      <c r="F174" s="44" t="str">
        <f ca="1">Base!EG174</f>
        <v/>
      </c>
      <c r="G174" s="239">
        <f>R174+V174+Z174+AD174+AH174+AL174+AP174+AT174+AX174+BB174</f>
        <v>6</v>
      </c>
      <c r="H174" s="44">
        <f>G174*36</f>
        <v>216</v>
      </c>
      <c r="I174" s="44">
        <f>SUM(J174:L174)</f>
        <v>0</v>
      </c>
      <c r="J174" s="44">
        <f t="shared" si="82"/>
        <v>0</v>
      </c>
      <c r="K174" s="44">
        <f t="shared" si="82"/>
        <v>0</v>
      </c>
      <c r="L174" s="44">
        <f t="shared" si="82"/>
        <v>0</v>
      </c>
      <c r="M174" s="44">
        <f>H174-I174</f>
        <v>216</v>
      </c>
      <c r="N174" s="44">
        <f>Base!C174</f>
        <v>0</v>
      </c>
      <c r="O174" s="44">
        <f>Base!D174</f>
        <v>0</v>
      </c>
      <c r="P174" s="44">
        <f>Base!E174</f>
        <v>0</v>
      </c>
      <c r="Q174" s="44">
        <f>Base!F174</f>
        <v>0</v>
      </c>
      <c r="R174" s="44">
        <f>Base!H174</f>
        <v>0</v>
      </c>
      <c r="S174" s="44">
        <f>Base!I174</f>
        <v>0</v>
      </c>
      <c r="T174" s="44">
        <f>Base!J174</f>
        <v>0</v>
      </c>
      <c r="U174" s="44">
        <f>Base!K174</f>
        <v>0</v>
      </c>
      <c r="V174" s="44">
        <f>Base!M174</f>
        <v>0</v>
      </c>
      <c r="W174" s="44">
        <f>Base!N174</f>
        <v>0</v>
      </c>
      <c r="X174" s="44">
        <f>Base!O174</f>
        <v>0</v>
      </c>
      <c r="Y174" s="44">
        <f>Base!P174</f>
        <v>0</v>
      </c>
      <c r="Z174" s="44">
        <f>Base!R174</f>
        <v>0</v>
      </c>
      <c r="AA174" s="44">
        <f>Base!S174</f>
        <v>0</v>
      </c>
      <c r="AB174" s="44">
        <f>Base!T174</f>
        <v>0</v>
      </c>
      <c r="AC174" s="44">
        <f>Base!U174</f>
        <v>0</v>
      </c>
      <c r="AD174" s="44">
        <f>Base!W174</f>
        <v>0</v>
      </c>
      <c r="AE174" s="44">
        <f>Base!X174</f>
        <v>0</v>
      </c>
      <c r="AF174" s="44">
        <f>Base!Y174</f>
        <v>0</v>
      </c>
      <c r="AG174" s="44">
        <f>Base!Z174</f>
        <v>0</v>
      </c>
      <c r="AH174" s="44">
        <f>Base!AB174</f>
        <v>0</v>
      </c>
      <c r="AI174" s="44">
        <f>Base!AC174</f>
        <v>0</v>
      </c>
      <c r="AJ174" s="44">
        <f>Base!AD174</f>
        <v>0</v>
      </c>
      <c r="AK174" s="44">
        <f>Base!AE174</f>
        <v>0</v>
      </c>
      <c r="AL174" s="44">
        <f>Base!AG174</f>
        <v>0</v>
      </c>
      <c r="AM174" s="44">
        <f>Base!AH174</f>
        <v>0</v>
      </c>
      <c r="AN174" s="44">
        <f>Base!AI174</f>
        <v>0</v>
      </c>
      <c r="AO174" s="44">
        <f>Base!AJ174</f>
        <v>0</v>
      </c>
      <c r="AP174" s="44">
        <f>Base!AL174</f>
        <v>0</v>
      </c>
      <c r="AQ174" s="44">
        <f>Base!AM174</f>
        <v>0</v>
      </c>
      <c r="AR174" s="44">
        <f>Base!AN174</f>
        <v>0</v>
      </c>
      <c r="AS174" s="44">
        <f>Base!AO174</f>
        <v>0</v>
      </c>
      <c r="AT174" s="44">
        <f>Base!AQ174</f>
        <v>6</v>
      </c>
      <c r="AU174" s="44">
        <f>Base!AR174</f>
        <v>0</v>
      </c>
      <c r="AV174" s="44">
        <f>Base!AS174</f>
        <v>0</v>
      </c>
      <c r="AW174" s="44">
        <f>Base!AT174</f>
        <v>0</v>
      </c>
      <c r="AX174" s="44">
        <f>Base!AV174</f>
        <v>0</v>
      </c>
      <c r="AY174" s="44">
        <f>Base!AW174</f>
        <v>0</v>
      </c>
      <c r="AZ174" s="44">
        <f>Base!AX174</f>
        <v>0</v>
      </c>
      <c r="BA174" s="44">
        <f>Base!AY174</f>
        <v>0</v>
      </c>
      <c r="BB174" s="44">
        <f>Base!BA174</f>
        <v>0</v>
      </c>
      <c r="BC174" s="44">
        <f>Base!BB174</f>
        <v>0</v>
      </c>
      <c r="BD174" s="44">
        <f>Base!BC174</f>
        <v>0</v>
      </c>
      <c r="BE174" s="44">
        <f>Base!BD174</f>
        <v>0</v>
      </c>
      <c r="BF174" s="44"/>
      <c r="BG174" s="238" t="str">
        <f>Base!FR174</f>
        <v/>
      </c>
    </row>
    <row r="175" spans="1:59" x14ac:dyDescent="0.25">
      <c r="A175" s="44" t="str">
        <f>Base!A175</f>
        <v>ГИА.3</v>
      </c>
      <c r="B175" s="41">
        <f>Base!B175</f>
        <v>0</v>
      </c>
      <c r="C175" s="44" t="str">
        <f ca="1">Base!CP175</f>
        <v/>
      </c>
      <c r="D175" s="44" t="str">
        <f ca="1">Base!DR175</f>
        <v/>
      </c>
      <c r="E175" s="44" t="str">
        <f ca="1">Base!EV175</f>
        <v/>
      </c>
      <c r="F175" s="44" t="str">
        <f ca="1">Base!EG175</f>
        <v/>
      </c>
      <c r="G175" s="239">
        <f>R175+V175+Z175+AD175+AH175+AL175+AP175+AT175+AX175+BB175</f>
        <v>0</v>
      </c>
      <c r="H175" s="44">
        <f>G175*36</f>
        <v>0</v>
      </c>
      <c r="I175" s="44">
        <f>SUM(J175:L175)</f>
        <v>0</v>
      </c>
      <c r="J175" s="44">
        <f t="shared" si="82"/>
        <v>0</v>
      </c>
      <c r="K175" s="44">
        <f t="shared" si="82"/>
        <v>0</v>
      </c>
      <c r="L175" s="44">
        <f t="shared" si="82"/>
        <v>0</v>
      </c>
      <c r="M175" s="44">
        <f>H175-I175</f>
        <v>0</v>
      </c>
      <c r="N175" s="44">
        <f>Base!C175</f>
        <v>0</v>
      </c>
      <c r="O175" s="44">
        <f>Base!D175</f>
        <v>0</v>
      </c>
      <c r="P175" s="44">
        <f>Base!E175</f>
        <v>0</v>
      </c>
      <c r="Q175" s="44">
        <f>Base!F175</f>
        <v>0</v>
      </c>
      <c r="R175" s="44">
        <f>Base!H175</f>
        <v>0</v>
      </c>
      <c r="S175" s="44">
        <f>Base!I175</f>
        <v>0</v>
      </c>
      <c r="T175" s="44">
        <f>Base!J175</f>
        <v>0</v>
      </c>
      <c r="U175" s="44">
        <f>Base!K175</f>
        <v>0</v>
      </c>
      <c r="V175" s="44">
        <f>Base!M175</f>
        <v>0</v>
      </c>
      <c r="W175" s="44">
        <f>Base!N175</f>
        <v>0</v>
      </c>
      <c r="X175" s="44">
        <f>Base!O175</f>
        <v>0</v>
      </c>
      <c r="Y175" s="44">
        <f>Base!P175</f>
        <v>0</v>
      </c>
      <c r="Z175" s="44">
        <f>Base!R175</f>
        <v>0</v>
      </c>
      <c r="AA175" s="44">
        <f>Base!S175</f>
        <v>0</v>
      </c>
      <c r="AB175" s="44">
        <f>Base!T175</f>
        <v>0</v>
      </c>
      <c r="AC175" s="44">
        <f>Base!U175</f>
        <v>0</v>
      </c>
      <c r="AD175" s="44">
        <f>Base!W175</f>
        <v>0</v>
      </c>
      <c r="AE175" s="44">
        <f>Base!X175</f>
        <v>0</v>
      </c>
      <c r="AF175" s="44">
        <f>Base!Y175</f>
        <v>0</v>
      </c>
      <c r="AG175" s="44">
        <f>Base!Z175</f>
        <v>0</v>
      </c>
      <c r="AH175" s="44">
        <f>Base!AB175</f>
        <v>0</v>
      </c>
      <c r="AI175" s="44">
        <f>Base!AC175</f>
        <v>0</v>
      </c>
      <c r="AJ175" s="44">
        <f>Base!AD175</f>
        <v>0</v>
      </c>
      <c r="AK175" s="44">
        <f>Base!AE175</f>
        <v>0</v>
      </c>
      <c r="AL175" s="44">
        <f>Base!AG175</f>
        <v>0</v>
      </c>
      <c r="AM175" s="44">
        <f>Base!AH175</f>
        <v>0</v>
      </c>
      <c r="AN175" s="44">
        <f>Base!AI175</f>
        <v>0</v>
      </c>
      <c r="AO175" s="44">
        <f>Base!AJ175</f>
        <v>0</v>
      </c>
      <c r="AP175" s="44">
        <f>Base!AL175</f>
        <v>0</v>
      </c>
      <c r="AQ175" s="44">
        <f>Base!AM175</f>
        <v>0</v>
      </c>
      <c r="AR175" s="44">
        <f>Base!AN175</f>
        <v>0</v>
      </c>
      <c r="AS175" s="44">
        <f>Base!AO175</f>
        <v>0</v>
      </c>
      <c r="AT175" s="44">
        <f>Base!AQ175</f>
        <v>0</v>
      </c>
      <c r="AU175" s="44">
        <f>Base!AR175</f>
        <v>0</v>
      </c>
      <c r="AV175" s="44">
        <f>Base!AS175</f>
        <v>0</v>
      </c>
      <c r="AW175" s="44">
        <f>Base!AT175</f>
        <v>0</v>
      </c>
      <c r="AX175" s="44">
        <f>Base!AV175</f>
        <v>0</v>
      </c>
      <c r="AY175" s="44">
        <f>Base!AW175</f>
        <v>0</v>
      </c>
      <c r="AZ175" s="44">
        <f>Base!AX175</f>
        <v>0</v>
      </c>
      <c r="BA175" s="44">
        <f>Base!AY175</f>
        <v>0</v>
      </c>
      <c r="BB175" s="44">
        <f>Base!BA175</f>
        <v>0</v>
      </c>
      <c r="BC175" s="44">
        <f>Base!BB175</f>
        <v>0</v>
      </c>
      <c r="BD175" s="44">
        <f>Base!BC175</f>
        <v>0</v>
      </c>
      <c r="BE175" s="44">
        <f>Base!BD175</f>
        <v>0</v>
      </c>
      <c r="BF175" s="44"/>
      <c r="BG175" s="238" t="str">
        <f>Base!FR175</f>
        <v/>
      </c>
    </row>
    <row r="176" spans="1:59" x14ac:dyDescent="0.25">
      <c r="A176" s="44" t="str">
        <f>Base!A176</f>
        <v>ГИА.4</v>
      </c>
      <c r="B176" s="41">
        <f>Base!B176</f>
        <v>0</v>
      </c>
      <c r="C176" s="44" t="str">
        <f ca="1">Base!CP176</f>
        <v/>
      </c>
      <c r="D176" s="44" t="str">
        <f ca="1">Base!DR176</f>
        <v/>
      </c>
      <c r="E176" s="44" t="str">
        <f ca="1">Base!EV176</f>
        <v/>
      </c>
      <c r="F176" s="44" t="str">
        <f ca="1">Base!EG176</f>
        <v/>
      </c>
      <c r="G176" s="239">
        <f>R176+V176+Z176+AD176+AH176+AL176+AP176+AT176+AX176+BB176</f>
        <v>0</v>
      </c>
      <c r="H176" s="44">
        <f>G176*36</f>
        <v>0</v>
      </c>
      <c r="I176" s="44">
        <f>SUM(J176:L176)</f>
        <v>0</v>
      </c>
      <c r="J176" s="44">
        <f t="shared" si="82"/>
        <v>0</v>
      </c>
      <c r="K176" s="44">
        <f t="shared" si="82"/>
        <v>0</v>
      </c>
      <c r="L176" s="44">
        <f t="shared" si="82"/>
        <v>0</v>
      </c>
      <c r="M176" s="44">
        <f>H176-I176</f>
        <v>0</v>
      </c>
      <c r="N176" s="44">
        <f>Base!C176</f>
        <v>0</v>
      </c>
      <c r="O176" s="44">
        <f>Base!D176</f>
        <v>0</v>
      </c>
      <c r="P176" s="44">
        <f>Base!E176</f>
        <v>0</v>
      </c>
      <c r="Q176" s="44">
        <f>Base!F176</f>
        <v>0</v>
      </c>
      <c r="R176" s="44">
        <f>Base!H176</f>
        <v>0</v>
      </c>
      <c r="S176" s="44">
        <f>Base!I176</f>
        <v>0</v>
      </c>
      <c r="T176" s="44">
        <f>Base!J176</f>
        <v>0</v>
      </c>
      <c r="U176" s="44">
        <f>Base!K176</f>
        <v>0</v>
      </c>
      <c r="V176" s="44">
        <f>Base!M176</f>
        <v>0</v>
      </c>
      <c r="W176" s="44">
        <f>Base!N176</f>
        <v>0</v>
      </c>
      <c r="X176" s="44">
        <f>Base!O176</f>
        <v>0</v>
      </c>
      <c r="Y176" s="44">
        <f>Base!P176</f>
        <v>0</v>
      </c>
      <c r="Z176" s="44">
        <f>Base!R176</f>
        <v>0</v>
      </c>
      <c r="AA176" s="44">
        <f>Base!S176</f>
        <v>0</v>
      </c>
      <c r="AB176" s="44">
        <f>Base!T176</f>
        <v>0</v>
      </c>
      <c r="AC176" s="44">
        <f>Base!U176</f>
        <v>0</v>
      </c>
      <c r="AD176" s="44">
        <f>Base!W176</f>
        <v>0</v>
      </c>
      <c r="AE176" s="44">
        <f>Base!X176</f>
        <v>0</v>
      </c>
      <c r="AF176" s="44">
        <f>Base!Y176</f>
        <v>0</v>
      </c>
      <c r="AG176" s="44">
        <f>Base!Z176</f>
        <v>0</v>
      </c>
      <c r="AH176" s="44">
        <f>Base!AB176</f>
        <v>0</v>
      </c>
      <c r="AI176" s="44">
        <f>Base!AC176</f>
        <v>0</v>
      </c>
      <c r="AJ176" s="44">
        <f>Base!AD176</f>
        <v>0</v>
      </c>
      <c r="AK176" s="44">
        <f>Base!AE176</f>
        <v>0</v>
      </c>
      <c r="AL176" s="44">
        <f>Base!AG176</f>
        <v>0</v>
      </c>
      <c r="AM176" s="44">
        <f>Base!AH176</f>
        <v>0</v>
      </c>
      <c r="AN176" s="44">
        <f>Base!AI176</f>
        <v>0</v>
      </c>
      <c r="AO176" s="44">
        <f>Base!AJ176</f>
        <v>0</v>
      </c>
      <c r="AP176" s="44">
        <f>Base!AL176</f>
        <v>0</v>
      </c>
      <c r="AQ176" s="44">
        <f>Base!AM176</f>
        <v>0</v>
      </c>
      <c r="AR176" s="44">
        <f>Base!AN176</f>
        <v>0</v>
      </c>
      <c r="AS176" s="44">
        <f>Base!AO176</f>
        <v>0</v>
      </c>
      <c r="AT176" s="44">
        <f>Base!AQ176</f>
        <v>0</v>
      </c>
      <c r="AU176" s="44">
        <f>Base!AR176</f>
        <v>0</v>
      </c>
      <c r="AV176" s="44">
        <f>Base!AS176</f>
        <v>0</v>
      </c>
      <c r="AW176" s="44">
        <f>Base!AT176</f>
        <v>0</v>
      </c>
      <c r="AX176" s="44">
        <f>Base!AV176</f>
        <v>0</v>
      </c>
      <c r="AY176" s="44">
        <f>Base!AW176</f>
        <v>0</v>
      </c>
      <c r="AZ176" s="44">
        <f>Base!AX176</f>
        <v>0</v>
      </c>
      <c r="BA176" s="44">
        <f>Base!AY176</f>
        <v>0</v>
      </c>
      <c r="BB176" s="44">
        <f>Base!BA176</f>
        <v>0</v>
      </c>
      <c r="BC176" s="44">
        <f>Base!BB176</f>
        <v>0</v>
      </c>
      <c r="BD176" s="44">
        <f>Base!BC176</f>
        <v>0</v>
      </c>
      <c r="BE176" s="44">
        <f>Base!BD176</f>
        <v>0</v>
      </c>
      <c r="BF176" s="44"/>
      <c r="BG176" s="238" t="str">
        <f>Base!FR176</f>
        <v/>
      </c>
    </row>
    <row r="177" spans="1:59" x14ac:dyDescent="0.25">
      <c r="A177" s="405" t="str">
        <f>Base!A177</f>
        <v>ВСЕГО ПО ГИА</v>
      </c>
      <c r="B177" s="405"/>
      <c r="C177" s="46">
        <f ca="1">COUNT(Base!BQ173:BZ176)-COUNTIF(Base!BQ173:BZ176,0)</f>
        <v>0</v>
      </c>
      <c r="D177" s="46">
        <f ca="1">COUNT(Base!CS173:DB176)-COUNTIF(Base!CS173:DB176,0)</f>
        <v>0</v>
      </c>
      <c r="E177" s="46">
        <f ca="1">COUNT(Base!EI173:ER176)</f>
        <v>0</v>
      </c>
      <c r="F177" s="46">
        <f ca="1">COUNT(Base!DT173:EC176)</f>
        <v>0</v>
      </c>
      <c r="G177" s="46">
        <f t="shared" ref="G177:M177" si="83">SUM(G173:G176)</f>
        <v>9</v>
      </c>
      <c r="H177" s="46">
        <f t="shared" si="83"/>
        <v>324</v>
      </c>
      <c r="I177" s="46">
        <f t="shared" si="83"/>
        <v>0</v>
      </c>
      <c r="J177" s="46">
        <f t="shared" si="83"/>
        <v>0</v>
      </c>
      <c r="K177" s="46">
        <f t="shared" si="83"/>
        <v>0</v>
      </c>
      <c r="L177" s="46">
        <f t="shared" si="83"/>
        <v>0</v>
      </c>
      <c r="M177" s="46">
        <f t="shared" si="83"/>
        <v>324</v>
      </c>
      <c r="N177" s="239">
        <f>SUM(N173:N176)</f>
        <v>0</v>
      </c>
      <c r="O177" s="239">
        <f>SUM(O173:O176)</f>
        <v>0</v>
      </c>
      <c r="P177" s="239">
        <f>SUM(P173:P176)</f>
        <v>0</v>
      </c>
      <c r="Q177" s="239">
        <f>SUM(Q173:Q176)</f>
        <v>0</v>
      </c>
      <c r="R177" s="46">
        <f>SUM(R173:R176)</f>
        <v>0</v>
      </c>
      <c r="S177" s="46">
        <f t="shared" ref="S177:BE177" si="84">SUM(S173:S176)</f>
        <v>0</v>
      </c>
      <c r="T177" s="46">
        <f t="shared" si="84"/>
        <v>0</v>
      </c>
      <c r="U177" s="46">
        <f t="shared" si="84"/>
        <v>0</v>
      </c>
      <c r="V177" s="46">
        <f t="shared" si="84"/>
        <v>0</v>
      </c>
      <c r="W177" s="46">
        <f t="shared" si="84"/>
        <v>0</v>
      </c>
      <c r="X177" s="46">
        <f t="shared" si="84"/>
        <v>0</v>
      </c>
      <c r="Y177" s="46">
        <f t="shared" si="84"/>
        <v>0</v>
      </c>
      <c r="Z177" s="46">
        <f t="shared" si="84"/>
        <v>0</v>
      </c>
      <c r="AA177" s="46">
        <f t="shared" si="84"/>
        <v>0</v>
      </c>
      <c r="AB177" s="46">
        <f t="shared" si="84"/>
        <v>0</v>
      </c>
      <c r="AC177" s="46">
        <f t="shared" si="84"/>
        <v>0</v>
      </c>
      <c r="AD177" s="46">
        <f t="shared" si="84"/>
        <v>0</v>
      </c>
      <c r="AE177" s="46">
        <f t="shared" si="84"/>
        <v>0</v>
      </c>
      <c r="AF177" s="46">
        <f t="shared" si="84"/>
        <v>0</v>
      </c>
      <c r="AG177" s="46">
        <f t="shared" si="84"/>
        <v>0</v>
      </c>
      <c r="AH177" s="46">
        <f t="shared" si="84"/>
        <v>0</v>
      </c>
      <c r="AI177" s="46">
        <f t="shared" si="84"/>
        <v>0</v>
      </c>
      <c r="AJ177" s="46">
        <f t="shared" si="84"/>
        <v>0</v>
      </c>
      <c r="AK177" s="46">
        <f t="shared" si="84"/>
        <v>0</v>
      </c>
      <c r="AL177" s="46">
        <f t="shared" si="84"/>
        <v>0</v>
      </c>
      <c r="AM177" s="46">
        <f t="shared" si="84"/>
        <v>0</v>
      </c>
      <c r="AN177" s="46">
        <f t="shared" si="84"/>
        <v>0</v>
      </c>
      <c r="AO177" s="46">
        <f t="shared" si="84"/>
        <v>0</v>
      </c>
      <c r="AP177" s="46">
        <f t="shared" si="84"/>
        <v>0</v>
      </c>
      <c r="AQ177" s="46">
        <f t="shared" si="84"/>
        <v>0</v>
      </c>
      <c r="AR177" s="46">
        <f t="shared" si="84"/>
        <v>0</v>
      </c>
      <c r="AS177" s="46">
        <f t="shared" si="84"/>
        <v>0</v>
      </c>
      <c r="AT177" s="46">
        <f t="shared" si="84"/>
        <v>9</v>
      </c>
      <c r="AU177" s="46">
        <f t="shared" si="84"/>
        <v>0</v>
      </c>
      <c r="AV177" s="46">
        <f t="shared" si="84"/>
        <v>0</v>
      </c>
      <c r="AW177" s="46">
        <f t="shared" si="84"/>
        <v>0</v>
      </c>
      <c r="AX177" s="46">
        <f t="shared" si="84"/>
        <v>0</v>
      </c>
      <c r="AY177" s="46">
        <f t="shared" si="84"/>
        <v>0</v>
      </c>
      <c r="AZ177" s="46">
        <f t="shared" si="84"/>
        <v>0</v>
      </c>
      <c r="BA177" s="46">
        <f t="shared" si="84"/>
        <v>0</v>
      </c>
      <c r="BB177" s="46">
        <f t="shared" si="84"/>
        <v>0</v>
      </c>
      <c r="BC177" s="46">
        <f t="shared" si="84"/>
        <v>0</v>
      </c>
      <c r="BD177" s="46">
        <f t="shared" si="84"/>
        <v>0</v>
      </c>
      <c r="BE177" s="46">
        <f t="shared" si="84"/>
        <v>0</v>
      </c>
      <c r="BF177" s="46"/>
      <c r="BG177" s="227"/>
    </row>
    <row r="178" spans="1:59" x14ac:dyDescent="0.25">
      <c r="A178" s="405" t="str">
        <f>Base!A178</f>
        <v>Внекредитные дисциплины (ВД)</v>
      </c>
      <c r="B178" s="405"/>
      <c r="C178" s="405"/>
      <c r="D178" s="405"/>
      <c r="E178" s="405"/>
      <c r="F178" s="405"/>
      <c r="G178" s="405"/>
      <c r="H178" s="405"/>
      <c r="I178" s="405"/>
      <c r="J178" s="405"/>
      <c r="K178" s="405"/>
      <c r="L178" s="405"/>
      <c r="M178" s="405"/>
      <c r="N178" s="405"/>
      <c r="O178" s="405"/>
      <c r="P178" s="405"/>
      <c r="Q178" s="405"/>
      <c r="R178" s="405"/>
      <c r="S178" s="405"/>
      <c r="T178" s="405"/>
      <c r="U178" s="405"/>
      <c r="V178" s="405"/>
      <c r="W178" s="405"/>
      <c r="X178" s="405"/>
      <c r="Y178" s="405"/>
      <c r="Z178" s="405"/>
      <c r="AA178" s="405"/>
      <c r="AB178" s="405"/>
      <c r="AC178" s="405"/>
      <c r="AD178" s="405"/>
      <c r="AE178" s="405"/>
      <c r="AF178" s="405"/>
      <c r="AG178" s="405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227"/>
    </row>
    <row r="179" spans="1:59" x14ac:dyDescent="0.25">
      <c r="A179" s="44" t="str">
        <f>Base!A179</f>
        <v>ВД.1</v>
      </c>
      <c r="B179" s="41" t="str">
        <f>Base!B179</f>
        <v>Прикладная физическая культура</v>
      </c>
      <c r="C179" s="44" t="str">
        <f ca="1">Base!CP179</f>
        <v/>
      </c>
      <c r="D179" s="44" t="str">
        <f ca="1">Base!DR179</f>
        <v/>
      </c>
      <c r="E179" s="44" t="str">
        <f ca="1">Base!EV179</f>
        <v/>
      </c>
      <c r="F179" s="89"/>
      <c r="G179" s="239">
        <f>R179+V179+Z179+AD179+AH179+AL179+AP179+AT179+AX179+BB179</f>
        <v>0</v>
      </c>
      <c r="H179" s="44">
        <f>I179+M179</f>
        <v>0</v>
      </c>
      <c r="I179" s="44">
        <f>SUM(J179:L179)</f>
        <v>0</v>
      </c>
      <c r="J179" s="44">
        <f t="shared" ref="J179:L181" si="85">O179+S179*$U$3+W179*$Y$3+AA179*$AC$3+AE179*$AG$3+AI179*$AK$3+AM179*$AO$3+AQ179*$AS$3+AU179*$AW$3+AY179*$BA$3+BC179*$BE$3</f>
        <v>0</v>
      </c>
      <c r="K179" s="44">
        <f t="shared" si="85"/>
        <v>0</v>
      </c>
      <c r="L179" s="44">
        <f t="shared" si="85"/>
        <v>0</v>
      </c>
      <c r="M179" s="89"/>
      <c r="N179" s="44">
        <f>Base!C179</f>
        <v>0</v>
      </c>
      <c r="O179" s="44">
        <f>Base!D179</f>
        <v>0</v>
      </c>
      <c r="P179" s="44">
        <f>Base!E179</f>
        <v>0</v>
      </c>
      <c r="Q179" s="44">
        <f>Base!F179</f>
        <v>0</v>
      </c>
      <c r="R179" s="44">
        <f>Base!H179</f>
        <v>0</v>
      </c>
      <c r="S179" s="44">
        <f>Base!I179</f>
        <v>0</v>
      </c>
      <c r="T179" s="44">
        <f>Base!J179</f>
        <v>0</v>
      </c>
      <c r="U179" s="44">
        <f>Base!K179</f>
        <v>0</v>
      </c>
      <c r="V179" s="44">
        <f>Base!M179</f>
        <v>0</v>
      </c>
      <c r="W179" s="44">
        <f>Base!N179</f>
        <v>0</v>
      </c>
      <c r="X179" s="44">
        <f>Base!O179</f>
        <v>0</v>
      </c>
      <c r="Y179" s="44">
        <f>Base!P179</f>
        <v>0</v>
      </c>
      <c r="Z179" s="44">
        <f>Base!R179</f>
        <v>0</v>
      </c>
      <c r="AA179" s="44">
        <f>Base!S179</f>
        <v>0</v>
      </c>
      <c r="AB179" s="44">
        <f>Base!T179</f>
        <v>0</v>
      </c>
      <c r="AC179" s="44">
        <f>Base!U179</f>
        <v>0</v>
      </c>
      <c r="AD179" s="44">
        <f>Base!W179</f>
        <v>0</v>
      </c>
      <c r="AE179" s="44">
        <f>Base!X179</f>
        <v>0</v>
      </c>
      <c r="AF179" s="44">
        <f>Base!Y179</f>
        <v>0</v>
      </c>
      <c r="AG179" s="44">
        <f>Base!Z179</f>
        <v>0</v>
      </c>
      <c r="AH179" s="44">
        <f>Base!AB179</f>
        <v>0</v>
      </c>
      <c r="AI179" s="44">
        <f>Base!AC179</f>
        <v>0</v>
      </c>
      <c r="AJ179" s="44">
        <f>Base!AD179</f>
        <v>0</v>
      </c>
      <c r="AK179" s="44">
        <f>Base!AE179</f>
        <v>0</v>
      </c>
      <c r="AL179" s="44">
        <f>Base!AG179</f>
        <v>0</v>
      </c>
      <c r="AM179" s="44">
        <f>Base!AH179</f>
        <v>0</v>
      </c>
      <c r="AN179" s="44">
        <f>Base!AI179</f>
        <v>0</v>
      </c>
      <c r="AO179" s="44">
        <f>Base!AJ179</f>
        <v>0</v>
      </c>
      <c r="AP179" s="44">
        <f>Base!AL179</f>
        <v>0</v>
      </c>
      <c r="AQ179" s="44">
        <f>Base!AM179</f>
        <v>0</v>
      </c>
      <c r="AR179" s="44">
        <f>Base!AN179</f>
        <v>0</v>
      </c>
      <c r="AS179" s="44">
        <f>Base!AO179</f>
        <v>0</v>
      </c>
      <c r="AT179" s="44">
        <f>Base!AQ179</f>
        <v>0</v>
      </c>
      <c r="AU179" s="44">
        <f>Base!AR179</f>
        <v>0</v>
      </c>
      <c r="AV179" s="44">
        <f>Base!AS179</f>
        <v>0</v>
      </c>
      <c r="AW179" s="44">
        <f>Base!AT179</f>
        <v>0</v>
      </c>
      <c r="AX179" s="44">
        <f>Base!AV179</f>
        <v>0</v>
      </c>
      <c r="AY179" s="44">
        <f>Base!AW179</f>
        <v>0</v>
      </c>
      <c r="AZ179" s="44">
        <f>Base!AX179</f>
        <v>0</v>
      </c>
      <c r="BA179" s="44">
        <f>Base!AY179</f>
        <v>0</v>
      </c>
      <c r="BB179" s="44">
        <f>Base!BA179</f>
        <v>0</v>
      </c>
      <c r="BC179" s="44">
        <f>Base!BB179</f>
        <v>0</v>
      </c>
      <c r="BD179" s="44">
        <f>Base!BC179</f>
        <v>0</v>
      </c>
      <c r="BE179" s="44">
        <f>Base!BD179</f>
        <v>0</v>
      </c>
      <c r="BF179" s="44"/>
      <c r="BG179" s="238" t="str">
        <f>Base!FR179</f>
        <v/>
      </c>
    </row>
    <row r="180" spans="1:59" x14ac:dyDescent="0.25">
      <c r="A180" s="44" t="str">
        <f>Base!A180</f>
        <v>ВД.2</v>
      </c>
      <c r="B180" s="41">
        <f>Base!B180</f>
        <v>0</v>
      </c>
      <c r="C180" s="44" t="str">
        <f ca="1">Base!CP180</f>
        <v/>
      </c>
      <c r="D180" s="44" t="str">
        <f ca="1">Base!DR180</f>
        <v/>
      </c>
      <c r="E180" s="44" t="str">
        <f ca="1">Base!EV180</f>
        <v/>
      </c>
      <c r="F180" s="89"/>
      <c r="G180" s="239">
        <f>R180+V180+Z180+AD180+AH180+AL180+AP180+AT180+AX180+BB180</f>
        <v>0</v>
      </c>
      <c r="H180" s="44">
        <f>I180+M180</f>
        <v>0</v>
      </c>
      <c r="I180" s="44">
        <f>SUM(J180:L180)</f>
        <v>0</v>
      </c>
      <c r="J180" s="44">
        <f t="shared" si="85"/>
        <v>0</v>
      </c>
      <c r="K180" s="44">
        <f t="shared" si="85"/>
        <v>0</v>
      </c>
      <c r="L180" s="44">
        <f t="shared" si="85"/>
        <v>0</v>
      </c>
      <c r="M180" s="89"/>
      <c r="N180" s="44">
        <f>Base!C180</f>
        <v>0</v>
      </c>
      <c r="O180" s="44">
        <f>Base!D180</f>
        <v>0</v>
      </c>
      <c r="P180" s="44">
        <f>Base!E180</f>
        <v>0</v>
      </c>
      <c r="Q180" s="44">
        <f>Base!F180</f>
        <v>0</v>
      </c>
      <c r="R180" s="44">
        <f>Base!H180</f>
        <v>0</v>
      </c>
      <c r="S180" s="44">
        <f>Base!I180</f>
        <v>0</v>
      </c>
      <c r="T180" s="44">
        <f>Base!J180</f>
        <v>0</v>
      </c>
      <c r="U180" s="44">
        <f>Base!K180</f>
        <v>0</v>
      </c>
      <c r="V180" s="44">
        <f>Base!M180</f>
        <v>0</v>
      </c>
      <c r="W180" s="44">
        <f>Base!N180</f>
        <v>0</v>
      </c>
      <c r="X180" s="44">
        <f>Base!O180</f>
        <v>0</v>
      </c>
      <c r="Y180" s="44">
        <f>Base!P180</f>
        <v>0</v>
      </c>
      <c r="Z180" s="44">
        <f>Base!R180</f>
        <v>0</v>
      </c>
      <c r="AA180" s="44">
        <f>Base!S180</f>
        <v>0</v>
      </c>
      <c r="AB180" s="44">
        <f>Base!T180</f>
        <v>0</v>
      </c>
      <c r="AC180" s="44">
        <f>Base!U180</f>
        <v>0</v>
      </c>
      <c r="AD180" s="44">
        <f>Base!W180</f>
        <v>0</v>
      </c>
      <c r="AE180" s="44">
        <f>Base!X180</f>
        <v>0</v>
      </c>
      <c r="AF180" s="44">
        <f>Base!Y180</f>
        <v>0</v>
      </c>
      <c r="AG180" s="44">
        <f>Base!Z180</f>
        <v>0</v>
      </c>
      <c r="AH180" s="44">
        <f>Base!AB180</f>
        <v>0</v>
      </c>
      <c r="AI180" s="44">
        <f>Base!AC180</f>
        <v>0</v>
      </c>
      <c r="AJ180" s="44">
        <f>Base!AD180</f>
        <v>0</v>
      </c>
      <c r="AK180" s="44">
        <f>Base!AE180</f>
        <v>0</v>
      </c>
      <c r="AL180" s="44">
        <f>Base!AG180</f>
        <v>0</v>
      </c>
      <c r="AM180" s="44">
        <f>Base!AH180</f>
        <v>0</v>
      </c>
      <c r="AN180" s="44">
        <f>Base!AI180</f>
        <v>0</v>
      </c>
      <c r="AO180" s="44">
        <f>Base!AJ180</f>
        <v>0</v>
      </c>
      <c r="AP180" s="44">
        <f>Base!AL180</f>
        <v>0</v>
      </c>
      <c r="AQ180" s="44">
        <f>Base!AM180</f>
        <v>0</v>
      </c>
      <c r="AR180" s="44">
        <f>Base!AN180</f>
        <v>0</v>
      </c>
      <c r="AS180" s="44">
        <f>Base!AO180</f>
        <v>0</v>
      </c>
      <c r="AT180" s="44">
        <f>Base!AQ180</f>
        <v>0</v>
      </c>
      <c r="AU180" s="44">
        <f>Base!AR180</f>
        <v>0</v>
      </c>
      <c r="AV180" s="44">
        <f>Base!AS180</f>
        <v>0</v>
      </c>
      <c r="AW180" s="44">
        <f>Base!AT180</f>
        <v>0</v>
      </c>
      <c r="AX180" s="44">
        <f>Base!AV180</f>
        <v>0</v>
      </c>
      <c r="AY180" s="44">
        <f>Base!AW180</f>
        <v>0</v>
      </c>
      <c r="AZ180" s="44">
        <f>Base!AX180</f>
        <v>0</v>
      </c>
      <c r="BA180" s="44">
        <f>Base!AY180</f>
        <v>0</v>
      </c>
      <c r="BB180" s="44">
        <f>Base!BA180</f>
        <v>0</v>
      </c>
      <c r="BC180" s="44">
        <f>Base!BB180</f>
        <v>0</v>
      </c>
      <c r="BD180" s="44">
        <f>Base!BC180</f>
        <v>0</v>
      </c>
      <c r="BE180" s="44">
        <f>Base!BD180</f>
        <v>0</v>
      </c>
      <c r="BF180" s="44"/>
      <c r="BG180" s="238" t="str">
        <f>Base!FR180</f>
        <v/>
      </c>
    </row>
    <row r="181" spans="1:59" x14ac:dyDescent="0.25">
      <c r="A181" s="44" t="str">
        <f>Base!A181</f>
        <v>ВД.3</v>
      </c>
      <c r="B181" s="41">
        <f>Base!B181</f>
        <v>0</v>
      </c>
      <c r="C181" s="44" t="str">
        <f ca="1">Base!CP181</f>
        <v/>
      </c>
      <c r="D181" s="44" t="str">
        <f ca="1">Base!DR181</f>
        <v/>
      </c>
      <c r="E181" s="44" t="str">
        <f ca="1">Base!EV181</f>
        <v/>
      </c>
      <c r="F181" s="89"/>
      <c r="G181" s="239">
        <f>R181+V181+Z181+AD181+AH181+AL181+AP181+AT181+AX181+BB181</f>
        <v>0</v>
      </c>
      <c r="H181" s="44">
        <f>I181+M181</f>
        <v>0</v>
      </c>
      <c r="I181" s="44">
        <f>SUM(J181:L181)</f>
        <v>0</v>
      </c>
      <c r="J181" s="44">
        <f t="shared" si="85"/>
        <v>0</v>
      </c>
      <c r="K181" s="44">
        <f t="shared" si="85"/>
        <v>0</v>
      </c>
      <c r="L181" s="44">
        <f t="shared" si="85"/>
        <v>0</v>
      </c>
      <c r="M181" s="89"/>
      <c r="N181" s="44">
        <f>Base!C181</f>
        <v>0</v>
      </c>
      <c r="O181" s="44">
        <f>Base!D181</f>
        <v>0</v>
      </c>
      <c r="P181" s="44">
        <f>Base!E181</f>
        <v>0</v>
      </c>
      <c r="Q181" s="44">
        <f>Base!F181</f>
        <v>0</v>
      </c>
      <c r="R181" s="44">
        <f>Base!H181</f>
        <v>0</v>
      </c>
      <c r="S181" s="44">
        <f>Base!I181</f>
        <v>0</v>
      </c>
      <c r="T181" s="44">
        <f>Base!J181</f>
        <v>0</v>
      </c>
      <c r="U181" s="44">
        <f>Base!K181</f>
        <v>0</v>
      </c>
      <c r="V181" s="44">
        <f>Base!M181</f>
        <v>0</v>
      </c>
      <c r="W181" s="44">
        <f>Base!N181</f>
        <v>0</v>
      </c>
      <c r="X181" s="44">
        <f>Base!O181</f>
        <v>0</v>
      </c>
      <c r="Y181" s="44">
        <f>Base!P181</f>
        <v>0</v>
      </c>
      <c r="Z181" s="44">
        <f>Base!R181</f>
        <v>0</v>
      </c>
      <c r="AA181" s="44">
        <f>Base!S181</f>
        <v>0</v>
      </c>
      <c r="AB181" s="44">
        <f>Base!T181</f>
        <v>0</v>
      </c>
      <c r="AC181" s="44">
        <f>Base!U181</f>
        <v>0</v>
      </c>
      <c r="AD181" s="44">
        <f>Base!W181</f>
        <v>0</v>
      </c>
      <c r="AE181" s="44">
        <f>Base!X181</f>
        <v>0</v>
      </c>
      <c r="AF181" s="44">
        <f>Base!Y181</f>
        <v>0</v>
      </c>
      <c r="AG181" s="44">
        <f>Base!Z181</f>
        <v>0</v>
      </c>
      <c r="AH181" s="44">
        <f>Base!AB181</f>
        <v>0</v>
      </c>
      <c r="AI181" s="44">
        <f>Base!AC181</f>
        <v>0</v>
      </c>
      <c r="AJ181" s="44">
        <f>Base!AD181</f>
        <v>0</v>
      </c>
      <c r="AK181" s="44">
        <f>Base!AE181</f>
        <v>0</v>
      </c>
      <c r="AL181" s="44">
        <f>Base!AG181</f>
        <v>0</v>
      </c>
      <c r="AM181" s="44">
        <f>Base!AH181</f>
        <v>0</v>
      </c>
      <c r="AN181" s="44">
        <f>Base!AI181</f>
        <v>0</v>
      </c>
      <c r="AO181" s="44">
        <f>Base!AJ181</f>
        <v>0</v>
      </c>
      <c r="AP181" s="44">
        <f>Base!AL181</f>
        <v>0</v>
      </c>
      <c r="AQ181" s="44">
        <f>Base!AM181</f>
        <v>0</v>
      </c>
      <c r="AR181" s="44">
        <f>Base!AN181</f>
        <v>0</v>
      </c>
      <c r="AS181" s="44">
        <f>Base!AO181</f>
        <v>0</v>
      </c>
      <c r="AT181" s="44">
        <f>Base!AQ181</f>
        <v>0</v>
      </c>
      <c r="AU181" s="44">
        <f>Base!AR181</f>
        <v>0</v>
      </c>
      <c r="AV181" s="44">
        <f>Base!AS181</f>
        <v>0</v>
      </c>
      <c r="AW181" s="44">
        <f>Base!AT181</f>
        <v>0</v>
      </c>
      <c r="AX181" s="44">
        <f>Base!AV181</f>
        <v>0</v>
      </c>
      <c r="AY181" s="44">
        <f>Base!AW181</f>
        <v>0</v>
      </c>
      <c r="AZ181" s="44">
        <f>Base!AX181</f>
        <v>0</v>
      </c>
      <c r="BA181" s="44">
        <f>Base!AY181</f>
        <v>0</v>
      </c>
      <c r="BB181" s="44">
        <f>Base!BA181</f>
        <v>0</v>
      </c>
      <c r="BC181" s="44">
        <f>Base!BB181</f>
        <v>0</v>
      </c>
      <c r="BD181" s="44">
        <f>Base!BC181</f>
        <v>0</v>
      </c>
      <c r="BE181" s="44">
        <f>Base!BD181</f>
        <v>0</v>
      </c>
      <c r="BF181" s="44"/>
      <c r="BG181" s="238" t="str">
        <f>Base!FR181</f>
        <v/>
      </c>
    </row>
    <row r="182" spans="1:59" x14ac:dyDescent="0.25">
      <c r="A182" s="405" t="str">
        <f>Base!A182</f>
        <v>ВСЕГО ПО ВД</v>
      </c>
      <c r="B182" s="405"/>
      <c r="C182" s="196">
        <f ca="1">COUNT(Base!BQ179:BZ181)-COUNTIF(Base!BQ179:BZ181,0)</f>
        <v>0</v>
      </c>
      <c r="D182" s="196">
        <f ca="1">COUNT(Base!CS179:DB181)-COUNTIF(Base!CS179:DB181,0)</f>
        <v>0</v>
      </c>
      <c r="E182" s="196">
        <f ca="1">COUNT(Base!EI179:ER181)</f>
        <v>0</v>
      </c>
      <c r="F182" s="196">
        <f>COUNT(Base!DT179:EC181)</f>
        <v>0</v>
      </c>
      <c r="G182" s="196">
        <f>SUM(G179:G181)</f>
        <v>0</v>
      </c>
      <c r="H182" s="196">
        <f>SUM(H179:H181)</f>
        <v>0</v>
      </c>
      <c r="I182" s="196">
        <f t="shared" ref="I182:S182" si="86">SUM(I179:I181)</f>
        <v>0</v>
      </c>
      <c r="J182" s="196">
        <f t="shared" si="86"/>
        <v>0</v>
      </c>
      <c r="K182" s="46">
        <f t="shared" si="86"/>
        <v>0</v>
      </c>
      <c r="L182" s="196">
        <f t="shared" si="86"/>
        <v>0</v>
      </c>
      <c r="M182" s="196">
        <f t="shared" si="86"/>
        <v>0</v>
      </c>
      <c r="N182" s="239">
        <f>SUM(N179:N181)</f>
        <v>0</v>
      </c>
      <c r="O182" s="239">
        <f>SUM(O179:O181)</f>
        <v>0</v>
      </c>
      <c r="P182" s="239">
        <f>SUM(P179:P181)</f>
        <v>0</v>
      </c>
      <c r="Q182" s="239">
        <f>SUM(Q179:Q181)</f>
        <v>0</v>
      </c>
      <c r="R182" s="46">
        <f t="shared" si="86"/>
        <v>0</v>
      </c>
      <c r="S182" s="46">
        <f t="shared" si="86"/>
        <v>0</v>
      </c>
      <c r="T182" s="46">
        <f t="shared" ref="T182:BE182" si="87">SUM(T179:T181)</f>
        <v>0</v>
      </c>
      <c r="U182" s="46">
        <f t="shared" si="87"/>
        <v>0</v>
      </c>
      <c r="V182" s="46">
        <f t="shared" si="87"/>
        <v>0</v>
      </c>
      <c r="W182" s="46">
        <f t="shared" si="87"/>
        <v>0</v>
      </c>
      <c r="X182" s="46">
        <f t="shared" si="87"/>
        <v>0</v>
      </c>
      <c r="Y182" s="46">
        <f t="shared" si="87"/>
        <v>0</v>
      </c>
      <c r="Z182" s="46">
        <f t="shared" si="87"/>
        <v>0</v>
      </c>
      <c r="AA182" s="46">
        <f t="shared" si="87"/>
        <v>0</v>
      </c>
      <c r="AB182" s="46">
        <f t="shared" si="87"/>
        <v>0</v>
      </c>
      <c r="AC182" s="46">
        <f t="shared" si="87"/>
        <v>0</v>
      </c>
      <c r="AD182" s="46">
        <f t="shared" si="87"/>
        <v>0</v>
      </c>
      <c r="AE182" s="46">
        <f t="shared" si="87"/>
        <v>0</v>
      </c>
      <c r="AF182" s="46">
        <f t="shared" si="87"/>
        <v>0</v>
      </c>
      <c r="AG182" s="46">
        <f t="shared" si="87"/>
        <v>0</v>
      </c>
      <c r="AH182" s="46">
        <f t="shared" si="87"/>
        <v>0</v>
      </c>
      <c r="AI182" s="46">
        <f t="shared" si="87"/>
        <v>0</v>
      </c>
      <c r="AJ182" s="46">
        <f t="shared" si="87"/>
        <v>0</v>
      </c>
      <c r="AK182" s="46">
        <f t="shared" si="87"/>
        <v>0</v>
      </c>
      <c r="AL182" s="46">
        <f t="shared" si="87"/>
        <v>0</v>
      </c>
      <c r="AM182" s="46">
        <f t="shared" si="87"/>
        <v>0</v>
      </c>
      <c r="AN182" s="46">
        <f t="shared" si="87"/>
        <v>0</v>
      </c>
      <c r="AO182" s="46">
        <f t="shared" si="87"/>
        <v>0</v>
      </c>
      <c r="AP182" s="46">
        <f t="shared" si="87"/>
        <v>0</v>
      </c>
      <c r="AQ182" s="46">
        <f t="shared" si="87"/>
        <v>0</v>
      </c>
      <c r="AR182" s="46">
        <f t="shared" si="87"/>
        <v>0</v>
      </c>
      <c r="AS182" s="46">
        <f t="shared" si="87"/>
        <v>0</v>
      </c>
      <c r="AT182" s="46">
        <f t="shared" si="87"/>
        <v>0</v>
      </c>
      <c r="AU182" s="46">
        <f t="shared" si="87"/>
        <v>0</v>
      </c>
      <c r="AV182" s="46">
        <f t="shared" si="87"/>
        <v>0</v>
      </c>
      <c r="AW182" s="46">
        <f t="shared" si="87"/>
        <v>0</v>
      </c>
      <c r="AX182" s="46">
        <f t="shared" si="87"/>
        <v>0</v>
      </c>
      <c r="AY182" s="46">
        <f t="shared" si="87"/>
        <v>0</v>
      </c>
      <c r="AZ182" s="46">
        <f t="shared" si="87"/>
        <v>0</v>
      </c>
      <c r="BA182" s="46">
        <f t="shared" si="87"/>
        <v>0</v>
      </c>
      <c r="BB182" s="46">
        <f t="shared" si="87"/>
        <v>0</v>
      </c>
      <c r="BC182" s="46">
        <f t="shared" si="87"/>
        <v>0</v>
      </c>
      <c r="BD182" s="46">
        <f t="shared" si="87"/>
        <v>0</v>
      </c>
      <c r="BE182" s="46">
        <f t="shared" si="87"/>
        <v>0</v>
      </c>
      <c r="BF182" s="46"/>
      <c r="BG182" s="218"/>
    </row>
    <row r="183" spans="1:59" x14ac:dyDescent="0.25">
      <c r="A183" s="405" t="str">
        <f>Base!A183</f>
        <v>Общее количество (без внекредитных)</v>
      </c>
      <c r="B183" s="405"/>
      <c r="C183" s="405">
        <f ca="1">C46+C155+C171+C177</f>
        <v>0</v>
      </c>
      <c r="D183" s="405">
        <f ca="1">D46+D155+D171+D177</f>
        <v>1</v>
      </c>
      <c r="E183" s="405">
        <f ca="1">E46+E155+E171+E177</f>
        <v>0</v>
      </c>
      <c r="F183" s="405">
        <f ca="1">F46+F155+F171+F177</f>
        <v>1</v>
      </c>
      <c r="G183" s="405">
        <f>G46+G155+G171+G177</f>
        <v>15</v>
      </c>
      <c r="H183" s="405">
        <f t="shared" ref="H183:R183" si="88">H46+H155+H171+H177</f>
        <v>540</v>
      </c>
      <c r="I183" s="405">
        <f t="shared" si="88"/>
        <v>54</v>
      </c>
      <c r="J183" s="405">
        <f t="shared" si="88"/>
        <v>36</v>
      </c>
      <c r="K183" s="405">
        <f t="shared" si="88"/>
        <v>18</v>
      </c>
      <c r="L183" s="405">
        <f t="shared" si="88"/>
        <v>0</v>
      </c>
      <c r="M183" s="405">
        <f t="shared" si="88"/>
        <v>486</v>
      </c>
      <c r="N183" s="405">
        <f>N46+N155+N171+N177</f>
        <v>0</v>
      </c>
      <c r="O183" s="239">
        <f>O46+O155+O171+O177</f>
        <v>0</v>
      </c>
      <c r="P183" s="239">
        <f>P46+P155+P171+P177</f>
        <v>0</v>
      </c>
      <c r="Q183" s="239">
        <f>Q46+Q155+Q171+Q177</f>
        <v>0</v>
      </c>
      <c r="R183" s="405">
        <f t="shared" si="88"/>
        <v>3</v>
      </c>
      <c r="S183" s="46">
        <f>S46+S155+S171+S177</f>
        <v>2</v>
      </c>
      <c r="T183" s="46">
        <f t="shared" ref="T183:BE183" si="89">T46+T155+T171+T177</f>
        <v>1</v>
      </c>
      <c r="U183" s="46">
        <f t="shared" si="89"/>
        <v>0</v>
      </c>
      <c r="V183" s="405">
        <f t="shared" si="89"/>
        <v>3</v>
      </c>
      <c r="W183" s="46">
        <f t="shared" si="89"/>
        <v>0</v>
      </c>
      <c r="X183" s="46">
        <f t="shared" si="89"/>
        <v>0</v>
      </c>
      <c r="Y183" s="46">
        <f t="shared" si="89"/>
        <v>0</v>
      </c>
      <c r="Z183" s="405">
        <f t="shared" si="89"/>
        <v>0</v>
      </c>
      <c r="AA183" s="46">
        <f t="shared" si="89"/>
        <v>0</v>
      </c>
      <c r="AB183" s="46">
        <f t="shared" si="89"/>
        <v>0</v>
      </c>
      <c r="AC183" s="46">
        <f t="shared" si="89"/>
        <v>0</v>
      </c>
      <c r="AD183" s="405">
        <f t="shared" si="89"/>
        <v>0</v>
      </c>
      <c r="AE183" s="46">
        <f t="shared" si="89"/>
        <v>0</v>
      </c>
      <c r="AF183" s="46">
        <f t="shared" si="89"/>
        <v>0</v>
      </c>
      <c r="AG183" s="46">
        <f t="shared" si="89"/>
        <v>0</v>
      </c>
      <c r="AH183" s="405">
        <f t="shared" si="89"/>
        <v>0</v>
      </c>
      <c r="AI183" s="46">
        <f t="shared" si="89"/>
        <v>0</v>
      </c>
      <c r="AJ183" s="46">
        <f t="shared" si="89"/>
        <v>0</v>
      </c>
      <c r="AK183" s="46">
        <f t="shared" si="89"/>
        <v>0</v>
      </c>
      <c r="AL183" s="405">
        <f t="shared" si="89"/>
        <v>0</v>
      </c>
      <c r="AM183" s="46">
        <f t="shared" si="89"/>
        <v>0</v>
      </c>
      <c r="AN183" s="46">
        <f t="shared" si="89"/>
        <v>0</v>
      </c>
      <c r="AO183" s="46">
        <f t="shared" si="89"/>
        <v>0</v>
      </c>
      <c r="AP183" s="405">
        <f t="shared" si="89"/>
        <v>0</v>
      </c>
      <c r="AQ183" s="46">
        <f t="shared" si="89"/>
        <v>0</v>
      </c>
      <c r="AR183" s="46">
        <f t="shared" si="89"/>
        <v>0</v>
      </c>
      <c r="AS183" s="46">
        <f t="shared" si="89"/>
        <v>0</v>
      </c>
      <c r="AT183" s="405">
        <f t="shared" si="89"/>
        <v>9</v>
      </c>
      <c r="AU183" s="46">
        <f t="shared" si="89"/>
        <v>0</v>
      </c>
      <c r="AV183" s="46">
        <f t="shared" si="89"/>
        <v>0</v>
      </c>
      <c r="AW183" s="46">
        <f t="shared" si="89"/>
        <v>0</v>
      </c>
      <c r="AX183" s="405">
        <f t="shared" si="89"/>
        <v>0</v>
      </c>
      <c r="AY183" s="46">
        <f t="shared" si="89"/>
        <v>0</v>
      </c>
      <c r="AZ183" s="46">
        <f t="shared" si="89"/>
        <v>0</v>
      </c>
      <c r="BA183" s="46">
        <f t="shared" si="89"/>
        <v>0</v>
      </c>
      <c r="BB183" s="405">
        <f t="shared" si="89"/>
        <v>0</v>
      </c>
      <c r="BC183" s="46">
        <f t="shared" si="89"/>
        <v>0</v>
      </c>
      <c r="BD183" s="46">
        <f t="shared" si="89"/>
        <v>0</v>
      </c>
      <c r="BE183" s="46">
        <f t="shared" si="89"/>
        <v>0</v>
      </c>
      <c r="BF183" s="46"/>
      <c r="BG183" s="47"/>
    </row>
    <row r="184" spans="1:59" x14ac:dyDescent="0.25">
      <c r="A184" s="405"/>
      <c r="B184" s="405"/>
      <c r="C184" s="405"/>
      <c r="D184" s="405"/>
      <c r="E184" s="405"/>
      <c r="F184" s="405"/>
      <c r="G184" s="405"/>
      <c r="H184" s="405"/>
      <c r="I184" s="405"/>
      <c r="J184" s="405"/>
      <c r="K184" s="405"/>
      <c r="L184" s="405"/>
      <c r="M184" s="405"/>
      <c r="N184" s="405"/>
      <c r="O184" s="406" t="e">
        <f>SUM(O183:Q183)/Q3</f>
        <v>#DIV/0!</v>
      </c>
      <c r="P184" s="406"/>
      <c r="Q184" s="406"/>
      <c r="R184" s="405"/>
      <c r="S184" s="405">
        <f>SUM(S183:U183)</f>
        <v>3</v>
      </c>
      <c r="T184" s="405"/>
      <c r="U184" s="405"/>
      <c r="V184" s="405"/>
      <c r="W184" s="405">
        <f>SUM(W183:Y183)</f>
        <v>0</v>
      </c>
      <c r="X184" s="405"/>
      <c r="Y184" s="405"/>
      <c r="Z184" s="405"/>
      <c r="AA184" s="405">
        <f>SUM(AA183:AC183)</f>
        <v>0</v>
      </c>
      <c r="AB184" s="405"/>
      <c r="AC184" s="405"/>
      <c r="AD184" s="405"/>
      <c r="AE184" s="405">
        <f>SUM(AE183:AG183)</f>
        <v>0</v>
      </c>
      <c r="AF184" s="405"/>
      <c r="AG184" s="405"/>
      <c r="AH184" s="405"/>
      <c r="AI184" s="405">
        <f>SUM(AI183:AK183)</f>
        <v>0</v>
      </c>
      <c r="AJ184" s="405"/>
      <c r="AK184" s="405"/>
      <c r="AL184" s="405"/>
      <c r="AM184" s="405">
        <f>SUM(AM183:AO183)</f>
        <v>0</v>
      </c>
      <c r="AN184" s="405"/>
      <c r="AO184" s="405"/>
      <c r="AP184" s="405"/>
      <c r="AQ184" s="405">
        <f>SUM(AQ183:AS183)</f>
        <v>0</v>
      </c>
      <c r="AR184" s="405"/>
      <c r="AS184" s="405"/>
      <c r="AT184" s="405"/>
      <c r="AU184" s="405">
        <f>SUM(AU183:AW183)</f>
        <v>0</v>
      </c>
      <c r="AV184" s="405"/>
      <c r="AW184" s="405"/>
      <c r="AX184" s="405"/>
      <c r="AY184" s="405">
        <f>SUM(AY183:BA183)</f>
        <v>0</v>
      </c>
      <c r="AZ184" s="405"/>
      <c r="BA184" s="405"/>
      <c r="BB184" s="405"/>
      <c r="BC184" s="405">
        <f>SUM(BC183:BE183)</f>
        <v>0</v>
      </c>
      <c r="BD184" s="405"/>
      <c r="BE184" s="405"/>
      <c r="BF184" s="59"/>
      <c r="BG184" s="60"/>
    </row>
    <row r="185" spans="1:59" x14ac:dyDescent="0.25">
      <c r="A185" s="150" t="s">
        <v>134</v>
      </c>
      <c r="B185" s="51"/>
      <c r="C185" s="51"/>
      <c r="D185" s="51"/>
      <c r="E185" s="409" t="e">
        <f>G158/G159</f>
        <v>#DIV/0!</v>
      </c>
      <c r="F185" s="409"/>
      <c r="G185" s="150" t="str">
        <f>"от вариативной части Блоков 1, 2 «Дисциплины», что соответствует ГОС ВПО (не менее "&amp;Test!B3*100&amp;"%)"</f>
        <v>от вариативной части Блоков 1, 2 «Дисциплины», что соответствует ГОС ВПО (не менее 30%)</v>
      </c>
      <c r="H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6"/>
    </row>
    <row r="186" spans="1:59" x14ac:dyDescent="0.25">
      <c r="A186" s="150" t="s">
        <v>135</v>
      </c>
      <c r="B186" s="51"/>
      <c r="C186" s="51"/>
      <c r="D186" s="51"/>
      <c r="E186" s="410">
        <f>J183/I183</f>
        <v>0.66666666666666663</v>
      </c>
      <c r="F186" s="410"/>
      <c r="G186" s="150" t="str">
        <f>"от общего количества аудиторных занятий, что соответствует ГОС ВПО (не более "&amp;Test!C4*100&amp;"%)"</f>
        <v>от общего количества аудиторных занятий, что соответствует ГОС ВПО (не более 40%)</v>
      </c>
      <c r="H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6"/>
    </row>
    <row r="187" spans="1:59" x14ac:dyDescent="0.2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6"/>
    </row>
    <row r="188" spans="1:59" x14ac:dyDescent="0.25">
      <c r="A188" s="51"/>
      <c r="B188" s="150" t="s">
        <v>133</v>
      </c>
      <c r="C188" s="150"/>
      <c r="D188" s="150"/>
      <c r="E188" s="150"/>
      <c r="F188" s="150"/>
      <c r="G188" s="150"/>
      <c r="H188" s="150"/>
      <c r="I188" s="150"/>
      <c r="J188" s="150"/>
      <c r="K188" s="150"/>
      <c r="L188" s="150"/>
      <c r="M188" s="150"/>
      <c r="N188" s="246"/>
      <c r="O188" s="246"/>
      <c r="P188" s="246"/>
      <c r="Q188" s="246"/>
      <c r="R188" s="189"/>
      <c r="S188" s="189"/>
      <c r="T188" s="150" t="s">
        <v>10</v>
      </c>
      <c r="U188" s="150"/>
      <c r="V188" s="150"/>
      <c r="W188" s="150"/>
      <c r="X188" s="150"/>
      <c r="Y188" s="150"/>
      <c r="Z188" s="150"/>
      <c r="AA188" s="150"/>
      <c r="AB188" s="150"/>
      <c r="AC188" s="150"/>
      <c r="AD188" s="150"/>
      <c r="AE188" s="150"/>
      <c r="AF188" s="150"/>
      <c r="AG188" s="150"/>
      <c r="AH188" s="150"/>
      <c r="AI188" s="150"/>
      <c r="AJ188" s="150"/>
      <c r="AK188" s="150"/>
      <c r="AL188" s="150"/>
      <c r="AM188" s="150"/>
      <c r="AN188" s="150"/>
      <c r="AO188" s="150"/>
      <c r="AP188" s="164"/>
      <c r="AQ188" s="150"/>
      <c r="AR188" s="150"/>
      <c r="AS188" s="150"/>
      <c r="AT188" s="150"/>
      <c r="AU188" s="150"/>
      <c r="AV188" s="150"/>
      <c r="AW188" s="150"/>
      <c r="AX188" s="150"/>
      <c r="AY188" s="150"/>
      <c r="AZ188" s="150"/>
      <c r="BA188" s="150"/>
      <c r="BB188" s="150"/>
      <c r="BC188" s="150"/>
      <c r="BD188" s="51"/>
      <c r="BE188" s="51"/>
      <c r="BF188" s="51"/>
      <c r="BG188" s="51"/>
    </row>
    <row r="189" spans="1:59" x14ac:dyDescent="0.25">
      <c r="A189" s="51"/>
      <c r="B189" s="150" t="s">
        <v>542</v>
      </c>
      <c r="C189" s="150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246"/>
      <c r="O189" s="246"/>
      <c r="P189" s="246"/>
      <c r="Q189" s="246"/>
      <c r="R189" s="189"/>
      <c r="S189" s="189"/>
      <c r="T189" s="150" t="s">
        <v>544</v>
      </c>
      <c r="U189" s="150"/>
      <c r="V189" s="150"/>
      <c r="W189" s="150"/>
      <c r="X189" s="150"/>
      <c r="Y189" s="150"/>
      <c r="Z189" s="150"/>
      <c r="AA189" s="150"/>
      <c r="AB189" s="150"/>
      <c r="AC189" s="150"/>
      <c r="AD189" s="150"/>
      <c r="AE189" s="150"/>
      <c r="AF189" s="150"/>
      <c r="AG189" s="150"/>
      <c r="AH189" s="150"/>
      <c r="AI189" s="150"/>
      <c r="AJ189" s="150"/>
      <c r="AK189" s="150"/>
      <c r="AL189" s="150"/>
      <c r="AM189" s="150"/>
      <c r="AN189" s="150"/>
      <c r="AO189" s="150"/>
      <c r="AP189" s="164"/>
      <c r="AQ189" s="150"/>
      <c r="AR189" s="150"/>
      <c r="AS189" s="150"/>
      <c r="AT189" s="150"/>
      <c r="AU189" s="150"/>
      <c r="AV189" s="150"/>
      <c r="AW189" s="150"/>
      <c r="AX189" s="150"/>
      <c r="AY189" s="150"/>
      <c r="AZ189" s="150"/>
      <c r="BA189" s="150"/>
      <c r="BB189" s="150"/>
      <c r="BC189" s="150"/>
      <c r="BD189" s="51"/>
      <c r="BE189" s="51"/>
      <c r="BF189" s="51"/>
      <c r="BG189" s="51"/>
    </row>
    <row r="190" spans="1:59" x14ac:dyDescent="0.25">
      <c r="A190" s="51"/>
      <c r="B190" s="150" t="s">
        <v>543</v>
      </c>
      <c r="C190" s="150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246"/>
      <c r="O190" s="246"/>
      <c r="P190" s="246"/>
      <c r="Q190" s="246"/>
      <c r="R190" s="189"/>
      <c r="S190" s="189"/>
      <c r="T190" s="150" t="s">
        <v>545</v>
      </c>
      <c r="U190" s="150"/>
      <c r="V190" s="150"/>
      <c r="W190" s="150"/>
      <c r="X190" s="150"/>
      <c r="Y190" s="150"/>
      <c r="Z190" s="150"/>
      <c r="AA190" s="150"/>
      <c r="AB190" s="150"/>
      <c r="AC190" s="150"/>
      <c r="AD190" s="150"/>
      <c r="AE190" s="150"/>
      <c r="AF190" s="150"/>
      <c r="AG190" s="150"/>
      <c r="AH190" s="150"/>
      <c r="AI190" s="150"/>
      <c r="AJ190" s="150"/>
      <c r="AK190" s="150"/>
      <c r="AL190" s="150"/>
      <c r="AM190" s="150"/>
      <c r="AN190" s="150"/>
      <c r="AO190" s="150"/>
      <c r="AP190" s="164"/>
      <c r="AQ190" s="150"/>
      <c r="AR190" s="150"/>
      <c r="AS190" s="150"/>
      <c r="AT190" s="150"/>
      <c r="AU190" s="150"/>
      <c r="AV190" s="150"/>
      <c r="AW190" s="150"/>
      <c r="AX190" s="150"/>
      <c r="AY190" s="150"/>
      <c r="AZ190" s="150"/>
      <c r="BA190" s="150"/>
      <c r="BB190" s="150"/>
      <c r="BC190" s="150"/>
      <c r="BD190" s="51"/>
      <c r="BE190" s="51"/>
      <c r="BF190" s="51"/>
      <c r="BG190" s="51"/>
    </row>
    <row r="191" spans="1:59" x14ac:dyDescent="0.25">
      <c r="B191" s="150"/>
      <c r="R191" s="170"/>
      <c r="S191" s="170"/>
      <c r="T191" s="150"/>
    </row>
    <row r="192" spans="1:59" x14ac:dyDescent="0.25">
      <c r="B192" s="150"/>
      <c r="R192" s="170"/>
      <c r="S192" s="170"/>
      <c r="T192" s="150"/>
    </row>
    <row r="193" spans="2:20" x14ac:dyDescent="0.25">
      <c r="B193" s="150"/>
      <c r="R193" s="170"/>
      <c r="S193" s="170"/>
      <c r="T193" s="150"/>
    </row>
    <row r="194" spans="2:20" x14ac:dyDescent="0.25">
      <c r="B194" s="150"/>
      <c r="R194" s="170"/>
      <c r="S194" s="170"/>
      <c r="T194" s="150"/>
    </row>
    <row r="195" spans="2:20" x14ac:dyDescent="0.25">
      <c r="B195" s="150"/>
      <c r="R195" s="170"/>
      <c r="S195" s="170"/>
      <c r="T195" s="150"/>
    </row>
    <row r="196" spans="2:20" x14ac:dyDescent="0.25">
      <c r="B196" s="150"/>
      <c r="R196" s="170"/>
      <c r="S196" s="170"/>
      <c r="T196" s="150"/>
    </row>
    <row r="197" spans="2:20" x14ac:dyDescent="0.25">
      <c r="B197" s="150"/>
      <c r="R197" s="170"/>
      <c r="S197" s="170"/>
      <c r="T197" s="150"/>
    </row>
    <row r="198" spans="2:20" x14ac:dyDescent="0.25">
      <c r="B198" s="150"/>
      <c r="R198" s="170"/>
      <c r="S198" s="170"/>
      <c r="T198" s="150"/>
    </row>
    <row r="199" spans="2:20" x14ac:dyDescent="0.25">
      <c r="B199" s="150"/>
      <c r="R199" s="170"/>
      <c r="S199" s="170"/>
      <c r="T199" s="150"/>
    </row>
    <row r="200" spans="2:20" x14ac:dyDescent="0.25">
      <c r="B200" s="150"/>
      <c r="R200" s="170"/>
      <c r="S200" s="170"/>
      <c r="T200" s="150"/>
    </row>
    <row r="201" spans="2:20" x14ac:dyDescent="0.25">
      <c r="R201" s="170"/>
      <c r="S201" s="170"/>
    </row>
  </sheetData>
  <sheetProtection algorithmName="SHA-512" hashValue="a2Pgi7xwegQ+ywjxBJ0ty638J1uEJJddZxdmd2xrjjevTNQYoCg8M38dimMK9r1kgDN+EwvNEJEb/WLg+4qxHw==" saltValue="sRnQUjZcuA+c+ftl7RzZ5Q==" spinCount="100000" sheet="1" formatColumns="0" formatRows="0"/>
  <mergeCells count="97">
    <mergeCell ref="AH1:AO1"/>
    <mergeCell ref="AH2:AO2"/>
    <mergeCell ref="AI3:AJ3"/>
    <mergeCell ref="AM3:AN3"/>
    <mergeCell ref="A1:A4"/>
    <mergeCell ref="B1:B4"/>
    <mergeCell ref="C1:F3"/>
    <mergeCell ref="G1:G4"/>
    <mergeCell ref="H1:M1"/>
    <mergeCell ref="H2:H4"/>
    <mergeCell ref="I2:L3"/>
    <mergeCell ref="M2:M4"/>
    <mergeCell ref="R1:Y1"/>
    <mergeCell ref="Z1:AG1"/>
    <mergeCell ref="Z2:AG2"/>
    <mergeCell ref="AA3:AB3"/>
    <mergeCell ref="E185:F185"/>
    <mergeCell ref="E186:F186"/>
    <mergeCell ref="W3:X3"/>
    <mergeCell ref="S3:T3"/>
    <mergeCell ref="A161:AG161"/>
    <mergeCell ref="A172:AG172"/>
    <mergeCell ref="A178:AG178"/>
    <mergeCell ref="A153:B153"/>
    <mergeCell ref="A154:B154"/>
    <mergeCell ref="A155:B155"/>
    <mergeCell ref="A171:B171"/>
    <mergeCell ref="A177:B177"/>
    <mergeCell ref="A182:B182"/>
    <mergeCell ref="A23:B23"/>
    <mergeCell ref="C183:C184"/>
    <mergeCell ref="A100:B100"/>
    <mergeCell ref="M183:M184"/>
    <mergeCell ref="R183:R184"/>
    <mergeCell ref="A132:AG132"/>
    <mergeCell ref="A37:B37"/>
    <mergeCell ref="A44:B44"/>
    <mergeCell ref="A46:B46"/>
    <mergeCell ref="A48:B48"/>
    <mergeCell ref="A99:B99"/>
    <mergeCell ref="A45:B45"/>
    <mergeCell ref="A38:AG38"/>
    <mergeCell ref="V183:V184"/>
    <mergeCell ref="A156:B156"/>
    <mergeCell ref="A157:B157"/>
    <mergeCell ref="A158:B158"/>
    <mergeCell ref="S184:U184"/>
    <mergeCell ref="W184:Y184"/>
    <mergeCell ref="AE3:AF3"/>
    <mergeCell ref="A159:B159"/>
    <mergeCell ref="A5:AG5"/>
    <mergeCell ref="A7:B7"/>
    <mergeCell ref="A6:AG6"/>
    <mergeCell ref="A47:AG47"/>
    <mergeCell ref="R2:Y2"/>
    <mergeCell ref="O3:P3"/>
    <mergeCell ref="BG1:BG4"/>
    <mergeCell ref="BC184:BE184"/>
    <mergeCell ref="AP183:AP184"/>
    <mergeCell ref="AT183:AT184"/>
    <mergeCell ref="AX183:AX184"/>
    <mergeCell ref="BB183:BB184"/>
    <mergeCell ref="AQ184:AS184"/>
    <mergeCell ref="AU184:AW184"/>
    <mergeCell ref="AX1:BE1"/>
    <mergeCell ref="AX2:BE2"/>
    <mergeCell ref="AY3:AZ3"/>
    <mergeCell ref="BC3:BD3"/>
    <mergeCell ref="AP1:AW1"/>
    <mergeCell ref="AY184:BA184"/>
    <mergeCell ref="AP2:AW2"/>
    <mergeCell ref="AQ3:AR3"/>
    <mergeCell ref="AM184:AO184"/>
    <mergeCell ref="AH183:AH184"/>
    <mergeCell ref="AL183:AL184"/>
    <mergeCell ref="AU3:AV3"/>
    <mergeCell ref="AA184:AC184"/>
    <mergeCell ref="AE184:AG184"/>
    <mergeCell ref="AI184:AK184"/>
    <mergeCell ref="Z183:Z184"/>
    <mergeCell ref="AD183:AD184"/>
    <mergeCell ref="N183:N184"/>
    <mergeCell ref="O184:Q184"/>
    <mergeCell ref="N1:Q2"/>
    <mergeCell ref="A160:B160"/>
    <mergeCell ref="A24:AG24"/>
    <mergeCell ref="H183:H184"/>
    <mergeCell ref="I183:I184"/>
    <mergeCell ref="J183:J184"/>
    <mergeCell ref="K183:K184"/>
    <mergeCell ref="L183:L184"/>
    <mergeCell ref="A183:B184"/>
    <mergeCell ref="D183:D184"/>
    <mergeCell ref="E183:E184"/>
    <mergeCell ref="F183:F184"/>
    <mergeCell ref="G183:G184"/>
    <mergeCell ref="A131:B131"/>
  </mergeCells>
  <conditionalFormatting sqref="K23:M23 G99:M99 G171:M171 G177:M177 H37:M37 G131:M131 G153:M153 C154:M155 C45:M46 W184 S184 AA184 AE184 AI184 AM184 AQ184 AU184 AY184 BC184 BF184:BG184 C182:M183 R182:BE182 R45:BG46 R154:BG155 R183:BG183 R153:BE153 R131:BE131 R37:BE37 R177:BG177 R171:BG171 R99:BG99 R23:BG23">
    <cfRule type="cellIs" dxfId="2140" priority="259" operator="equal">
      <formula>0</formula>
    </cfRule>
  </conditionalFormatting>
  <conditionalFormatting sqref="G182:H182 BF182:BG182">
    <cfRule type="cellIs" dxfId="2139" priority="258" operator="equal">
      <formula>0</formula>
    </cfRule>
  </conditionalFormatting>
  <conditionalFormatting sqref="BF182:BG182 G182:H182 C183:M183 R183">
    <cfRule type="cellIs" dxfId="2138" priority="257" operator="equal">
      <formula>0</formula>
    </cfRule>
  </conditionalFormatting>
  <conditionalFormatting sqref="E8:E22">
    <cfRule type="cellIs" dxfId="2137" priority="256" operator="equal">
      <formula>0</formula>
    </cfRule>
  </conditionalFormatting>
  <conditionalFormatting sqref="R8:BF22 G8:M22">
    <cfRule type="cellIs" dxfId="2136" priority="255" operator="equal">
      <formula>0</formula>
    </cfRule>
  </conditionalFormatting>
  <conditionalFormatting sqref="H44:M44 R44:BE44">
    <cfRule type="cellIs" dxfId="2135" priority="238" operator="equal">
      <formula>0</formula>
    </cfRule>
  </conditionalFormatting>
  <conditionalFormatting sqref="C99:D99">
    <cfRule type="cellIs" dxfId="2134" priority="84" operator="equal">
      <formula>0</formula>
    </cfRule>
  </conditionalFormatting>
  <conditionalFormatting sqref="C131:D131">
    <cfRule type="cellIs" dxfId="2133" priority="83" operator="equal">
      <formula>0</formula>
    </cfRule>
  </conditionalFormatting>
  <conditionalFormatting sqref="C153:D153">
    <cfRule type="cellIs" dxfId="2132" priority="82" operator="equal">
      <formula>0</formula>
    </cfRule>
  </conditionalFormatting>
  <conditionalFormatting sqref="C44:D44">
    <cfRule type="cellIs" dxfId="2131" priority="85" operator="equal">
      <formula>0</formula>
    </cfRule>
  </conditionalFormatting>
  <conditionalFormatting sqref="C37:D37">
    <cfRule type="cellIs" dxfId="2130" priority="86" operator="equal">
      <formula>0</formula>
    </cfRule>
  </conditionalFormatting>
  <conditionalFormatting sqref="E171:F171">
    <cfRule type="cellIs" dxfId="2129" priority="87" operator="equal">
      <formula>0</formula>
    </cfRule>
  </conditionalFormatting>
  <conditionalFormatting sqref="E153:F153">
    <cfRule type="cellIs" dxfId="2128" priority="88" operator="equal">
      <formula>0</formula>
    </cfRule>
  </conditionalFormatting>
  <conditionalFormatting sqref="E131:F131">
    <cfRule type="cellIs" dxfId="2127" priority="89" operator="equal">
      <formula>0</formula>
    </cfRule>
  </conditionalFormatting>
  <conditionalFormatting sqref="E99:F99">
    <cfRule type="cellIs" dxfId="2126" priority="90" operator="equal">
      <formula>0</formula>
    </cfRule>
  </conditionalFormatting>
  <conditionalFormatting sqref="E44:F44">
    <cfRule type="cellIs" dxfId="2125" priority="93" operator="equal">
      <formula>0</formula>
    </cfRule>
  </conditionalFormatting>
  <conditionalFormatting sqref="E37:G37">
    <cfRule type="cellIs" dxfId="2124" priority="92" operator="equal">
      <formula>0</formula>
    </cfRule>
  </conditionalFormatting>
  <conditionalFormatting sqref="C23:J23">
    <cfRule type="cellIs" dxfId="2123" priority="91" operator="equal">
      <formula>0</formula>
    </cfRule>
  </conditionalFormatting>
  <conditionalFormatting sqref="C171:D171">
    <cfRule type="cellIs" dxfId="2122" priority="81" operator="equal">
      <formula>0</formula>
    </cfRule>
  </conditionalFormatting>
  <conditionalFormatting sqref="C177:D177">
    <cfRule type="cellIs" dxfId="2121" priority="80" operator="equal">
      <formula>0</formula>
    </cfRule>
  </conditionalFormatting>
  <conditionalFormatting sqref="C182:D182">
    <cfRule type="cellIs" dxfId="2120" priority="79" operator="equal">
      <formula>0</formula>
    </cfRule>
  </conditionalFormatting>
  <conditionalFormatting sqref="E177:F177">
    <cfRule type="cellIs" dxfId="2119" priority="78" operator="equal">
      <formula>0</formula>
    </cfRule>
  </conditionalFormatting>
  <conditionalFormatting sqref="E182:F182">
    <cfRule type="cellIs" dxfId="2118" priority="77" operator="equal">
      <formula>0</formula>
    </cfRule>
  </conditionalFormatting>
  <conditionalFormatting sqref="A5:M5 R5:AG5">
    <cfRule type="cellIs" dxfId="2117" priority="76" operator="equal">
      <formula>0</formula>
    </cfRule>
  </conditionalFormatting>
  <conditionalFormatting sqref="C159:M160 C156:M156 R156:BE156 R159:BE160">
    <cfRule type="cellIs" dxfId="2116" priority="71" operator="equal">
      <formula>0</formula>
    </cfRule>
  </conditionalFormatting>
  <conditionalFormatting sqref="BF156 BF159:BF160">
    <cfRule type="cellIs" dxfId="2115" priority="68" operator="equal">
      <formula>0</formula>
    </cfRule>
  </conditionalFormatting>
  <conditionalFormatting sqref="BG156 BG159:BG160">
    <cfRule type="cellIs" dxfId="2114" priority="67" operator="equal">
      <formula>0</formula>
    </cfRule>
  </conditionalFormatting>
  <conditionalFormatting sqref="BH156 BH159:BH160">
    <cfRule type="cellIs" dxfId="2113" priority="66" operator="equal">
      <formula>0</formula>
    </cfRule>
  </conditionalFormatting>
  <conditionalFormatting sqref="BI156 BI159:BI160">
    <cfRule type="cellIs" dxfId="2112" priority="65" operator="equal">
      <formula>0</formula>
    </cfRule>
  </conditionalFormatting>
  <conditionalFormatting sqref="C158:M158 R158:BE158">
    <cfRule type="cellIs" dxfId="2111" priority="64" operator="equal">
      <formula>0</formula>
    </cfRule>
  </conditionalFormatting>
  <conditionalFormatting sqref="BF158">
    <cfRule type="cellIs" dxfId="2110" priority="61" operator="equal">
      <formula>0</formula>
    </cfRule>
  </conditionalFormatting>
  <conditionalFormatting sqref="BG158">
    <cfRule type="cellIs" dxfId="2109" priority="60" operator="equal">
      <formula>0</formula>
    </cfRule>
  </conditionalFormatting>
  <conditionalFormatting sqref="BH158">
    <cfRule type="cellIs" dxfId="2108" priority="59" operator="equal">
      <formula>0</formula>
    </cfRule>
  </conditionalFormatting>
  <conditionalFormatting sqref="BI158">
    <cfRule type="cellIs" dxfId="2107" priority="58" operator="equal">
      <formula>0</formula>
    </cfRule>
  </conditionalFormatting>
  <conditionalFormatting sqref="C157:M157 R157:BE157">
    <cfRule type="cellIs" dxfId="2106" priority="57" operator="equal">
      <formula>0</formula>
    </cfRule>
  </conditionalFormatting>
  <conditionalFormatting sqref="BF157">
    <cfRule type="cellIs" dxfId="2105" priority="54" operator="equal">
      <formula>0</formula>
    </cfRule>
  </conditionalFormatting>
  <conditionalFormatting sqref="BG157">
    <cfRule type="cellIs" dxfId="2104" priority="53" operator="equal">
      <formula>0</formula>
    </cfRule>
  </conditionalFormatting>
  <conditionalFormatting sqref="BH157">
    <cfRule type="cellIs" dxfId="2103" priority="52" operator="equal">
      <formula>0</formula>
    </cfRule>
  </conditionalFormatting>
  <conditionalFormatting sqref="BI157">
    <cfRule type="cellIs" dxfId="2102" priority="51" operator="equal">
      <formula>0</formula>
    </cfRule>
  </conditionalFormatting>
  <conditionalFormatting sqref="O184 N45:Q46 N182:Q183 N153:Q155 N131:Q131 N37:Q37 N177:Q177 N171:Q171 N99:Q99 N23:Q23">
    <cfRule type="cellIs" dxfId="2101" priority="45" operator="equal">
      <formula>0</formula>
    </cfRule>
  </conditionalFormatting>
  <conditionalFormatting sqref="N183">
    <cfRule type="cellIs" dxfId="2100" priority="44" operator="equal">
      <formula>0</formula>
    </cfRule>
  </conditionalFormatting>
  <conditionalFormatting sqref="N8:Q22">
    <cfRule type="cellIs" dxfId="2099" priority="43" operator="equal">
      <formula>0</formula>
    </cfRule>
  </conditionalFormatting>
  <conditionalFormatting sqref="N44:Q44">
    <cfRule type="cellIs" dxfId="2098" priority="42" operator="equal">
      <formula>0</formula>
    </cfRule>
  </conditionalFormatting>
  <conditionalFormatting sqref="R101:BF130 H101:M130">
    <cfRule type="cellIs" dxfId="2097" priority="19" operator="equal">
      <formula>0</formula>
    </cfRule>
  </conditionalFormatting>
  <conditionalFormatting sqref="N133:Q152">
    <cfRule type="cellIs" dxfId="2096" priority="15" operator="equal">
      <formula>0</formula>
    </cfRule>
  </conditionalFormatting>
  <conditionalFormatting sqref="E133:E152">
    <cfRule type="cellIs" dxfId="2095" priority="17" operator="equal">
      <formula>0</formula>
    </cfRule>
  </conditionalFormatting>
  <conditionalFormatting sqref="N49:Q98">
    <cfRule type="cellIs" dxfId="2094" priority="21" operator="equal">
      <formula>0</formula>
    </cfRule>
  </conditionalFormatting>
  <conditionalFormatting sqref="E49:E98">
    <cfRule type="cellIs" dxfId="2093" priority="23" operator="equal">
      <formula>0</formula>
    </cfRule>
  </conditionalFormatting>
  <conditionalFormatting sqref="R39:BF43 H39:M43">
    <cfRule type="cellIs" dxfId="2092" priority="25" operator="equal">
      <formula>0</formula>
    </cfRule>
  </conditionalFormatting>
  <conditionalFormatting sqref="N25:Q36">
    <cfRule type="cellIs" dxfId="2091" priority="27" operator="equal">
      <formula>0</formula>
    </cfRule>
  </conditionalFormatting>
  <conditionalFormatting sqref="E25:E36">
    <cfRule type="cellIs" dxfId="2090" priority="29" operator="equal">
      <formula>0</formula>
    </cfRule>
  </conditionalFormatting>
  <conditionalFormatting sqref="N5:Q5">
    <cfRule type="cellIs" dxfId="2089" priority="33" operator="equal">
      <formula>0</formula>
    </cfRule>
  </conditionalFormatting>
  <conditionalFormatting sqref="N156:Q156 N159:Q160">
    <cfRule type="cellIs" dxfId="2088" priority="32" operator="equal">
      <formula>0</formula>
    </cfRule>
  </conditionalFormatting>
  <conditionalFormatting sqref="N158:Q158">
    <cfRule type="cellIs" dxfId="2087" priority="31" operator="equal">
      <formula>0</formula>
    </cfRule>
  </conditionalFormatting>
  <conditionalFormatting sqref="N157:Q157">
    <cfRule type="cellIs" dxfId="2086" priority="30" operator="equal">
      <formula>0</formula>
    </cfRule>
  </conditionalFormatting>
  <conditionalFormatting sqref="R25:BF36 H25:M36">
    <cfRule type="cellIs" dxfId="2085" priority="28" operator="equal">
      <formula>0</formula>
    </cfRule>
  </conditionalFormatting>
  <conditionalFormatting sqref="E39:E43">
    <cfRule type="cellIs" dxfId="2084" priority="26" operator="equal">
      <formula>0</formula>
    </cfRule>
  </conditionalFormatting>
  <conditionalFormatting sqref="N39:Q43">
    <cfRule type="cellIs" dxfId="2083" priority="24" operator="equal">
      <formula>0</formula>
    </cfRule>
  </conditionalFormatting>
  <conditionalFormatting sqref="R49:BF98 H49:M98">
    <cfRule type="cellIs" dxfId="2082" priority="22" operator="equal">
      <formula>0</formula>
    </cfRule>
  </conditionalFormatting>
  <conditionalFormatting sqref="E101:E130">
    <cfRule type="cellIs" dxfId="2081" priority="20" operator="equal">
      <formula>0</formula>
    </cfRule>
  </conditionalFormatting>
  <conditionalFormatting sqref="N101:Q130">
    <cfRule type="cellIs" dxfId="2080" priority="18" operator="equal">
      <formula>0</formula>
    </cfRule>
  </conditionalFormatting>
  <conditionalFormatting sqref="R133:BF152 H133:M152">
    <cfRule type="cellIs" dxfId="2079" priority="16" operator="equal">
      <formula>0</formula>
    </cfRule>
  </conditionalFormatting>
  <conditionalFormatting sqref="E162:E170">
    <cfRule type="cellIs" dxfId="2078" priority="14" operator="equal">
      <formula>0</formula>
    </cfRule>
  </conditionalFormatting>
  <conditionalFormatting sqref="R162:BF170 G162:M170">
    <cfRule type="cellIs" dxfId="2077" priority="13" operator="equal">
      <formula>0</formula>
    </cfRule>
  </conditionalFormatting>
  <conditionalFormatting sqref="N162:Q170">
    <cfRule type="cellIs" dxfId="2076" priority="12" operator="equal">
      <formula>0</formula>
    </cfRule>
  </conditionalFormatting>
  <conditionalFormatting sqref="E173:E176">
    <cfRule type="cellIs" dxfId="2075" priority="11" operator="equal">
      <formula>0</formula>
    </cfRule>
  </conditionalFormatting>
  <conditionalFormatting sqref="R173:BF176 G173:M176">
    <cfRule type="cellIs" dxfId="2074" priority="10" operator="equal">
      <formula>0</formula>
    </cfRule>
  </conditionalFormatting>
  <conditionalFormatting sqref="N173:Q176">
    <cfRule type="cellIs" dxfId="2073" priority="9" operator="equal">
      <formula>0</formula>
    </cfRule>
  </conditionalFormatting>
  <conditionalFormatting sqref="E179:E181">
    <cfRule type="cellIs" dxfId="2072" priority="8" operator="equal">
      <formula>0</formula>
    </cfRule>
  </conditionalFormatting>
  <conditionalFormatting sqref="R179:BF181 G179:M181">
    <cfRule type="cellIs" dxfId="2071" priority="7" operator="equal">
      <formula>0</formula>
    </cfRule>
  </conditionalFormatting>
  <conditionalFormatting sqref="N179:Q181">
    <cfRule type="cellIs" dxfId="2070" priority="6" operator="equal">
      <formula>0</formula>
    </cfRule>
  </conditionalFormatting>
  <conditionalFormatting sqref="G25:G36">
    <cfRule type="cellIs" dxfId="2069" priority="5" operator="equal">
      <formula>0</formula>
    </cfRule>
  </conditionalFormatting>
  <conditionalFormatting sqref="G39:G44">
    <cfRule type="cellIs" dxfId="2068" priority="4" operator="equal">
      <formula>0</formula>
    </cfRule>
  </conditionalFormatting>
  <conditionalFormatting sqref="G49:G98">
    <cfRule type="cellIs" dxfId="2067" priority="3" operator="equal">
      <formula>0</formula>
    </cfRule>
  </conditionalFormatting>
  <conditionalFormatting sqref="G101:G130">
    <cfRule type="cellIs" dxfId="2066" priority="2" operator="equal">
      <formula>0</formula>
    </cfRule>
  </conditionalFormatting>
  <conditionalFormatting sqref="G133:G152">
    <cfRule type="cellIs" dxfId="2065" priority="1" operator="equal">
      <formula>0</formula>
    </cfRule>
  </conditionalFormatting>
  <dataValidations disablePrompts="1" count="2">
    <dataValidation type="list" errorStyle="warning" allowBlank="1" showInputMessage="1" showErrorMessage="1" errorTitle="ОШИБКА!" error="Вводимое значение должно быть сокращённым названием кафедры из списка всех кафедр, или &quot;0&quot;, или набором сокращений кафедр через пробел." sqref="BI156:BI160">
      <formula1>Kafedry</formula1>
    </dataValidation>
    <dataValidation type="list" allowBlank="1" showInputMessage="1" showErrorMessage="1" errorTitle="ОШИБКА!" error="Сокращённое название кафедры должна быть из списка всех кафедр, или &quot;0&quot;, или &quot;СБК&quot;1-10" sqref="BF156:BH160">
      <formula1>Kafedry</formula1>
    </dataValidation>
  </dataValidations>
  <printOptions gridLines="1"/>
  <pageMargins left="0.27559055118110237" right="0.27559055118110237" top="0.78740157480314965" bottom="0.27559055118110237" header="0" footer="0"/>
  <pageSetup paperSize="9" scale="61" fitToHeight="0" orientation="landscape" r:id="rId1"/>
  <headerFooter>
    <oddFooter>&amp;L&amp;F; &amp;D&amp;C&amp;A&amp;R&amp;P из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0" operator="notBetween" id="{D34AEB1C-DA33-4D77-B5DD-A0DF9858E3D9}">
            <xm:f>Base!$BL$2</xm:f>
            <xm:f>Base!$BL$3</xm:f>
            <x14:dxf>
              <font>
                <color rgb="FFFF0000"/>
              </font>
            </x14:dxf>
          </x14:cfRule>
          <xm:sqref>BK156 BK159:BK160</xm:sqref>
        </x14:conditionalFormatting>
        <x14:conditionalFormatting xmlns:xm="http://schemas.microsoft.com/office/excel/2006/main">
          <x14:cfRule type="cellIs" priority="69" operator="between" id="{F3AD4487-86F2-44A1-BA79-14D6ACBE98DB}">
            <xm:f>Base!$BK$2</xm:f>
            <xm:f>Base!$BK$3</xm:f>
            <x14:dxf>
              <font>
                <color theme="0" tint="-0.14996795556505021"/>
              </font>
            </x14:dxf>
          </x14:cfRule>
          <xm:sqref>BJ156 BJ159:BJ160</xm:sqref>
        </x14:conditionalFormatting>
        <x14:conditionalFormatting xmlns:xm="http://schemas.microsoft.com/office/excel/2006/main">
          <x14:cfRule type="cellIs" priority="63" operator="notBetween" id="{DF66F2FF-0DE5-4EAC-93A0-A364EC6B1AA0}">
            <xm:f>Base!$BL$2</xm:f>
            <xm:f>Base!$BL$3</xm:f>
            <x14:dxf>
              <font>
                <color rgb="FFFF0000"/>
              </font>
            </x14:dxf>
          </x14:cfRule>
          <xm:sqref>BK158</xm:sqref>
        </x14:conditionalFormatting>
        <x14:conditionalFormatting xmlns:xm="http://schemas.microsoft.com/office/excel/2006/main">
          <x14:cfRule type="cellIs" priority="62" operator="between" id="{ADA60B2C-B409-4E43-BC0F-D55A5080802F}">
            <xm:f>Base!$BK$2</xm:f>
            <xm:f>Base!$BK$3</xm:f>
            <x14:dxf>
              <font>
                <color theme="0" tint="-0.14996795556505021"/>
              </font>
            </x14:dxf>
          </x14:cfRule>
          <xm:sqref>BJ158</xm:sqref>
        </x14:conditionalFormatting>
        <x14:conditionalFormatting xmlns:xm="http://schemas.microsoft.com/office/excel/2006/main">
          <x14:cfRule type="cellIs" priority="56" operator="notBetween" id="{DCB35B0E-01D1-483A-9B71-8181E406C0A1}">
            <xm:f>Base!$BL$2</xm:f>
            <xm:f>Base!$BL$3</xm:f>
            <x14:dxf>
              <font>
                <color rgb="FFFF0000"/>
              </font>
            </x14:dxf>
          </x14:cfRule>
          <xm:sqref>BK157</xm:sqref>
        </x14:conditionalFormatting>
        <x14:conditionalFormatting xmlns:xm="http://schemas.microsoft.com/office/excel/2006/main">
          <x14:cfRule type="cellIs" priority="55" operator="between" id="{78E5FFF4-E7D5-46DA-9FFA-673302B36D66}">
            <xm:f>Base!$BK$2</xm:f>
            <xm:f>Base!$BK$3</xm:f>
            <x14:dxf>
              <font>
                <color theme="0" tint="-0.14996795556505021"/>
              </font>
            </x14:dxf>
          </x14:cfRule>
          <xm:sqref>BJ157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51"/>
  <sheetViews>
    <sheetView topLeftCell="A13" zoomScale="70" zoomScaleNormal="70" workbookViewId="0">
      <selection activeCell="BA33" sqref="BA33:BA34"/>
    </sheetView>
  </sheetViews>
  <sheetFormatPr defaultRowHeight="23.25" x14ac:dyDescent="0.35"/>
  <cols>
    <col min="1" max="1" width="7.7109375" style="7" customWidth="1"/>
    <col min="2" max="31" width="3.85546875" style="7" customWidth="1"/>
    <col min="32" max="32" width="4.7109375" style="7" customWidth="1"/>
    <col min="33" max="35" width="3.85546875" style="7" customWidth="1"/>
    <col min="36" max="39" width="4.7109375" style="7" customWidth="1"/>
    <col min="40" max="53" width="3.85546875" style="7" customWidth="1"/>
    <col min="54" max="54" width="9.140625" style="7" customWidth="1"/>
    <col min="55" max="16384" width="9.140625" style="6"/>
  </cols>
  <sheetData>
    <row r="1" spans="1:54" x14ac:dyDescent="0.3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335" t="str">
        <f>ТитулОО!L1</f>
        <v>Министерство образования и науки Донецкой Народной Республики</v>
      </c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</row>
    <row r="2" spans="1:54" x14ac:dyDescent="0.3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335" t="str">
        <f>ТитулОО!L2</f>
        <v>Государственное образовательное учреждение высшего профессионального образования</v>
      </c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</row>
    <row r="3" spans="1:54" x14ac:dyDescent="0.3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335" t="str">
        <f>ТитулОО!L3</f>
        <v>ДОНЕЦКИЙ НАЦИОНАЛЬНЫЙ УНИВЕРСИТЕТ</v>
      </c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</row>
    <row r="4" spans="1:54" x14ac:dyDescent="0.3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413" t="str">
        <f>ТитулОО!L4</f>
        <v xml:space="preserve"> УЧЕБНЫЙ ПЛАН</v>
      </c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</row>
    <row r="5" spans="1:54" ht="20.100000000000001" customHeight="1" x14ac:dyDescent="0.35">
      <c r="A5" s="337" t="str">
        <f>ТитулОО!A5</f>
        <v>Утверждено:</v>
      </c>
      <c r="B5" s="337"/>
      <c r="C5" s="337"/>
      <c r="D5" s="337"/>
      <c r="E5" s="337"/>
      <c r="F5" s="337"/>
      <c r="G5" s="337"/>
      <c r="H5" s="337"/>
      <c r="I5" s="337"/>
      <c r="J5" s="33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73"/>
      <c r="AK5" s="27"/>
      <c r="AL5" s="27"/>
      <c r="AM5" s="74"/>
      <c r="AN5" s="74"/>
      <c r="AO5" s="74"/>
      <c r="AP5" s="74"/>
      <c r="AQ5" s="74"/>
      <c r="AR5" s="74"/>
      <c r="AS5" s="74"/>
      <c r="AT5" s="74"/>
      <c r="AU5" s="75"/>
      <c r="AV5" s="75"/>
      <c r="AW5" s="75"/>
      <c r="AX5" s="75"/>
      <c r="AY5" s="75"/>
      <c r="AZ5" s="24"/>
      <c r="BA5" s="8"/>
    </row>
    <row r="6" spans="1:54" ht="20.100000000000001" customHeight="1" x14ac:dyDescent="0.35">
      <c r="A6" s="337" t="str">
        <f>ТитулОО!A6</f>
        <v>Ученым Советом университета</v>
      </c>
      <c r="B6" s="337"/>
      <c r="C6" s="337"/>
      <c r="D6" s="337"/>
      <c r="E6" s="337"/>
      <c r="F6" s="337"/>
      <c r="G6" s="337"/>
      <c r="H6" s="337"/>
      <c r="I6" s="337"/>
      <c r="J6" s="337"/>
      <c r="K6" s="8"/>
      <c r="L6" s="8"/>
      <c r="M6" s="8"/>
      <c r="N6" s="8"/>
      <c r="O6" s="8"/>
      <c r="P6" s="19" t="str">
        <f>ТитулОО!P6</f>
        <v xml:space="preserve">Укрупненная группа направлений подготовки </v>
      </c>
      <c r="Q6" s="121"/>
      <c r="R6" s="121"/>
      <c r="S6" s="121"/>
      <c r="T6" s="121"/>
      <c r="U6" s="121"/>
      <c r="V6" s="121"/>
      <c r="W6" s="8"/>
      <c r="X6" s="8"/>
      <c r="Y6" s="73"/>
      <c r="Z6" s="119"/>
      <c r="AA6" s="73"/>
      <c r="AB6" s="6"/>
      <c r="AC6" s="142" t="str">
        <f>ТитулОО!AC6</f>
        <v>44.00.00 Образование и педагогические науки</v>
      </c>
      <c r="AD6" s="73"/>
      <c r="AE6" s="6"/>
      <c r="AF6" s="120"/>
      <c r="AG6" s="8"/>
      <c r="AH6" s="8"/>
      <c r="AI6" s="8"/>
      <c r="AJ6" s="73"/>
      <c r="AK6" s="8"/>
      <c r="AL6" s="8"/>
      <c r="AM6" s="74"/>
      <c r="AN6" s="74"/>
      <c r="AO6" s="74"/>
      <c r="AP6" s="74"/>
      <c r="AQ6" s="74"/>
      <c r="AR6" s="74"/>
      <c r="AS6" s="74"/>
      <c r="AT6" s="74"/>
      <c r="AU6" s="75"/>
      <c r="AV6" s="75"/>
      <c r="AW6" s="75"/>
      <c r="AX6" s="75"/>
      <c r="AY6" s="75"/>
      <c r="AZ6" s="24"/>
      <c r="BA6" s="8"/>
    </row>
    <row r="7" spans="1:54" ht="20.100000000000001" customHeight="1" x14ac:dyDescent="0.35">
      <c r="A7" s="144" t="str">
        <f>ТитулОО!A7</f>
        <v>протокол № ___ от _________________</v>
      </c>
      <c r="B7" s="16"/>
      <c r="C7" s="16"/>
      <c r="D7" s="16"/>
      <c r="E7" s="16"/>
      <c r="F7" s="16"/>
      <c r="G7" s="16"/>
      <c r="H7" s="16"/>
      <c r="I7" s="16"/>
      <c r="J7" s="16"/>
      <c r="K7" s="27"/>
      <c r="L7" s="27"/>
      <c r="M7" s="27"/>
      <c r="N7" s="27"/>
      <c r="O7" s="27"/>
      <c r="P7" s="19" t="str">
        <f>ТитулОО!P7</f>
        <v xml:space="preserve">Направление подготовки </v>
      </c>
      <c r="Q7" s="121"/>
      <c r="R7" s="121"/>
      <c r="S7" s="121"/>
      <c r="T7" s="121"/>
      <c r="U7" s="121"/>
      <c r="V7" s="121"/>
      <c r="W7" s="8"/>
      <c r="X7" s="8"/>
      <c r="Y7" s="73"/>
      <c r="Z7" s="119"/>
      <c r="AA7" s="73"/>
      <c r="AB7" s="6"/>
      <c r="AC7" s="142" t="str">
        <f>ТитулОО!AC7</f>
        <v>44.03.01 Педагогическое образование</v>
      </c>
      <c r="AD7" s="73"/>
      <c r="AE7" s="6"/>
      <c r="AF7" s="120"/>
      <c r="AG7" s="27"/>
      <c r="AH7" s="27"/>
      <c r="AI7" s="27"/>
      <c r="AJ7" s="73"/>
      <c r="AK7" s="27"/>
      <c r="AL7" s="27"/>
      <c r="AM7" s="74"/>
      <c r="AN7" s="74"/>
      <c r="AO7" s="74"/>
      <c r="AP7" s="74"/>
      <c r="AQ7" s="74"/>
      <c r="AR7" s="74"/>
      <c r="AS7" s="74"/>
      <c r="AT7" s="74"/>
      <c r="AU7" s="76"/>
      <c r="AV7" s="76"/>
      <c r="AW7" s="76"/>
      <c r="AX7" s="76"/>
      <c r="AY7" s="76"/>
      <c r="AZ7" s="77"/>
      <c r="BA7" s="8"/>
    </row>
    <row r="8" spans="1:54" ht="20.100000000000001" customHeight="1" x14ac:dyDescent="0.35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8"/>
      <c r="L8" s="8"/>
      <c r="M8" s="8"/>
      <c r="N8" s="8"/>
      <c r="O8" s="8"/>
      <c r="P8" s="19" t="str">
        <f>ТитулОО!P8</f>
        <v>Профиль</v>
      </c>
      <c r="Q8" s="121"/>
      <c r="R8" s="121"/>
      <c r="S8" s="121"/>
      <c r="T8" s="121"/>
      <c r="U8" s="121"/>
      <c r="V8" s="121"/>
      <c r="W8" s="8"/>
      <c r="X8" s="8"/>
      <c r="Y8" s="73"/>
      <c r="Z8" s="119"/>
      <c r="AA8" s="73"/>
      <c r="AB8" s="6"/>
      <c r="AC8" s="142" t="str">
        <f>ТитулОО!AC8</f>
        <v>Педагог дополнительного образования</v>
      </c>
      <c r="AD8" s="8"/>
      <c r="AE8" s="8"/>
      <c r="AF8" s="8"/>
      <c r="AG8" s="8"/>
      <c r="AH8" s="8"/>
      <c r="AI8" s="8"/>
      <c r="AJ8" s="73"/>
      <c r="AK8" s="8"/>
      <c r="AL8" s="8"/>
      <c r="AM8" s="74"/>
      <c r="AN8" s="74"/>
      <c r="AO8" s="74"/>
      <c r="AP8" s="74"/>
      <c r="AQ8" s="74"/>
      <c r="AR8" s="74"/>
      <c r="AS8" s="74"/>
      <c r="AT8" s="74"/>
      <c r="AU8" s="76"/>
      <c r="AV8" s="76"/>
      <c r="AW8" s="76"/>
      <c r="AX8" s="76"/>
      <c r="AY8" s="76"/>
      <c r="AZ8" s="77"/>
      <c r="BA8" s="8"/>
    </row>
    <row r="9" spans="1:54" ht="20.100000000000001" customHeight="1" x14ac:dyDescent="0.35">
      <c r="A9" s="8" t="str">
        <f>ТитулОО!A9</f>
        <v>Ректор ______________</v>
      </c>
      <c r="B9" s="29"/>
      <c r="C9" s="29"/>
      <c r="D9" s="73"/>
      <c r="E9" s="73"/>
      <c r="F9" s="8" t="s">
        <v>179</v>
      </c>
      <c r="G9" s="29"/>
      <c r="H9" s="29"/>
      <c r="I9" s="29"/>
      <c r="J9" s="29"/>
      <c r="K9" s="73"/>
      <c r="L9" s="78"/>
      <c r="M9" s="78"/>
      <c r="N9" s="74"/>
      <c r="O9" s="74"/>
      <c r="P9" s="19" t="str">
        <f>ТитулОО!P9</f>
        <v>Образовательная программа:</v>
      </c>
      <c r="Q9" s="27"/>
      <c r="R9" s="8"/>
      <c r="S9" s="75"/>
      <c r="T9" s="75"/>
      <c r="U9" s="75"/>
      <c r="V9" s="75"/>
      <c r="W9" s="75"/>
      <c r="X9" s="74"/>
      <c r="Y9" s="74"/>
      <c r="Z9" s="74"/>
      <c r="AA9" s="74"/>
      <c r="AB9" s="6"/>
      <c r="AC9" s="142" t="str">
        <f>ТитулОО!AC9</f>
        <v>Бакалавриат</v>
      </c>
      <c r="AD9" s="74"/>
      <c r="AE9" s="74"/>
      <c r="AF9" s="74"/>
      <c r="AG9" s="74"/>
      <c r="AH9" s="74"/>
      <c r="AI9" s="74"/>
      <c r="AJ9" s="74"/>
      <c r="AK9" s="74"/>
      <c r="AL9" s="119"/>
      <c r="AM9" s="119"/>
      <c r="AN9" s="119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3"/>
      <c r="BA9" s="8"/>
    </row>
    <row r="10" spans="1:54" ht="20.100000000000001" customHeight="1" x14ac:dyDescent="0.3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73"/>
      <c r="L10" s="78"/>
      <c r="M10" s="78"/>
      <c r="N10" s="74"/>
      <c r="O10" s="74"/>
      <c r="P10" s="19" t="str">
        <f>ТитулОО!P10</f>
        <v>Квалификация:</v>
      </c>
      <c r="Q10" s="8"/>
      <c r="R10" s="75"/>
      <c r="S10" s="75"/>
      <c r="T10" s="75"/>
      <c r="U10" s="75"/>
      <c r="V10" s="75"/>
      <c r="W10" s="75"/>
      <c r="X10" s="74"/>
      <c r="Y10" s="74"/>
      <c r="Z10" s="74"/>
      <c r="AA10" s="74"/>
      <c r="AB10" s="6"/>
      <c r="AC10" s="142" t="str">
        <f>ТитулОО!AC10</f>
        <v>Академический бакалавр</v>
      </c>
      <c r="AD10" s="74"/>
      <c r="AE10" s="74"/>
      <c r="AF10" s="74"/>
      <c r="AG10" s="74"/>
      <c r="AH10" s="74"/>
      <c r="AI10" s="74"/>
      <c r="AJ10" s="74"/>
      <c r="AK10" s="27"/>
      <c r="AL10" s="27"/>
      <c r="AM10" s="27"/>
      <c r="AN10" s="27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3"/>
      <c r="BA10" s="8"/>
    </row>
    <row r="11" spans="1:54" ht="20.100000000000001" customHeight="1" x14ac:dyDescent="0.35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73"/>
      <c r="L11" s="27"/>
      <c r="M11" s="27"/>
      <c r="N11" s="8"/>
      <c r="O11" s="27"/>
      <c r="P11" s="19" t="str">
        <f>ТитулОО!P11</f>
        <v>Срок обучения:</v>
      </c>
      <c r="Q11" s="27"/>
      <c r="R11" s="76"/>
      <c r="S11" s="76"/>
      <c r="T11" s="76"/>
      <c r="U11" s="76"/>
      <c r="V11" s="76"/>
      <c r="W11" s="76"/>
      <c r="X11" s="8"/>
      <c r="Y11" s="8"/>
      <c r="Z11" s="8"/>
      <c r="AA11" s="8"/>
      <c r="AB11" s="6"/>
      <c r="AC11" s="97" t="s">
        <v>278</v>
      </c>
      <c r="AD11" s="79"/>
      <c r="AE11" s="8"/>
      <c r="AF11" s="8"/>
      <c r="AG11" s="8"/>
      <c r="AH11" s="27"/>
      <c r="AI11" s="27"/>
      <c r="AJ11" s="27"/>
      <c r="AK11" s="27"/>
      <c r="AL11" s="27"/>
      <c r="AM11" s="27"/>
      <c r="AN11" s="27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73"/>
      <c r="BA11" s="8"/>
    </row>
    <row r="12" spans="1:54" ht="20.100000000000001" customHeight="1" x14ac:dyDescent="0.35">
      <c r="A12" s="8"/>
      <c r="B12" s="121"/>
      <c r="C12" s="121"/>
      <c r="D12" s="121"/>
      <c r="E12" s="121"/>
      <c r="F12" s="121"/>
      <c r="G12" s="121"/>
      <c r="H12" s="121"/>
      <c r="I12" s="121"/>
      <c r="J12" s="121"/>
      <c r="K12" s="73"/>
      <c r="L12" s="27"/>
      <c r="M12" s="27"/>
      <c r="N12" s="74"/>
      <c r="O12" s="74"/>
      <c r="P12" s="19" t="str">
        <f>ТитулОО!P12</f>
        <v>На базе:</v>
      </c>
      <c r="Q12" s="8"/>
      <c r="R12" s="76"/>
      <c r="S12" s="76"/>
      <c r="T12" s="76"/>
      <c r="U12" s="76"/>
      <c r="V12" s="76"/>
      <c r="W12" s="76"/>
      <c r="X12" s="74"/>
      <c r="Y12" s="74"/>
      <c r="Z12" s="74"/>
      <c r="AA12" s="74"/>
      <c r="AB12" s="6"/>
      <c r="AC12" s="142" t="str">
        <f>ТитулОО!AC12</f>
        <v>Среднего общего образования</v>
      </c>
      <c r="AD12" s="74"/>
      <c r="AE12" s="74"/>
      <c r="AF12" s="74"/>
      <c r="AG12" s="74"/>
      <c r="AH12" s="74"/>
      <c r="AI12" s="74"/>
      <c r="AJ12" s="74"/>
      <c r="AK12" s="119"/>
      <c r="AL12" s="119"/>
      <c r="AM12" s="119"/>
      <c r="AN12" s="119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73"/>
      <c r="BA12" s="8"/>
    </row>
    <row r="13" spans="1:54" ht="20.100000000000001" customHeight="1" x14ac:dyDescent="0.35">
      <c r="A13" s="338"/>
      <c r="B13" s="338"/>
      <c r="C13" s="338"/>
      <c r="D13" s="338"/>
      <c r="E13" s="338"/>
      <c r="F13" s="338"/>
      <c r="G13" s="338"/>
      <c r="H13" s="8"/>
      <c r="I13" s="8"/>
      <c r="J13" s="8"/>
      <c r="K13" s="27"/>
      <c r="L13" s="27"/>
      <c r="M13" s="27"/>
      <c r="N13" s="27"/>
      <c r="O13" s="27"/>
      <c r="P13" s="19" t="str">
        <f>ТитулОО!P13</f>
        <v>Форма обучения:</v>
      </c>
      <c r="Q13" s="121"/>
      <c r="R13" s="73"/>
      <c r="S13" s="121"/>
      <c r="T13" s="74"/>
      <c r="U13" s="27"/>
      <c r="V13" s="27"/>
      <c r="W13" s="27"/>
      <c r="X13" s="27"/>
      <c r="Y13" s="27"/>
      <c r="Z13" s="27"/>
      <c r="AA13" s="27"/>
      <c r="AB13" s="6"/>
      <c r="AC13" s="143" t="s">
        <v>182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73"/>
      <c r="BA13" s="8"/>
    </row>
    <row r="14" spans="1:54" x14ac:dyDescent="0.3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3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27"/>
      <c r="AI14" s="27"/>
      <c r="AJ14" s="27"/>
      <c r="AK14" s="27"/>
      <c r="AL14" s="27"/>
      <c r="AM14" s="27"/>
      <c r="AN14" s="27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5"/>
      <c r="BA14" s="8"/>
    </row>
    <row r="15" spans="1:54" ht="15.75" x14ac:dyDescent="0.25">
      <c r="A15" s="340" t="str">
        <f>ТитулОО!A15</f>
        <v>I. ГРАФИК УЧЕБНОГО ПРОЦЕССА</v>
      </c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  <c r="AE15" s="340"/>
      <c r="AF15" s="340"/>
      <c r="AG15" s="340"/>
      <c r="AH15" s="340"/>
      <c r="AI15" s="340"/>
      <c r="AJ15" s="340"/>
      <c r="AK15" s="340"/>
      <c r="AL15" s="340"/>
      <c r="AM15" s="340"/>
      <c r="AN15" s="340"/>
      <c r="AO15" s="340"/>
      <c r="AP15" s="340"/>
      <c r="AQ15" s="340"/>
      <c r="AR15" s="340"/>
      <c r="AS15" s="340"/>
      <c r="AT15" s="340"/>
      <c r="AU15" s="340"/>
      <c r="AV15" s="340"/>
      <c r="AW15" s="340"/>
      <c r="AX15" s="340"/>
      <c r="AY15" s="340"/>
      <c r="AZ15" s="340"/>
      <c r="BA15" s="340"/>
      <c r="BB15" s="24"/>
    </row>
    <row r="16" spans="1:54" ht="15.75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24"/>
    </row>
    <row r="17" spans="1:54" x14ac:dyDescent="0.35">
      <c r="A17" s="343" t="s">
        <v>171</v>
      </c>
      <c r="B17" s="341" t="s">
        <v>170</v>
      </c>
      <c r="C17" s="341"/>
      <c r="D17" s="341"/>
      <c r="E17" s="341"/>
      <c r="F17" s="341"/>
      <c r="G17" s="341" t="s">
        <v>169</v>
      </c>
      <c r="H17" s="341"/>
      <c r="I17" s="341"/>
      <c r="J17" s="341"/>
      <c r="K17" s="341" t="s">
        <v>168</v>
      </c>
      <c r="L17" s="341"/>
      <c r="M17" s="341"/>
      <c r="N17" s="341"/>
      <c r="O17" s="341" t="s">
        <v>167</v>
      </c>
      <c r="P17" s="341"/>
      <c r="Q17" s="341"/>
      <c r="R17" s="341"/>
      <c r="S17" s="341" t="s">
        <v>166</v>
      </c>
      <c r="T17" s="341"/>
      <c r="U17" s="341"/>
      <c r="V17" s="341"/>
      <c r="W17" s="341"/>
      <c r="X17" s="341" t="s">
        <v>165</v>
      </c>
      <c r="Y17" s="341"/>
      <c r="Z17" s="341"/>
      <c r="AA17" s="341"/>
      <c r="AB17" s="341" t="s">
        <v>164</v>
      </c>
      <c r="AC17" s="341"/>
      <c r="AD17" s="341"/>
      <c r="AE17" s="341"/>
      <c r="AF17" s="341" t="s">
        <v>163</v>
      </c>
      <c r="AG17" s="341"/>
      <c r="AH17" s="341"/>
      <c r="AI17" s="341"/>
      <c r="AJ17" s="341" t="s">
        <v>162</v>
      </c>
      <c r="AK17" s="341"/>
      <c r="AL17" s="341"/>
      <c r="AM17" s="341"/>
      <c r="AN17" s="341" t="s">
        <v>161</v>
      </c>
      <c r="AO17" s="341"/>
      <c r="AP17" s="341"/>
      <c r="AQ17" s="341"/>
      <c r="AR17" s="341"/>
      <c r="AS17" s="341" t="s">
        <v>160</v>
      </c>
      <c r="AT17" s="341"/>
      <c r="AU17" s="341"/>
      <c r="AV17" s="341"/>
      <c r="AW17" s="341" t="s">
        <v>159</v>
      </c>
      <c r="AX17" s="341"/>
      <c r="AY17" s="341"/>
      <c r="AZ17" s="341"/>
      <c r="BA17" s="341"/>
    </row>
    <row r="18" spans="1:54" x14ac:dyDescent="0.35">
      <c r="A18" s="344"/>
      <c r="B18" s="23" t="s">
        <v>8</v>
      </c>
      <c r="C18" s="23" t="s">
        <v>7</v>
      </c>
      <c r="D18" s="23" t="s">
        <v>8</v>
      </c>
      <c r="E18" s="23" t="s">
        <v>7</v>
      </c>
      <c r="F18" s="23" t="s">
        <v>8</v>
      </c>
      <c r="G18" s="23" t="s">
        <v>7</v>
      </c>
      <c r="H18" s="23" t="s">
        <v>8</v>
      </c>
      <c r="I18" s="23" t="s">
        <v>7</v>
      </c>
      <c r="J18" s="23" t="s">
        <v>8</v>
      </c>
      <c r="K18" s="23" t="s">
        <v>7</v>
      </c>
      <c r="L18" s="23" t="s">
        <v>8</v>
      </c>
      <c r="M18" s="23" t="s">
        <v>7</v>
      </c>
      <c r="N18" s="23" t="s">
        <v>8</v>
      </c>
      <c r="O18" s="23" t="s">
        <v>7</v>
      </c>
      <c r="P18" s="23" t="s">
        <v>8</v>
      </c>
      <c r="Q18" s="23" t="s">
        <v>7</v>
      </c>
      <c r="R18" s="23" t="s">
        <v>8</v>
      </c>
      <c r="S18" s="23" t="s">
        <v>7</v>
      </c>
      <c r="T18" s="23" t="s">
        <v>8</v>
      </c>
      <c r="U18" s="23" t="s">
        <v>7</v>
      </c>
      <c r="V18" s="23" t="s">
        <v>8</v>
      </c>
      <c r="W18" s="23" t="s">
        <v>7</v>
      </c>
      <c r="X18" s="23" t="s">
        <v>8</v>
      </c>
      <c r="Y18" s="23" t="s">
        <v>7</v>
      </c>
      <c r="Z18" s="23" t="s">
        <v>8</v>
      </c>
      <c r="AA18" s="23" t="s">
        <v>7</v>
      </c>
      <c r="AB18" s="23" t="s">
        <v>8</v>
      </c>
      <c r="AC18" s="23" t="s">
        <v>7</v>
      </c>
      <c r="AD18" s="23" t="s">
        <v>8</v>
      </c>
      <c r="AE18" s="23" t="s">
        <v>7</v>
      </c>
      <c r="AF18" s="23" t="s">
        <v>8</v>
      </c>
      <c r="AG18" s="23" t="s">
        <v>7</v>
      </c>
      <c r="AH18" s="23" t="s">
        <v>8</v>
      </c>
      <c r="AI18" s="23" t="s">
        <v>7</v>
      </c>
      <c r="AJ18" s="23" t="s">
        <v>8</v>
      </c>
      <c r="AK18" s="23" t="s">
        <v>7</v>
      </c>
      <c r="AL18" s="23" t="s">
        <v>8</v>
      </c>
      <c r="AM18" s="23" t="s">
        <v>7</v>
      </c>
      <c r="AN18" s="23" t="s">
        <v>8</v>
      </c>
      <c r="AO18" s="23" t="s">
        <v>7</v>
      </c>
      <c r="AP18" s="23" t="s">
        <v>8</v>
      </c>
      <c r="AQ18" s="23" t="s">
        <v>7</v>
      </c>
      <c r="AR18" s="23" t="s">
        <v>8</v>
      </c>
      <c r="AS18" s="118"/>
      <c r="AT18" s="118"/>
      <c r="AU18" s="118"/>
      <c r="AV18" s="118"/>
      <c r="AW18" s="118"/>
      <c r="AX18" s="118"/>
      <c r="AY18" s="118"/>
      <c r="AZ18" s="118"/>
      <c r="BA18" s="118"/>
    </row>
    <row r="19" spans="1:54" x14ac:dyDescent="0.35">
      <c r="A19" s="344"/>
      <c r="B19" s="22">
        <v>1</v>
      </c>
      <c r="C19" s="22">
        <v>2</v>
      </c>
      <c r="D19" s="22">
        <v>3</v>
      </c>
      <c r="E19" s="22">
        <v>4</v>
      </c>
      <c r="F19" s="22">
        <v>5</v>
      </c>
      <c r="G19" s="22">
        <v>6</v>
      </c>
      <c r="H19" s="22">
        <v>7</v>
      </c>
      <c r="I19" s="22">
        <v>8</v>
      </c>
      <c r="J19" s="22">
        <v>9</v>
      </c>
      <c r="K19" s="22">
        <v>10</v>
      </c>
      <c r="L19" s="22">
        <v>11</v>
      </c>
      <c r="M19" s="22">
        <v>12</v>
      </c>
      <c r="N19" s="22">
        <v>13</v>
      </c>
      <c r="O19" s="22">
        <v>14</v>
      </c>
      <c r="P19" s="22">
        <v>15</v>
      </c>
      <c r="Q19" s="22">
        <v>16</v>
      </c>
      <c r="R19" s="22">
        <v>17</v>
      </c>
      <c r="S19" s="22">
        <v>18</v>
      </c>
      <c r="T19" s="22">
        <v>19</v>
      </c>
      <c r="U19" s="22">
        <v>20</v>
      </c>
      <c r="V19" s="22">
        <v>21</v>
      </c>
      <c r="W19" s="22">
        <v>22</v>
      </c>
      <c r="X19" s="22">
        <v>23</v>
      </c>
      <c r="Y19" s="22">
        <v>24</v>
      </c>
      <c r="Z19" s="22">
        <v>25</v>
      </c>
      <c r="AA19" s="22">
        <v>26</v>
      </c>
      <c r="AB19" s="22">
        <v>27</v>
      </c>
      <c r="AC19" s="22">
        <v>28</v>
      </c>
      <c r="AD19" s="22">
        <v>29</v>
      </c>
      <c r="AE19" s="22">
        <v>30</v>
      </c>
      <c r="AF19" s="22">
        <v>31</v>
      </c>
      <c r="AG19" s="22">
        <v>32</v>
      </c>
      <c r="AH19" s="22">
        <v>33</v>
      </c>
      <c r="AI19" s="22">
        <v>34</v>
      </c>
      <c r="AJ19" s="22">
        <v>35</v>
      </c>
      <c r="AK19" s="22">
        <v>36</v>
      </c>
      <c r="AL19" s="22">
        <v>37</v>
      </c>
      <c r="AM19" s="22">
        <v>38</v>
      </c>
      <c r="AN19" s="22">
        <v>39</v>
      </c>
      <c r="AO19" s="22">
        <v>40</v>
      </c>
      <c r="AP19" s="22">
        <v>41</v>
      </c>
      <c r="AQ19" s="22">
        <v>42</v>
      </c>
      <c r="AR19" s="22">
        <v>43</v>
      </c>
      <c r="AS19" s="22">
        <v>44</v>
      </c>
      <c r="AT19" s="22">
        <v>45</v>
      </c>
      <c r="AU19" s="22">
        <v>46</v>
      </c>
      <c r="AV19" s="22">
        <v>47</v>
      </c>
      <c r="AW19" s="22">
        <v>48</v>
      </c>
      <c r="AX19" s="22">
        <v>49</v>
      </c>
      <c r="AY19" s="22">
        <v>50</v>
      </c>
      <c r="AZ19" s="22">
        <v>51</v>
      </c>
      <c r="BA19" s="22">
        <v>52</v>
      </c>
    </row>
    <row r="20" spans="1:54" s="105" customFormat="1" x14ac:dyDescent="0.35">
      <c r="A20" s="103" t="s">
        <v>6</v>
      </c>
      <c r="B20" s="137" t="s">
        <v>2</v>
      </c>
      <c r="C20" s="137" t="s">
        <v>2</v>
      </c>
      <c r="D20" s="137" t="s">
        <v>2</v>
      </c>
      <c r="E20" s="137" t="s">
        <v>2</v>
      </c>
      <c r="F20" s="137" t="s">
        <v>158</v>
      </c>
      <c r="G20" s="137" t="s">
        <v>158</v>
      </c>
      <c r="H20" s="137" t="s">
        <v>2</v>
      </c>
      <c r="I20" s="137" t="s">
        <v>2</v>
      </c>
      <c r="J20" s="137" t="s">
        <v>2</v>
      </c>
      <c r="K20" s="137" t="s">
        <v>2</v>
      </c>
      <c r="L20" s="137" t="s">
        <v>2</v>
      </c>
      <c r="M20" s="137" t="s">
        <v>2</v>
      </c>
      <c r="N20" s="137" t="s">
        <v>2</v>
      </c>
      <c r="O20" s="137" t="s">
        <v>2</v>
      </c>
      <c r="P20" s="137" t="s">
        <v>158</v>
      </c>
      <c r="Q20" s="137" t="s">
        <v>158</v>
      </c>
      <c r="R20" s="137" t="s">
        <v>2</v>
      </c>
      <c r="S20" s="137" t="s">
        <v>283</v>
      </c>
      <c r="T20" s="137" t="s">
        <v>283</v>
      </c>
      <c r="U20" s="137" t="s">
        <v>2</v>
      </c>
      <c r="V20" s="137" t="s">
        <v>2</v>
      </c>
      <c r="W20" s="137" t="s">
        <v>2</v>
      </c>
      <c r="X20" s="137" t="s">
        <v>2</v>
      </c>
      <c r="Y20" s="137" t="s">
        <v>2</v>
      </c>
      <c r="Z20" s="137" t="s">
        <v>2</v>
      </c>
      <c r="AA20" s="137" t="s">
        <v>2</v>
      </c>
      <c r="AB20" s="137" t="s">
        <v>2</v>
      </c>
      <c r="AC20" s="137" t="s">
        <v>2</v>
      </c>
      <c r="AD20" s="137" t="s">
        <v>2</v>
      </c>
      <c r="AE20" s="137" t="s">
        <v>2</v>
      </c>
      <c r="AF20" s="137" t="s">
        <v>1</v>
      </c>
      <c r="AG20" s="137" t="s">
        <v>1</v>
      </c>
      <c r="AH20" s="137" t="s">
        <v>2</v>
      </c>
      <c r="AI20" s="137" t="s">
        <v>2</v>
      </c>
      <c r="AJ20" s="137" t="s">
        <v>2</v>
      </c>
      <c r="AK20" s="137" t="s">
        <v>2</v>
      </c>
      <c r="AL20" s="137" t="s">
        <v>158</v>
      </c>
      <c r="AM20" s="137" t="s">
        <v>2</v>
      </c>
      <c r="AN20" s="137" t="s">
        <v>2</v>
      </c>
      <c r="AO20" s="137" t="s">
        <v>2</v>
      </c>
      <c r="AP20" s="137" t="s">
        <v>2</v>
      </c>
      <c r="AQ20" s="137" t="s">
        <v>2</v>
      </c>
      <c r="AR20" s="137" t="s">
        <v>283</v>
      </c>
      <c r="AS20" s="137" t="s">
        <v>283</v>
      </c>
      <c r="AT20" s="137" t="s">
        <v>283</v>
      </c>
      <c r="AU20" s="137" t="s">
        <v>283</v>
      </c>
      <c r="AV20" s="137" t="s">
        <v>283</v>
      </c>
      <c r="AW20" s="137" t="s">
        <v>283</v>
      </c>
      <c r="AX20" s="137" t="s">
        <v>283</v>
      </c>
      <c r="AY20" s="137" t="s">
        <v>283</v>
      </c>
      <c r="AZ20" s="137" t="s">
        <v>283</v>
      </c>
      <c r="BA20" s="137" t="s">
        <v>283</v>
      </c>
      <c r="BB20" s="104"/>
    </row>
    <row r="21" spans="1:54" s="105" customFormat="1" x14ac:dyDescent="0.35">
      <c r="A21" s="103" t="s">
        <v>5</v>
      </c>
      <c r="B21" s="137" t="s">
        <v>2</v>
      </c>
      <c r="C21" s="137" t="s">
        <v>2</v>
      </c>
      <c r="D21" s="137" t="s">
        <v>2</v>
      </c>
      <c r="E21" s="137" t="s">
        <v>2</v>
      </c>
      <c r="F21" s="137" t="s">
        <v>2</v>
      </c>
      <c r="G21" s="137" t="s">
        <v>2</v>
      </c>
      <c r="H21" s="137" t="s">
        <v>2</v>
      </c>
      <c r="I21" s="137" t="s">
        <v>2</v>
      </c>
      <c r="J21" s="137" t="s">
        <v>158</v>
      </c>
      <c r="K21" s="137" t="s">
        <v>158</v>
      </c>
      <c r="L21" s="137" t="s">
        <v>2</v>
      </c>
      <c r="M21" s="137" t="s">
        <v>2</v>
      </c>
      <c r="N21" s="137" t="s">
        <v>2</v>
      </c>
      <c r="O21" s="137" t="s">
        <v>2</v>
      </c>
      <c r="P21" s="137" t="s">
        <v>2</v>
      </c>
      <c r="Q21" s="137" t="s">
        <v>2</v>
      </c>
      <c r="R21" s="137" t="s">
        <v>553</v>
      </c>
      <c r="S21" s="137" t="s">
        <v>553</v>
      </c>
      <c r="T21" s="137" t="s">
        <v>283</v>
      </c>
      <c r="U21" s="137" t="s">
        <v>2</v>
      </c>
      <c r="V21" s="137" t="s">
        <v>2</v>
      </c>
      <c r="W21" s="137" t="s">
        <v>158</v>
      </c>
      <c r="X21" s="137" t="s">
        <v>158</v>
      </c>
      <c r="Y21" s="137" t="s">
        <v>2</v>
      </c>
      <c r="Z21" s="137" t="s">
        <v>2</v>
      </c>
      <c r="AA21" s="137" t="s">
        <v>2</v>
      </c>
      <c r="AB21" s="137" t="s">
        <v>2</v>
      </c>
      <c r="AC21" s="137" t="s">
        <v>2</v>
      </c>
      <c r="AD21" s="137" t="s">
        <v>2</v>
      </c>
      <c r="AE21" s="137" t="s">
        <v>2</v>
      </c>
      <c r="AF21" s="137" t="s">
        <v>541</v>
      </c>
      <c r="AG21" s="137" t="s">
        <v>541</v>
      </c>
      <c r="AH21" s="137" t="s">
        <v>541</v>
      </c>
      <c r="AI21" s="137" t="s">
        <v>2</v>
      </c>
      <c r="AJ21" s="137" t="s">
        <v>2</v>
      </c>
      <c r="AK21" s="137" t="s">
        <v>2</v>
      </c>
      <c r="AL21" s="137" t="s">
        <v>2</v>
      </c>
      <c r="AM21" s="137" t="s">
        <v>2</v>
      </c>
      <c r="AN21" s="137" t="s">
        <v>158</v>
      </c>
      <c r="AO21" s="137" t="s">
        <v>2</v>
      </c>
      <c r="AP21" s="137" t="s">
        <v>2</v>
      </c>
      <c r="AQ21" s="137" t="s">
        <v>2</v>
      </c>
      <c r="AR21" s="137" t="s">
        <v>283</v>
      </c>
      <c r="AS21" s="137" t="s">
        <v>283</v>
      </c>
      <c r="AT21" s="137" t="s">
        <v>283</v>
      </c>
      <c r="AU21" s="137" t="s">
        <v>283</v>
      </c>
      <c r="AV21" s="137" t="s">
        <v>283</v>
      </c>
      <c r="AW21" s="137" t="s">
        <v>283</v>
      </c>
      <c r="AX21" s="137" t="s">
        <v>283</v>
      </c>
      <c r="AY21" s="137" t="s">
        <v>283</v>
      </c>
      <c r="AZ21" s="137" t="s">
        <v>283</v>
      </c>
      <c r="BA21" s="137" t="s">
        <v>283</v>
      </c>
      <c r="BB21" s="104"/>
    </row>
    <row r="22" spans="1:54" s="105" customFormat="1" x14ac:dyDescent="0.35">
      <c r="A22" s="103" t="s">
        <v>4</v>
      </c>
      <c r="B22" s="137" t="s">
        <v>2</v>
      </c>
      <c r="C22" s="137" t="s">
        <v>2</v>
      </c>
      <c r="D22" s="137" t="s">
        <v>2</v>
      </c>
      <c r="E22" s="137" t="s">
        <v>2</v>
      </c>
      <c r="F22" s="137" t="s">
        <v>2</v>
      </c>
      <c r="G22" s="137" t="s">
        <v>158</v>
      </c>
      <c r="H22" s="137" t="s">
        <v>158</v>
      </c>
      <c r="I22" s="137" t="s">
        <v>2</v>
      </c>
      <c r="J22" s="137" t="s">
        <v>2</v>
      </c>
      <c r="K22" s="137" t="s">
        <v>2</v>
      </c>
      <c r="L22" s="137" t="s">
        <v>2</v>
      </c>
      <c r="M22" s="137" t="s">
        <v>2</v>
      </c>
      <c r="N22" s="137" t="s">
        <v>2</v>
      </c>
      <c r="O22" s="137" t="s">
        <v>2</v>
      </c>
      <c r="P22" s="137" t="s">
        <v>2</v>
      </c>
      <c r="Q22" s="137" t="s">
        <v>2</v>
      </c>
      <c r="R22" s="137" t="s">
        <v>2</v>
      </c>
      <c r="S22" s="137" t="s">
        <v>283</v>
      </c>
      <c r="T22" s="137" t="s">
        <v>283</v>
      </c>
      <c r="U22" s="137" t="s">
        <v>158</v>
      </c>
      <c r="V22" s="137" t="s">
        <v>158</v>
      </c>
      <c r="W22" s="137" t="s">
        <v>2</v>
      </c>
      <c r="X22" s="137" t="s">
        <v>2</v>
      </c>
      <c r="Y22" s="137" t="s">
        <v>2</v>
      </c>
      <c r="Z22" s="137" t="s">
        <v>2</v>
      </c>
      <c r="AA22" s="137" t="s">
        <v>2</v>
      </c>
      <c r="AB22" s="137" t="s">
        <v>2</v>
      </c>
      <c r="AC22" s="137" t="s">
        <v>2</v>
      </c>
      <c r="AD22" s="137" t="s">
        <v>2</v>
      </c>
      <c r="AE22" s="137" t="s">
        <v>2</v>
      </c>
      <c r="AF22" s="137" t="s">
        <v>2</v>
      </c>
      <c r="AG22" s="137" t="s">
        <v>2</v>
      </c>
      <c r="AH22" s="137" t="s">
        <v>2</v>
      </c>
      <c r="AI22" s="137" t="s">
        <v>2</v>
      </c>
      <c r="AJ22" s="137" t="s">
        <v>2</v>
      </c>
      <c r="AK22" s="137" t="s">
        <v>2</v>
      </c>
      <c r="AL22" s="137" t="s">
        <v>2</v>
      </c>
      <c r="AM22" s="137" t="s">
        <v>158</v>
      </c>
      <c r="AN22" s="137" t="s">
        <v>0</v>
      </c>
      <c r="AO22" s="137" t="s">
        <v>0</v>
      </c>
      <c r="AP22" s="137" t="s">
        <v>0</v>
      </c>
      <c r="AQ22" s="137" t="s">
        <v>0</v>
      </c>
      <c r="AR22" s="137" t="s">
        <v>283</v>
      </c>
      <c r="AS22" s="137" t="s">
        <v>283</v>
      </c>
      <c r="AT22" s="137" t="s">
        <v>283</v>
      </c>
      <c r="AU22" s="137" t="s">
        <v>283</v>
      </c>
      <c r="AV22" s="137" t="s">
        <v>283</v>
      </c>
      <c r="AW22" s="137" t="s">
        <v>283</v>
      </c>
      <c r="AX22" s="137" t="s">
        <v>283</v>
      </c>
      <c r="AY22" s="137" t="s">
        <v>283</v>
      </c>
      <c r="AZ22" s="137" t="s">
        <v>283</v>
      </c>
      <c r="BA22" s="137" t="s">
        <v>283</v>
      </c>
      <c r="BB22" s="104"/>
    </row>
    <row r="23" spans="1:54" s="105" customFormat="1" x14ac:dyDescent="0.35">
      <c r="A23" s="103" t="s">
        <v>3</v>
      </c>
      <c r="B23" s="137" t="s">
        <v>2</v>
      </c>
      <c r="C23" s="137" t="s">
        <v>2</v>
      </c>
      <c r="D23" s="137" t="s">
        <v>2</v>
      </c>
      <c r="E23" s="137" t="s">
        <v>2</v>
      </c>
      <c r="F23" s="137" t="s">
        <v>2</v>
      </c>
      <c r="G23" s="137" t="s">
        <v>2</v>
      </c>
      <c r="H23" s="137" t="s">
        <v>2</v>
      </c>
      <c r="I23" s="137" t="s">
        <v>2</v>
      </c>
      <c r="J23" s="137" t="s">
        <v>2</v>
      </c>
      <c r="K23" s="137" t="s">
        <v>2</v>
      </c>
      <c r="L23" s="137" t="s">
        <v>2</v>
      </c>
      <c r="M23" s="137" t="s">
        <v>2</v>
      </c>
      <c r="N23" s="137" t="s">
        <v>2</v>
      </c>
      <c r="O23" s="137" t="s">
        <v>2</v>
      </c>
      <c r="P23" s="137" t="s">
        <v>2</v>
      </c>
      <c r="Q23" s="137" t="s">
        <v>2</v>
      </c>
      <c r="R23" s="137" t="s">
        <v>158</v>
      </c>
      <c r="S23" s="137" t="s">
        <v>158</v>
      </c>
      <c r="T23" s="137" t="s">
        <v>283</v>
      </c>
      <c r="U23" s="137" t="s">
        <v>283</v>
      </c>
      <c r="V23" s="137" t="s">
        <v>2</v>
      </c>
      <c r="W23" s="137" t="s">
        <v>2</v>
      </c>
      <c r="X23" s="137" t="s">
        <v>2</v>
      </c>
      <c r="Y23" s="137" t="s">
        <v>2</v>
      </c>
      <c r="Z23" s="137" t="s">
        <v>2</v>
      </c>
      <c r="AA23" s="137" t="s">
        <v>2</v>
      </c>
      <c r="AB23" s="137" t="s">
        <v>2</v>
      </c>
      <c r="AC23" s="137" t="s">
        <v>2</v>
      </c>
      <c r="AD23" s="137" t="s">
        <v>2</v>
      </c>
      <c r="AE23" s="137" t="s">
        <v>2</v>
      </c>
      <c r="AF23" s="137" t="s">
        <v>158</v>
      </c>
      <c r="AG23" s="137" t="s">
        <v>158</v>
      </c>
      <c r="AH23" s="137" t="s">
        <v>157</v>
      </c>
      <c r="AI23" s="137" t="s">
        <v>157</v>
      </c>
      <c r="AJ23" s="137" t="s">
        <v>157</v>
      </c>
      <c r="AK23" s="137" t="s">
        <v>157</v>
      </c>
      <c r="AL23" s="137" t="s">
        <v>154</v>
      </c>
      <c r="AM23" s="137" t="s">
        <v>154</v>
      </c>
      <c r="AN23" s="137" t="s">
        <v>154</v>
      </c>
      <c r="AO23" s="137" t="s">
        <v>154</v>
      </c>
      <c r="AP23" s="137" t="s">
        <v>154</v>
      </c>
      <c r="AQ23" s="137" t="s">
        <v>154</v>
      </c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04"/>
    </row>
    <row r="24" spans="1:54" s="105" customFormat="1" x14ac:dyDescent="0.35">
      <c r="A24" s="103" t="s">
        <v>197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04"/>
    </row>
    <row r="25" spans="1:54" ht="23.25" customHeight="1" x14ac:dyDescent="0.35">
      <c r="A25" s="80" t="str">
        <f>ТитулОО!A25</f>
        <v xml:space="preserve">ОБОЗНАЧЕНИЯ:  </v>
      </c>
      <c r="B25" s="21"/>
      <c r="C25" s="21"/>
      <c r="D25" s="8"/>
      <c r="E25" s="8"/>
      <c r="F25" s="117" t="str">
        <f>ТитулОО!F25</f>
        <v>Т</v>
      </c>
      <c r="G25" s="131" t="str">
        <f>ТитулОО!G25</f>
        <v>Теоретическое обучение</v>
      </c>
      <c r="H25" s="14"/>
      <c r="I25" s="14"/>
      <c r="J25" s="14"/>
      <c r="K25" s="14"/>
      <c r="L25" s="14"/>
      <c r="M25" s="14"/>
      <c r="N25" s="14"/>
      <c r="O25" s="14"/>
      <c r="P25" s="14"/>
      <c r="Q25" s="32" t="str">
        <f>ТитулОО!Q25</f>
        <v>Практики:</v>
      </c>
      <c r="R25" s="34"/>
      <c r="S25" s="34"/>
      <c r="T25" s="33"/>
      <c r="U25" s="116"/>
      <c r="V25" s="116"/>
      <c r="W25" s="116"/>
      <c r="X25" s="116"/>
      <c r="Y25" s="116"/>
      <c r="Z25" s="34"/>
      <c r="AA25" s="34"/>
      <c r="AB25" s="146">
        <f>ТитулОО!AB25</f>
        <v>0</v>
      </c>
      <c r="AC25" s="356" t="str">
        <f>IF($U35&lt;$U$31,W35,"")</f>
        <v/>
      </c>
      <c r="AD25" s="357"/>
      <c r="AE25" s="357"/>
      <c r="AF25" s="357"/>
      <c r="AG25" s="357"/>
      <c r="AH25" s="357"/>
      <c r="AI25" s="357"/>
      <c r="AJ25" s="357"/>
      <c r="AK25" s="357"/>
      <c r="AL25" s="357"/>
      <c r="AM25" s="146">
        <f>ТитулОО!AM25</f>
        <v>0</v>
      </c>
      <c r="AN25" s="356" t="str">
        <f>IF($U39&lt;$U$31,W39,"")</f>
        <v/>
      </c>
      <c r="AO25" s="356"/>
      <c r="AP25" s="356"/>
      <c r="AQ25" s="356"/>
      <c r="AR25" s="356"/>
      <c r="AS25" s="356"/>
      <c r="AT25" s="366"/>
      <c r="AV25" s="118" t="s">
        <v>8</v>
      </c>
      <c r="AW25" s="129" t="s">
        <v>156</v>
      </c>
      <c r="AX25" s="17"/>
      <c r="AY25" s="17"/>
      <c r="AZ25" s="17"/>
      <c r="BA25" s="17"/>
    </row>
    <row r="26" spans="1:54" ht="61.5" customHeight="1" x14ac:dyDescent="0.35">
      <c r="C26" s="13"/>
      <c r="D26" s="8"/>
      <c r="E26" s="8"/>
      <c r="F26" s="117" t="str">
        <f>ТитулОО!F26</f>
        <v>ГА</v>
      </c>
      <c r="G26" s="131" t="str">
        <f>ТитулОО!G26</f>
        <v>Государственная итоговая аттестация</v>
      </c>
      <c r="H26" s="133"/>
      <c r="I26" s="133"/>
      <c r="J26" s="133"/>
      <c r="K26" s="133"/>
      <c r="L26" s="133"/>
      <c r="M26" s="133"/>
      <c r="N26" s="133"/>
      <c r="O26" s="133"/>
      <c r="P26" s="133"/>
      <c r="Q26" s="147" t="str">
        <f>ТитулОО!Q26</f>
        <v>У</v>
      </c>
      <c r="R26" s="352" t="str">
        <f>W32</f>
        <v>Учебная практика</v>
      </c>
      <c r="S26" s="352"/>
      <c r="T26" s="352"/>
      <c r="U26" s="352"/>
      <c r="V26" s="352"/>
      <c r="W26" s="352"/>
      <c r="X26" s="352"/>
      <c r="Y26" s="352"/>
      <c r="Z26" s="352"/>
      <c r="AA26" s="352"/>
      <c r="AB26" s="145">
        <f>ТитулОО!AB26</f>
        <v>0</v>
      </c>
      <c r="AC26" s="352" t="str">
        <f>IF($U36&lt;$U$31,W36,"")</f>
        <v/>
      </c>
      <c r="AD26" s="353"/>
      <c r="AE26" s="353"/>
      <c r="AF26" s="353"/>
      <c r="AG26" s="353"/>
      <c r="AH26" s="353"/>
      <c r="AI26" s="353"/>
      <c r="AJ26" s="353"/>
      <c r="AK26" s="353"/>
      <c r="AL26" s="353"/>
      <c r="AM26" s="145" t="str">
        <f>ТитулОО!AM26</f>
        <v>ВКР</v>
      </c>
      <c r="AN26" s="362" t="str">
        <f>Base!B170</f>
        <v>Производственная (преддипломная, подготовка ВКР: дипломной работы)</v>
      </c>
      <c r="AO26" s="362"/>
      <c r="AP26" s="362"/>
      <c r="AQ26" s="362"/>
      <c r="AR26" s="362"/>
      <c r="AS26" s="362"/>
      <c r="AT26" s="363"/>
      <c r="AV26" s="118" t="s">
        <v>7</v>
      </c>
      <c r="AW26" s="129" t="s">
        <v>155</v>
      </c>
      <c r="AX26" s="12"/>
      <c r="AY26" s="12"/>
      <c r="AZ26" s="12"/>
      <c r="BA26" s="12"/>
    </row>
    <row r="27" spans="1:54" ht="45.75" customHeight="1" x14ac:dyDescent="0.35">
      <c r="A27" s="20" t="str">
        <f>ТитулОО!A27</f>
        <v>К</v>
      </c>
      <c r="B27" s="19" t="str">
        <f>ТитулОО!B27</f>
        <v>Каникулы</v>
      </c>
      <c r="C27" s="120"/>
      <c r="D27" s="120"/>
      <c r="E27" s="8"/>
      <c r="F27" s="117" t="str">
        <f>ТитулОО!F27</f>
        <v>С</v>
      </c>
      <c r="G27" s="131" t="str">
        <f>ТитулОО!G27</f>
        <v>Экзаменационная сессия</v>
      </c>
      <c r="H27" s="134"/>
      <c r="I27" s="134"/>
      <c r="J27" s="134"/>
      <c r="K27" s="134"/>
      <c r="L27" s="134"/>
      <c r="M27" s="134"/>
      <c r="N27" s="134"/>
      <c r="O27" s="134"/>
      <c r="P27" s="134"/>
      <c r="Q27" s="147">
        <f>ТитулОО!Q27</f>
        <v>0</v>
      </c>
      <c r="R27" s="352" t="str">
        <f>IF($U33&lt;$U$31,W33,"")</f>
        <v/>
      </c>
      <c r="S27" s="353"/>
      <c r="T27" s="353"/>
      <c r="U27" s="353"/>
      <c r="V27" s="353"/>
      <c r="W27" s="353"/>
      <c r="X27" s="353"/>
      <c r="Y27" s="353"/>
      <c r="Z27" s="353"/>
      <c r="AA27" s="353"/>
      <c r="AB27" s="145">
        <f>ТитулОО!AB27</f>
        <v>0</v>
      </c>
      <c r="AC27" s="352" t="str">
        <f>IF($U37&lt;$U$31,W37,"")</f>
        <v/>
      </c>
      <c r="AD27" s="353"/>
      <c r="AE27" s="353"/>
      <c r="AF27" s="353"/>
      <c r="AG27" s="353"/>
      <c r="AH27" s="353"/>
      <c r="AI27" s="353"/>
      <c r="AJ27" s="353"/>
      <c r="AK27" s="353"/>
      <c r="AL27" s="353"/>
      <c r="AM27" s="30"/>
      <c r="AN27" s="362"/>
      <c r="AO27" s="362"/>
      <c r="AP27" s="362"/>
      <c r="AQ27" s="362"/>
      <c r="AR27" s="362"/>
      <c r="AS27" s="362"/>
      <c r="AT27" s="363"/>
      <c r="AU27" s="120"/>
      <c r="AV27" s="120"/>
      <c r="AW27" s="120"/>
      <c r="AX27" s="120"/>
      <c r="AY27" s="120"/>
      <c r="AZ27" s="8"/>
      <c r="BA27" s="8"/>
    </row>
    <row r="28" spans="1:54" ht="39" customHeight="1" x14ac:dyDescent="0.35">
      <c r="A28" s="20">
        <f>ТитулОО!A28</f>
        <v>0</v>
      </c>
      <c r="B28" s="19">
        <f>ТитулОО!B28</f>
        <v>0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48">
        <f>ТитулОО!Q28</f>
        <v>0</v>
      </c>
      <c r="R28" s="354" t="str">
        <f>IF($U34&lt;$U$31,W34,"")</f>
        <v/>
      </c>
      <c r="S28" s="355"/>
      <c r="T28" s="355"/>
      <c r="U28" s="355"/>
      <c r="V28" s="355"/>
      <c r="W28" s="355"/>
      <c r="X28" s="355"/>
      <c r="Y28" s="355"/>
      <c r="Z28" s="355"/>
      <c r="AA28" s="355"/>
      <c r="AB28" s="149">
        <f>ТитулОО!AB28</f>
        <v>0</v>
      </c>
      <c r="AC28" s="354" t="str">
        <f>IF($U38&lt;$U$31,W38,"")</f>
        <v/>
      </c>
      <c r="AD28" s="355"/>
      <c r="AE28" s="355"/>
      <c r="AF28" s="355"/>
      <c r="AG28" s="355"/>
      <c r="AH28" s="355"/>
      <c r="AI28" s="355"/>
      <c r="AJ28" s="355"/>
      <c r="AK28" s="355"/>
      <c r="AL28" s="355"/>
      <c r="AM28" s="35"/>
      <c r="AN28" s="364"/>
      <c r="AO28" s="364"/>
      <c r="AP28" s="364"/>
      <c r="AQ28" s="364"/>
      <c r="AR28" s="364"/>
      <c r="AS28" s="364"/>
      <c r="AT28" s="365"/>
      <c r="AU28" s="8"/>
      <c r="AV28" s="8"/>
      <c r="AW28" s="8"/>
      <c r="AX28" s="8"/>
      <c r="AY28" s="8"/>
      <c r="AZ28" s="8"/>
      <c r="BA28" s="8"/>
    </row>
    <row r="29" spans="1:54" x14ac:dyDescent="0.35">
      <c r="A29" s="336" t="str">
        <f>ТитулОО!A29</f>
        <v>ІІ. СВОДНЫЕ ДАННЫЕ О БЮДЖЕТЕ ВРЕМЕНИ, недели</v>
      </c>
      <c r="B29" s="336"/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6"/>
      <c r="Q29" s="336"/>
      <c r="R29" s="336"/>
      <c r="S29" s="336"/>
      <c r="T29" s="336"/>
      <c r="U29" s="8"/>
      <c r="W29" s="368" t="str">
        <f>ТитулОО!W29</f>
        <v>ІІІ. ПРАКТИКИ</v>
      </c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368"/>
      <c r="AJ29" s="368"/>
      <c r="AK29" s="368"/>
      <c r="AL29" s="10"/>
      <c r="AM29" s="10" t="str">
        <f>ТитулОО!AM29</f>
        <v>IV. ГОСУДАРСТВЕННАЯ ИТОГОВАЯ АТТЕСТАЦИЯ</v>
      </c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</row>
    <row r="30" spans="1:54" ht="31.5" customHeight="1" x14ac:dyDescent="0.35">
      <c r="A30" s="339" t="str">
        <f>ТитулОО!A30</f>
        <v>Курс</v>
      </c>
      <c r="B30" s="339"/>
      <c r="C30" s="339" t="str">
        <f>ТитулОО!C30</f>
        <v>Теоретическое обучение</v>
      </c>
      <c r="D30" s="339"/>
      <c r="E30" s="339"/>
      <c r="F30" s="342" t="str">
        <f>ТитулОО!F30</f>
        <v>Экзаменационная сессия</v>
      </c>
      <c r="G30" s="342"/>
      <c r="H30" s="342"/>
      <c r="I30" s="339" t="str">
        <f>ТитулОО!I30</f>
        <v>Практика (в т.ч. подготовка ВКР: дипл. работы)</v>
      </c>
      <c r="J30" s="339"/>
      <c r="K30" s="339" t="str">
        <f>ТитулОО!K30</f>
        <v>Государственная итоговая аттестация</v>
      </c>
      <c r="L30" s="339"/>
      <c r="M30" s="339"/>
      <c r="N30" s="348" t="str">
        <f>ТитулОО!N30</f>
        <v>Подготовка ВКР: дипл. работы</v>
      </c>
      <c r="O30" s="348"/>
      <c r="P30" s="348"/>
      <c r="Q30" s="339" t="str">
        <f>ТитулОО!Q30</f>
        <v>Каникулы</v>
      </c>
      <c r="R30" s="339"/>
      <c r="S30" s="339" t="str">
        <f>ТитулОО!S30</f>
        <v>Всего</v>
      </c>
      <c r="T30" s="339"/>
      <c r="U30" s="9"/>
      <c r="W30" s="359" t="str">
        <f>ТитулОО!W30</f>
        <v>Название практики</v>
      </c>
      <c r="X30" s="359"/>
      <c r="Y30" s="359"/>
      <c r="Z30" s="359"/>
      <c r="AA30" s="359"/>
      <c r="AB30" s="359"/>
      <c r="AC30" s="359"/>
      <c r="AD30" s="359"/>
      <c r="AE30" s="359"/>
      <c r="AF30" s="359"/>
      <c r="AG30" s="359"/>
      <c r="AH30" s="359"/>
      <c r="AI30" s="359"/>
      <c r="AJ30" s="339" t="s">
        <v>150</v>
      </c>
      <c r="AK30" s="339" t="str">
        <f>ТитулОО!AK30</f>
        <v>Количество недель</v>
      </c>
      <c r="AL30" s="339"/>
      <c r="AM30" s="30"/>
      <c r="AN30" s="30"/>
      <c r="AO30" s="359" t="str">
        <f>ТитулОО!AO30</f>
        <v>Название учебной дисциплины</v>
      </c>
      <c r="AP30" s="359"/>
      <c r="AQ30" s="359"/>
      <c r="AR30" s="359"/>
      <c r="AS30" s="359"/>
      <c r="AT30" s="359"/>
      <c r="AU30" s="359"/>
      <c r="AV30" s="359" t="str">
        <f>ТитулОО!AV30</f>
        <v>Форма государственной аттестации (экзамен, защита)</v>
      </c>
      <c r="AW30" s="359"/>
      <c r="AX30" s="359"/>
      <c r="AY30" s="359"/>
      <c r="AZ30" s="359"/>
      <c r="BA30" s="339" t="str">
        <f>AJ30</f>
        <v>Курс</v>
      </c>
    </row>
    <row r="31" spans="1:54" ht="36" customHeight="1" x14ac:dyDescent="0.35">
      <c r="A31" s="339"/>
      <c r="B31" s="339"/>
      <c r="C31" s="339"/>
      <c r="D31" s="339"/>
      <c r="E31" s="339"/>
      <c r="F31" s="342"/>
      <c r="G31" s="342"/>
      <c r="H31" s="342"/>
      <c r="I31" s="339"/>
      <c r="J31" s="339"/>
      <c r="K31" s="339"/>
      <c r="L31" s="339"/>
      <c r="M31" s="339"/>
      <c r="N31" s="348"/>
      <c r="O31" s="348"/>
      <c r="P31" s="348"/>
      <c r="Q31" s="339"/>
      <c r="R31" s="339"/>
      <c r="S31" s="339"/>
      <c r="T31" s="339"/>
      <c r="U31" s="115">
        <f>Base!FK171</f>
        <v>2</v>
      </c>
      <c r="V31" s="30"/>
      <c r="W31" s="359"/>
      <c r="X31" s="359"/>
      <c r="Y31" s="359"/>
      <c r="Z31" s="359"/>
      <c r="AA31" s="359"/>
      <c r="AB31" s="359"/>
      <c r="AC31" s="359"/>
      <c r="AD31" s="359"/>
      <c r="AE31" s="359"/>
      <c r="AF31" s="359"/>
      <c r="AG31" s="359"/>
      <c r="AH31" s="359"/>
      <c r="AI31" s="359"/>
      <c r="AJ31" s="339"/>
      <c r="AK31" s="339"/>
      <c r="AL31" s="339"/>
      <c r="AM31" s="30"/>
      <c r="AN31" s="30"/>
      <c r="AO31" s="359"/>
      <c r="AP31" s="359"/>
      <c r="AQ31" s="359"/>
      <c r="AR31" s="359"/>
      <c r="AS31" s="359"/>
      <c r="AT31" s="359"/>
      <c r="AU31" s="359"/>
      <c r="AV31" s="359"/>
      <c r="AW31" s="359"/>
      <c r="AX31" s="359"/>
      <c r="AY31" s="359"/>
      <c r="AZ31" s="359"/>
      <c r="BA31" s="339"/>
    </row>
    <row r="32" spans="1:54" ht="31.5" customHeight="1" x14ac:dyDescent="0.35">
      <c r="A32" s="339"/>
      <c r="B32" s="339"/>
      <c r="C32" s="339"/>
      <c r="D32" s="339"/>
      <c r="E32" s="339"/>
      <c r="F32" s="342"/>
      <c r="G32" s="342"/>
      <c r="H32" s="342"/>
      <c r="I32" s="339"/>
      <c r="J32" s="339"/>
      <c r="K32" s="339"/>
      <c r="L32" s="339"/>
      <c r="M32" s="339"/>
      <c r="N32" s="348"/>
      <c r="O32" s="348"/>
      <c r="P32" s="348"/>
      <c r="Q32" s="339"/>
      <c r="R32" s="339"/>
      <c r="S32" s="339"/>
      <c r="T32" s="339"/>
      <c r="U32" s="114">
        <v>1</v>
      </c>
      <c r="V32" s="139" t="str">
        <f>Q26</f>
        <v>У</v>
      </c>
      <c r="W32" s="349" t="str">
        <f>Base!B162</f>
        <v>Учебная практика</v>
      </c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0"/>
      <c r="AI32" s="351"/>
      <c r="AJ32" s="140" t="str">
        <f ca="1">OFFSET(AP$46,0,U32-1)</f>
        <v>1</v>
      </c>
      <c r="AK32" s="367">
        <f>IF(V32&lt;&gt;"",COUNTIF($B$20:$BA$24,V32),0)</f>
        <v>2</v>
      </c>
      <c r="AL32" s="367"/>
      <c r="AM32" s="30"/>
      <c r="AN32" s="30"/>
      <c r="AO32" s="359" t="str">
        <f>ТитулОО!AO32</f>
        <v xml:space="preserve">Комплексный государственный экзамен </v>
      </c>
      <c r="AP32" s="359"/>
      <c r="AQ32" s="359"/>
      <c r="AR32" s="359"/>
      <c r="AS32" s="359"/>
      <c r="AT32" s="359"/>
      <c r="AU32" s="359"/>
      <c r="AV32" s="361" t="str">
        <f>ТитулОО!AV32</f>
        <v>экзамен</v>
      </c>
      <c r="AW32" s="361"/>
      <c r="AX32" s="361"/>
      <c r="AY32" s="361"/>
      <c r="AZ32" s="361"/>
      <c r="BA32" s="141">
        <v>4</v>
      </c>
    </row>
    <row r="33" spans="1:54" ht="23.25" customHeight="1" x14ac:dyDescent="0.35">
      <c r="A33" s="358" t="s">
        <v>143</v>
      </c>
      <c r="B33" s="358"/>
      <c r="C33" s="347">
        <f>COUNTIF($B20:$BA20,F$25)+COUNTIF($B20:$BA20,A$28)</f>
        <v>33</v>
      </c>
      <c r="D33" s="347"/>
      <c r="E33" s="347"/>
      <c r="F33" s="347">
        <f>COUNTIF($B20:$BA20,F$27)</f>
        <v>5</v>
      </c>
      <c r="G33" s="347"/>
      <c r="H33" s="347"/>
      <c r="I33" s="347">
        <f ca="1">AD44</f>
        <v>2</v>
      </c>
      <c r="J33" s="347"/>
      <c r="K33" s="347">
        <f>COUNTIF($B20:$BA20,F$26)</f>
        <v>0</v>
      </c>
      <c r="L33" s="347"/>
      <c r="M33" s="347"/>
      <c r="N33" s="345">
        <f>IF(COUNTIF($B20:$BA20,AM$26)&gt;0,"("&amp;COUNTIF($B20:$BA20,AM$26)&amp;")",0)</f>
        <v>0</v>
      </c>
      <c r="O33" s="345"/>
      <c r="P33" s="345"/>
      <c r="Q33" s="347">
        <f>COUNTIF($B20:$BA20,A$27)</f>
        <v>12</v>
      </c>
      <c r="R33" s="347"/>
      <c r="S33" s="346">
        <f ca="1">SUM(C33:R33)</f>
        <v>52</v>
      </c>
      <c r="T33" s="346"/>
      <c r="U33" s="115">
        <v>2</v>
      </c>
      <c r="V33" s="139" t="str">
        <f>IF($U33&gt;$U$31,"",IF($U33=$U$31,AM$26,Q27))</f>
        <v>ВКР</v>
      </c>
      <c r="W33" s="349" t="str">
        <f>IF($U33&gt;$U$31,"",IF($U33=$U$31,Base!B$170,Base!B163))</f>
        <v>Производственная (преддипломная, подготовка ВКР: дипломной работы)</v>
      </c>
      <c r="X33" s="350"/>
      <c r="Y33" s="350"/>
      <c r="Z33" s="350"/>
      <c r="AA33" s="350"/>
      <c r="AB33" s="350"/>
      <c r="AC33" s="350"/>
      <c r="AD33" s="350"/>
      <c r="AE33" s="350"/>
      <c r="AF33" s="350"/>
      <c r="AG33" s="350"/>
      <c r="AH33" s="350"/>
      <c r="AI33" s="351"/>
      <c r="AJ33" s="140" t="str">
        <f t="shared" ref="AJ33:AJ40" ca="1" si="0">OFFSET(AP$46,0,U33-1)</f>
        <v>4</v>
      </c>
      <c r="AK33" s="367">
        <f t="shared" ref="AK33:AK40" si="1">IF(V33&lt;&gt;"",COUNTIF($B$20:$BA$24,V33),0)</f>
        <v>4</v>
      </c>
      <c r="AL33" s="367"/>
      <c r="AM33" s="198"/>
      <c r="AN33" s="30"/>
      <c r="AO33" s="361" t="str">
        <f>ТитулОО!AO33</f>
        <v>Выпускная квалификационная работа: дипломная работа</v>
      </c>
      <c r="AP33" s="361"/>
      <c r="AQ33" s="361"/>
      <c r="AR33" s="361"/>
      <c r="AS33" s="361"/>
      <c r="AT33" s="361"/>
      <c r="AU33" s="361"/>
      <c r="AV33" s="361" t="str">
        <f>ТитулОО!AV33</f>
        <v>защита</v>
      </c>
      <c r="AW33" s="361"/>
      <c r="AX33" s="361"/>
      <c r="AY33" s="361"/>
      <c r="AZ33" s="361"/>
      <c r="BA33" s="360">
        <v>4</v>
      </c>
    </row>
    <row r="34" spans="1:54" x14ac:dyDescent="0.35">
      <c r="A34" s="358" t="s">
        <v>141</v>
      </c>
      <c r="B34" s="358"/>
      <c r="C34" s="347">
        <f>COUNTIF($B21:$BA21,F$25)</f>
        <v>31</v>
      </c>
      <c r="D34" s="347"/>
      <c r="E34" s="347"/>
      <c r="F34" s="347">
        <f>COUNTIF($B21:$BA21,F$27)</f>
        <v>5</v>
      </c>
      <c r="G34" s="347"/>
      <c r="H34" s="347"/>
      <c r="I34" s="347">
        <f ca="1">AD45</f>
        <v>0</v>
      </c>
      <c r="J34" s="347"/>
      <c r="K34" s="347">
        <f>COUNTIF($B21:$BA21,F$26)</f>
        <v>0</v>
      </c>
      <c r="L34" s="347"/>
      <c r="M34" s="347"/>
      <c r="N34" s="345">
        <f>IF(COUNTIF($B21:$BA21,AM$26)&gt;0,"("&amp;COUNTIF($B21:$BA21,AM$26)&amp;")",0)</f>
        <v>0</v>
      </c>
      <c r="O34" s="345"/>
      <c r="P34" s="345"/>
      <c r="Q34" s="347">
        <f>COUNTIF($B21:$BA21,A$27)</f>
        <v>11</v>
      </c>
      <c r="R34" s="347"/>
      <c r="S34" s="346">
        <f ca="1">SUM(C34:R34)</f>
        <v>47</v>
      </c>
      <c r="T34" s="346"/>
      <c r="U34" s="115">
        <v>3</v>
      </c>
      <c r="V34" s="139" t="str">
        <f>IF($U34&gt;$U$31,"",IF($U34=$U$31,AM$26,Q28))</f>
        <v/>
      </c>
      <c r="W34" s="349" t="str">
        <f>IF($U34&gt;$U$31,"",IF($U34=$U$31,Base!B$170,Base!B164))</f>
        <v/>
      </c>
      <c r="X34" s="350"/>
      <c r="Y34" s="350"/>
      <c r="Z34" s="350"/>
      <c r="AA34" s="350"/>
      <c r="AB34" s="350"/>
      <c r="AC34" s="350"/>
      <c r="AD34" s="350"/>
      <c r="AE34" s="350"/>
      <c r="AF34" s="350"/>
      <c r="AG34" s="350"/>
      <c r="AH34" s="350"/>
      <c r="AI34" s="351"/>
      <c r="AJ34" s="140" t="str">
        <f t="shared" ca="1" si="0"/>
        <v/>
      </c>
      <c r="AK34" s="367">
        <f t="shared" si="1"/>
        <v>0</v>
      </c>
      <c r="AL34" s="367"/>
      <c r="AM34" s="198"/>
      <c r="AN34" s="30"/>
      <c r="AO34" s="361"/>
      <c r="AP34" s="361"/>
      <c r="AQ34" s="361"/>
      <c r="AR34" s="361"/>
      <c r="AS34" s="361"/>
      <c r="AT34" s="361"/>
      <c r="AU34" s="361"/>
      <c r="AV34" s="361"/>
      <c r="AW34" s="361"/>
      <c r="AX34" s="361"/>
      <c r="AY34" s="361"/>
      <c r="AZ34" s="361"/>
      <c r="BA34" s="360"/>
    </row>
    <row r="35" spans="1:54" ht="30" customHeight="1" x14ac:dyDescent="0.35">
      <c r="A35" s="358" t="s">
        <v>140</v>
      </c>
      <c r="B35" s="358"/>
      <c r="C35" s="347">
        <f>COUNTIF($B22:$BA22,F$25)</f>
        <v>31</v>
      </c>
      <c r="D35" s="347"/>
      <c r="E35" s="347"/>
      <c r="F35" s="347">
        <f>COUNTIF($B22:$BA22,F$27)</f>
        <v>5</v>
      </c>
      <c r="G35" s="347"/>
      <c r="H35" s="347"/>
      <c r="I35" s="347">
        <f ca="1">AD46</f>
        <v>0</v>
      </c>
      <c r="J35" s="347"/>
      <c r="K35" s="347">
        <f>COUNTIF($B22:$BA22,F$26)</f>
        <v>0</v>
      </c>
      <c r="L35" s="347"/>
      <c r="M35" s="347"/>
      <c r="N35" s="345">
        <f>IF(COUNTIF($B22:$BA22,AM$26)&gt;0,"("&amp;COUNTIF($B22:$BA22,AM$26)&amp;")",0)</f>
        <v>0</v>
      </c>
      <c r="O35" s="345"/>
      <c r="P35" s="345"/>
      <c r="Q35" s="347">
        <f>COUNTIF($B22:$BA22,A$27)</f>
        <v>12</v>
      </c>
      <c r="R35" s="347"/>
      <c r="S35" s="346">
        <f ca="1">SUM(C35:R35)</f>
        <v>48</v>
      </c>
      <c r="T35" s="346"/>
      <c r="U35" s="114">
        <v>4</v>
      </c>
      <c r="V35" s="139" t="str">
        <f>IF($U35&gt;$U$31,"",IF($U35=$U$31,AM$26,AB25))</f>
        <v/>
      </c>
      <c r="W35" s="349" t="str">
        <f>IF($U35&gt;$U$31,"",IF($U35=$U$31,Base!B$170,Base!B165))</f>
        <v/>
      </c>
      <c r="X35" s="350"/>
      <c r="Y35" s="350"/>
      <c r="Z35" s="350"/>
      <c r="AA35" s="350"/>
      <c r="AB35" s="350"/>
      <c r="AC35" s="350"/>
      <c r="AD35" s="350"/>
      <c r="AE35" s="350"/>
      <c r="AF35" s="350"/>
      <c r="AG35" s="350"/>
      <c r="AH35" s="350"/>
      <c r="AI35" s="351"/>
      <c r="AJ35" s="140" t="str">
        <f t="shared" ca="1" si="0"/>
        <v/>
      </c>
      <c r="AK35" s="367">
        <f t="shared" si="1"/>
        <v>0</v>
      </c>
      <c r="AL35" s="367"/>
      <c r="AM35" s="198"/>
      <c r="AN35" s="30"/>
      <c r="AO35" s="30"/>
      <c r="AP35" s="30"/>
      <c r="AQ35" s="30"/>
      <c r="AS35" s="30"/>
      <c r="AT35" s="30"/>
      <c r="AU35" s="30"/>
      <c r="AV35" s="30"/>
      <c r="AW35" s="30"/>
      <c r="AX35" s="30"/>
      <c r="AY35" s="30"/>
      <c r="AZ35" s="30"/>
    </row>
    <row r="36" spans="1:54" x14ac:dyDescent="0.35">
      <c r="A36" s="358" t="s">
        <v>138</v>
      </c>
      <c r="B36" s="358"/>
      <c r="C36" s="347">
        <f>COUNTIF($B23:$BA23,F$25)</f>
        <v>26</v>
      </c>
      <c r="D36" s="347"/>
      <c r="E36" s="347"/>
      <c r="F36" s="347">
        <f>COUNTIF($B23:$BA23,F$27)</f>
        <v>4</v>
      </c>
      <c r="G36" s="347"/>
      <c r="H36" s="347"/>
      <c r="I36" s="347">
        <f ca="1">AD47</f>
        <v>4</v>
      </c>
      <c r="J36" s="347"/>
      <c r="K36" s="347">
        <f>COUNTIF($B23:$BA23,F$26)</f>
        <v>6</v>
      </c>
      <c r="L36" s="347"/>
      <c r="M36" s="347"/>
      <c r="N36" s="345" t="str">
        <f>IF(COUNTIF($B23:$BA23,AM$26)&gt;0,"("&amp;COUNTIF($B23:$BA23,AM$26)&amp;")",0)</f>
        <v>(4)</v>
      </c>
      <c r="O36" s="345"/>
      <c r="P36" s="345"/>
      <c r="Q36" s="347">
        <f>COUNTIF($B23:$BA23,A$27)</f>
        <v>2</v>
      </c>
      <c r="R36" s="347"/>
      <c r="S36" s="346">
        <f ca="1">SUM(C36:R36)</f>
        <v>42</v>
      </c>
      <c r="T36" s="346"/>
      <c r="U36" s="115">
        <v>5</v>
      </c>
      <c r="V36" s="139" t="str">
        <f>IF($U36&gt;$U$31,"",IF($U36=$U$31,AM$26,AB26))</f>
        <v/>
      </c>
      <c r="W36" s="349" t="str">
        <f>IF($U36&gt;$U$31,"",IF($U36=$U$31,Base!B$170,Base!B166))</f>
        <v/>
      </c>
      <c r="X36" s="350"/>
      <c r="Y36" s="350"/>
      <c r="Z36" s="350"/>
      <c r="AA36" s="350"/>
      <c r="AB36" s="350"/>
      <c r="AC36" s="350"/>
      <c r="AD36" s="350"/>
      <c r="AE36" s="350"/>
      <c r="AF36" s="350"/>
      <c r="AG36" s="350"/>
      <c r="AH36" s="350"/>
      <c r="AI36" s="351"/>
      <c r="AJ36" s="140" t="str">
        <f t="shared" ca="1" si="0"/>
        <v/>
      </c>
      <c r="AK36" s="367">
        <f t="shared" si="1"/>
        <v>0</v>
      </c>
      <c r="AL36" s="367"/>
      <c r="AM36" s="198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</row>
    <row r="37" spans="1:54" x14ac:dyDescent="0.35">
      <c r="A37" s="358" t="s">
        <v>272</v>
      </c>
      <c r="B37" s="358"/>
      <c r="C37" s="347">
        <f>COUNTIF($B24:$BA24,F$25)</f>
        <v>0</v>
      </c>
      <c r="D37" s="347"/>
      <c r="E37" s="347"/>
      <c r="F37" s="347">
        <f>COUNTIF($B24:$BA24,F$27)</f>
        <v>0</v>
      </c>
      <c r="G37" s="347"/>
      <c r="H37" s="347"/>
      <c r="I37" s="347">
        <f ca="1">AD48</f>
        <v>0</v>
      </c>
      <c r="J37" s="347"/>
      <c r="K37" s="347">
        <f>COUNTIF($B24:$BA24,F$26)</f>
        <v>0</v>
      </c>
      <c r="L37" s="347"/>
      <c r="M37" s="347"/>
      <c r="N37" s="345">
        <f>IF(COUNTIF($B24:$BA24,AM$26)&gt;0,"("&amp;COUNTIF($B24:$BA24,AM$26)&amp;")",0)</f>
        <v>0</v>
      </c>
      <c r="O37" s="345"/>
      <c r="P37" s="345"/>
      <c r="Q37" s="347">
        <f>COUNTIF($B24:$BA24,A$27)</f>
        <v>0</v>
      </c>
      <c r="R37" s="347"/>
      <c r="S37" s="346">
        <f ca="1">SUM(C37:R37)</f>
        <v>0</v>
      </c>
      <c r="T37" s="346"/>
      <c r="U37" s="115">
        <v>6</v>
      </c>
      <c r="V37" s="139" t="str">
        <f>IF($U37&gt;$U$31,"",IF($U37=$U$31,AM$26,AB27))</f>
        <v/>
      </c>
      <c r="W37" s="349" t="str">
        <f>IF($U37&gt;$U$31,"",IF($U37=$U$31,Base!B$170,Base!B167))</f>
        <v/>
      </c>
      <c r="X37" s="350"/>
      <c r="Y37" s="350"/>
      <c r="Z37" s="350"/>
      <c r="AA37" s="350"/>
      <c r="AB37" s="350"/>
      <c r="AC37" s="350"/>
      <c r="AD37" s="350"/>
      <c r="AE37" s="350"/>
      <c r="AF37" s="350"/>
      <c r="AG37" s="350"/>
      <c r="AH37" s="350"/>
      <c r="AI37" s="351"/>
      <c r="AJ37" s="140" t="str">
        <f t="shared" ca="1" si="0"/>
        <v/>
      </c>
      <c r="AK37" s="367">
        <f t="shared" si="1"/>
        <v>0</v>
      </c>
      <c r="AL37" s="367"/>
      <c r="AM37" s="96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4" x14ac:dyDescent="0.35">
      <c r="A38" s="358" t="s">
        <v>80</v>
      </c>
      <c r="B38" s="358"/>
      <c r="C38" s="347">
        <f>SUM(C33:E37)</f>
        <v>121</v>
      </c>
      <c r="D38" s="347"/>
      <c r="E38" s="347"/>
      <c r="F38" s="347">
        <f>SUM(F33:H37)</f>
        <v>19</v>
      </c>
      <c r="G38" s="347"/>
      <c r="H38" s="347"/>
      <c r="I38" s="347">
        <f ca="1">SUM(I33:J37)</f>
        <v>6</v>
      </c>
      <c r="J38" s="347"/>
      <c r="K38" s="347">
        <f>SUM(K33:M37)</f>
        <v>6</v>
      </c>
      <c r="L38" s="347"/>
      <c r="M38" s="347"/>
      <c r="N38" s="345" t="str">
        <f>IF(COUNTIF($B20:$BA24,AM$26)&gt;0,"("&amp;COUNTIF($B20:$BA24,AM$26)&amp;")",0)</f>
        <v>(4)</v>
      </c>
      <c r="O38" s="345"/>
      <c r="P38" s="345"/>
      <c r="Q38" s="346">
        <f>SUM(Q33:R37)</f>
        <v>37</v>
      </c>
      <c r="R38" s="347"/>
      <c r="S38" s="346">
        <f ca="1">SUM(S33:T37)</f>
        <v>189</v>
      </c>
      <c r="T38" s="347"/>
      <c r="U38" s="114">
        <v>7</v>
      </c>
      <c r="V38" s="139" t="str">
        <f>IF($U38&gt;$U$31,"",IF($U38=$U$31,AM$26,AB28))</f>
        <v/>
      </c>
      <c r="W38" s="349" t="str">
        <f>IF($U38&gt;$U$31,"",IF($U38=$U$31,Base!B$170,Base!B168))</f>
        <v/>
      </c>
      <c r="X38" s="350"/>
      <c r="Y38" s="350"/>
      <c r="Z38" s="350"/>
      <c r="AA38" s="350"/>
      <c r="AB38" s="350"/>
      <c r="AC38" s="350"/>
      <c r="AD38" s="350"/>
      <c r="AE38" s="350"/>
      <c r="AF38" s="350"/>
      <c r="AG38" s="350"/>
      <c r="AH38" s="350"/>
      <c r="AI38" s="351"/>
      <c r="AJ38" s="140" t="str">
        <f t="shared" ca="1" si="0"/>
        <v/>
      </c>
      <c r="AK38" s="367">
        <f t="shared" si="1"/>
        <v>0</v>
      </c>
      <c r="AL38" s="367"/>
      <c r="AM38" s="96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4" s="74" customFormat="1" ht="18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115">
        <v>8</v>
      </c>
      <c r="V39" s="139" t="str">
        <f>IF($U39&gt;$U$31,"",IF($U39=$U$31,AM$26,AM25))</f>
        <v/>
      </c>
      <c r="W39" s="349" t="str">
        <f>IF($U39&gt;$U$31,"",IF($U39=$U$31,Base!B$170,Base!B169))</f>
        <v/>
      </c>
      <c r="X39" s="350"/>
      <c r="Y39" s="350"/>
      <c r="Z39" s="350"/>
      <c r="AA39" s="350"/>
      <c r="AB39" s="350"/>
      <c r="AC39" s="350"/>
      <c r="AD39" s="350"/>
      <c r="AE39" s="350"/>
      <c r="AF39" s="350"/>
      <c r="AG39" s="350"/>
      <c r="AH39" s="350"/>
      <c r="AI39" s="351"/>
      <c r="AJ39" s="140" t="str">
        <f t="shared" ca="1" si="0"/>
        <v/>
      </c>
      <c r="AK39" s="367">
        <f t="shared" si="1"/>
        <v>0</v>
      </c>
      <c r="AL39" s="367"/>
      <c r="AM39" s="96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73"/>
    </row>
    <row r="40" spans="1:54" s="74" customFormat="1" ht="18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115">
        <v>9</v>
      </c>
      <c r="V40" s="139" t="str">
        <f>IF($U40&gt;$U$31,"",IF($U40=$U$31,AM$26,AM26))</f>
        <v/>
      </c>
      <c r="W40" s="349" t="str">
        <f>IF($U40&gt;$U$31,"",IF($U40=$U$31,Base!B$170,Base!B170))</f>
        <v/>
      </c>
      <c r="X40" s="350"/>
      <c r="Y40" s="350"/>
      <c r="Z40" s="350"/>
      <c r="AA40" s="350"/>
      <c r="AB40" s="350"/>
      <c r="AC40" s="350"/>
      <c r="AD40" s="350"/>
      <c r="AE40" s="350"/>
      <c r="AF40" s="350"/>
      <c r="AG40" s="350"/>
      <c r="AH40" s="350"/>
      <c r="AI40" s="351"/>
      <c r="AJ40" s="140" t="str">
        <f t="shared" ca="1" si="0"/>
        <v/>
      </c>
      <c r="AK40" s="367">
        <f t="shared" si="1"/>
        <v>0</v>
      </c>
      <c r="AL40" s="367"/>
      <c r="AM40" s="199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</row>
    <row r="41" spans="1:54" s="74" customFormat="1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115"/>
      <c r="V41" s="8"/>
      <c r="W41" s="8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8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</row>
    <row r="42" spans="1:54" s="74" customFormat="1" ht="15.75" hidden="1" x14ac:dyDescent="0.2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>
        <v>0</v>
      </c>
      <c r="V42" s="73">
        <v>1</v>
      </c>
      <c r="W42" s="73">
        <v>2</v>
      </c>
      <c r="X42" s="73">
        <v>3</v>
      </c>
      <c r="Y42" s="73">
        <v>4</v>
      </c>
      <c r="Z42" s="73">
        <v>5</v>
      </c>
      <c r="AA42" s="73">
        <v>6</v>
      </c>
      <c r="AB42" s="73">
        <v>7</v>
      </c>
      <c r="AC42" s="73">
        <v>8</v>
      </c>
      <c r="AD42" s="73"/>
      <c r="AE42" s="73"/>
      <c r="AF42" s="73">
        <v>0</v>
      </c>
      <c r="AG42" s="73">
        <v>1</v>
      </c>
      <c r="AH42" s="73">
        <v>2</v>
      </c>
      <c r="AI42" s="73">
        <v>3</v>
      </c>
      <c r="AJ42" s="73">
        <v>4</v>
      </c>
      <c r="AK42" s="73">
        <v>5</v>
      </c>
      <c r="AL42" s="73">
        <v>6</v>
      </c>
      <c r="AM42" s="73">
        <v>7</v>
      </c>
      <c r="AN42" s="73">
        <v>8</v>
      </c>
      <c r="AO42" s="73"/>
      <c r="AP42" s="73">
        <v>0</v>
      </c>
      <c r="AQ42" s="73">
        <v>1</v>
      </c>
      <c r="AR42" s="73">
        <v>2</v>
      </c>
      <c r="AS42" s="73">
        <v>3</v>
      </c>
      <c r="AT42" s="73">
        <v>4</v>
      </c>
      <c r="AU42" s="73">
        <v>5</v>
      </c>
      <c r="AV42" s="73">
        <v>6</v>
      </c>
      <c r="AW42" s="73">
        <v>7</v>
      </c>
      <c r="AX42" s="73">
        <v>8</v>
      </c>
      <c r="AY42" s="73"/>
      <c r="AZ42" s="73"/>
      <c r="BA42" s="73"/>
      <c r="BB42" s="73"/>
    </row>
    <row r="43" spans="1:54" s="74" customFormat="1" ht="15.75" hidden="1" x14ac:dyDescent="0.2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 t="str">
        <f ca="1">OFFSET($V$32,U42,0,1,1)</f>
        <v>У</v>
      </c>
      <c r="V43" s="73" t="str">
        <f ca="1">OFFSET($V$32,V42,0,1,1)</f>
        <v>ВКР</v>
      </c>
      <c r="W43" s="73" t="str">
        <f t="shared" ref="W43:AC43" ca="1" si="2">OFFSET($V$32,W42,0,1,1)</f>
        <v/>
      </c>
      <c r="X43" s="73" t="str">
        <f t="shared" ca="1" si="2"/>
        <v/>
      </c>
      <c r="Y43" s="73" t="str">
        <f t="shared" ca="1" si="2"/>
        <v/>
      </c>
      <c r="Z43" s="73" t="str">
        <f t="shared" ca="1" si="2"/>
        <v/>
      </c>
      <c r="AA43" s="73" t="str">
        <f t="shared" ca="1" si="2"/>
        <v/>
      </c>
      <c r="AB43" s="73" t="str">
        <f t="shared" ca="1" si="2"/>
        <v/>
      </c>
      <c r="AC43" s="73" t="str">
        <f t="shared" ca="1" si="2"/>
        <v/>
      </c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</row>
    <row r="44" spans="1:54" s="74" customFormat="1" ht="15.75" hidden="1" x14ac:dyDescent="0.2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>
        <v>1</v>
      </c>
      <c r="U44" s="73">
        <f ca="1">IF(U$43&lt;&gt;"",COUNTIF($B20:$BA20,U$43),0)</f>
        <v>2</v>
      </c>
      <c r="V44" s="73">
        <f t="shared" ref="V44:AC44" ca="1" si="3">IF(V$43&lt;&gt;"",COUNTIF($B20:$BA20,V$43),0)</f>
        <v>0</v>
      </c>
      <c r="W44" s="73">
        <f t="shared" ca="1" si="3"/>
        <v>0</v>
      </c>
      <c r="X44" s="73">
        <f t="shared" ca="1" si="3"/>
        <v>0</v>
      </c>
      <c r="Y44" s="73">
        <f t="shared" ca="1" si="3"/>
        <v>0</v>
      </c>
      <c r="Z44" s="73">
        <f t="shared" ca="1" si="3"/>
        <v>0</v>
      </c>
      <c r="AA44" s="73">
        <f t="shared" ca="1" si="3"/>
        <v>0</v>
      </c>
      <c r="AB44" s="73">
        <f t="shared" ca="1" si="3"/>
        <v>0</v>
      </c>
      <c r="AC44" s="73">
        <f t="shared" ca="1" si="3"/>
        <v>0</v>
      </c>
      <c r="AD44" s="73">
        <f ca="1">SUM(U44:AC44)</f>
        <v>2</v>
      </c>
      <c r="AE44" s="73"/>
      <c r="AF44" s="73" t="str">
        <f ca="1">IF(U44&gt;0,$T44&amp;" ","")</f>
        <v xml:space="preserve">1 </v>
      </c>
      <c r="AG44" s="73" t="str">
        <f t="shared" ref="AG44:AN48" ca="1" si="4">IF(V44&gt;0,$T44&amp;" ","")</f>
        <v/>
      </c>
      <c r="AH44" s="73" t="str">
        <f t="shared" ca="1" si="4"/>
        <v/>
      </c>
      <c r="AI44" s="73" t="str">
        <f t="shared" ca="1" si="4"/>
        <v/>
      </c>
      <c r="AJ44" s="73" t="str">
        <f t="shared" ca="1" si="4"/>
        <v/>
      </c>
      <c r="AK44" s="73" t="str">
        <f t="shared" ca="1" si="4"/>
        <v/>
      </c>
      <c r="AL44" s="73" t="str">
        <f t="shared" ca="1" si="4"/>
        <v/>
      </c>
      <c r="AM44" s="73" t="str">
        <f t="shared" ca="1" si="4"/>
        <v/>
      </c>
      <c r="AN44" s="73" t="str">
        <f t="shared" ca="1" si="4"/>
        <v/>
      </c>
      <c r="AO44" s="73"/>
      <c r="AP44" s="73" t="str">
        <f ca="1">AF44&amp;AF45&amp;AF46&amp;AF47&amp;AF48</f>
        <v xml:space="preserve">1 </v>
      </c>
      <c r="AQ44" s="73" t="str">
        <f t="shared" ref="AQ44:AX44" ca="1" si="5">AG44&amp;AG45&amp;AG46&amp;AG47&amp;AG48</f>
        <v xml:space="preserve">4 </v>
      </c>
      <c r="AR44" s="73" t="str">
        <f t="shared" ca="1" si="5"/>
        <v/>
      </c>
      <c r="AS44" s="73" t="str">
        <f t="shared" ca="1" si="5"/>
        <v/>
      </c>
      <c r="AT44" s="73" t="str">
        <f t="shared" ca="1" si="5"/>
        <v/>
      </c>
      <c r="AU44" s="73" t="str">
        <f t="shared" ca="1" si="5"/>
        <v/>
      </c>
      <c r="AV44" s="73" t="str">
        <f t="shared" ca="1" si="5"/>
        <v/>
      </c>
      <c r="AW44" s="73" t="str">
        <f t="shared" ca="1" si="5"/>
        <v/>
      </c>
      <c r="AX44" s="73" t="str">
        <f t="shared" ca="1" si="5"/>
        <v/>
      </c>
      <c r="AY44" s="73"/>
      <c r="AZ44" s="73"/>
      <c r="BA44" s="73"/>
      <c r="BB44" s="73"/>
    </row>
    <row r="45" spans="1:54" s="74" customFormat="1" ht="15.75" hidden="1" x14ac:dyDescent="0.2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>
        <v>2</v>
      </c>
      <c r="U45" s="73">
        <f t="shared" ref="U45:AC48" ca="1" si="6">IF(U$43&lt;&gt;"",COUNTIF($B21:$BA21,U$43),0)</f>
        <v>0</v>
      </c>
      <c r="V45" s="73">
        <f t="shared" ca="1" si="6"/>
        <v>0</v>
      </c>
      <c r="W45" s="73">
        <f t="shared" ca="1" si="6"/>
        <v>0</v>
      </c>
      <c r="X45" s="73">
        <f t="shared" ca="1" si="6"/>
        <v>0</v>
      </c>
      <c r="Y45" s="73">
        <f t="shared" ca="1" si="6"/>
        <v>0</v>
      </c>
      <c r="Z45" s="73">
        <f t="shared" ca="1" si="6"/>
        <v>0</v>
      </c>
      <c r="AA45" s="73">
        <f t="shared" ca="1" si="6"/>
        <v>0</v>
      </c>
      <c r="AB45" s="73">
        <f t="shared" ca="1" si="6"/>
        <v>0</v>
      </c>
      <c r="AC45" s="73">
        <f t="shared" ca="1" si="6"/>
        <v>0</v>
      </c>
      <c r="AD45" s="73">
        <f ca="1">SUM(U45:AC45)</f>
        <v>0</v>
      </c>
      <c r="AE45" s="73"/>
      <c r="AF45" s="73" t="str">
        <f ca="1">IF(U45&gt;0,$T45&amp;" ","")</f>
        <v/>
      </c>
      <c r="AG45" s="73" t="str">
        <f t="shared" ca="1" si="4"/>
        <v/>
      </c>
      <c r="AH45" s="73" t="str">
        <f t="shared" ca="1" si="4"/>
        <v/>
      </c>
      <c r="AI45" s="73" t="str">
        <f t="shared" ca="1" si="4"/>
        <v/>
      </c>
      <c r="AJ45" s="73" t="str">
        <f t="shared" ca="1" si="4"/>
        <v/>
      </c>
      <c r="AK45" s="73" t="str">
        <f t="shared" ca="1" si="4"/>
        <v/>
      </c>
      <c r="AL45" s="73" t="str">
        <f t="shared" ca="1" si="4"/>
        <v/>
      </c>
      <c r="AM45" s="73" t="str">
        <f t="shared" ca="1" si="4"/>
        <v/>
      </c>
      <c r="AN45" s="73" t="str">
        <f t="shared" ca="1" si="4"/>
        <v/>
      </c>
      <c r="AO45" s="73"/>
      <c r="AP45" s="73" t="str">
        <f ca="1">TRIM(AP44)</f>
        <v>1</v>
      </c>
      <c r="AQ45" s="73" t="str">
        <f t="shared" ref="AQ45:AX45" ca="1" si="7">TRIM(AQ44)</f>
        <v>4</v>
      </c>
      <c r="AR45" s="73" t="str">
        <f t="shared" ca="1" si="7"/>
        <v/>
      </c>
      <c r="AS45" s="73" t="str">
        <f t="shared" ca="1" si="7"/>
        <v/>
      </c>
      <c r="AT45" s="73" t="str">
        <f t="shared" ca="1" si="7"/>
        <v/>
      </c>
      <c r="AU45" s="73" t="str">
        <f t="shared" ca="1" si="7"/>
        <v/>
      </c>
      <c r="AV45" s="73" t="str">
        <f t="shared" ca="1" si="7"/>
        <v/>
      </c>
      <c r="AW45" s="73" t="str">
        <f t="shared" ca="1" si="7"/>
        <v/>
      </c>
      <c r="AX45" s="73" t="str">
        <f t="shared" ca="1" si="7"/>
        <v/>
      </c>
      <c r="AY45" s="73"/>
      <c r="AZ45" s="73"/>
      <c r="BA45" s="73"/>
      <c r="BB45" s="73"/>
    </row>
    <row r="46" spans="1:54" s="74" customFormat="1" ht="15.75" hidden="1" x14ac:dyDescent="0.2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>
        <v>3</v>
      </c>
      <c r="U46" s="73">
        <f t="shared" ca="1" si="6"/>
        <v>0</v>
      </c>
      <c r="V46" s="73">
        <f t="shared" ca="1" si="6"/>
        <v>0</v>
      </c>
      <c r="W46" s="73">
        <f t="shared" ca="1" si="6"/>
        <v>0</v>
      </c>
      <c r="X46" s="73">
        <f t="shared" ca="1" si="6"/>
        <v>0</v>
      </c>
      <c r="Y46" s="73">
        <f t="shared" ca="1" si="6"/>
        <v>0</v>
      </c>
      <c r="Z46" s="73">
        <f t="shared" ca="1" si="6"/>
        <v>0</v>
      </c>
      <c r="AA46" s="73">
        <f t="shared" ca="1" si="6"/>
        <v>0</v>
      </c>
      <c r="AB46" s="73">
        <f t="shared" ca="1" si="6"/>
        <v>0</v>
      </c>
      <c r="AC46" s="73">
        <f t="shared" ca="1" si="6"/>
        <v>0</v>
      </c>
      <c r="AD46" s="73">
        <f ca="1">SUM(U46:AC46)</f>
        <v>0</v>
      </c>
      <c r="AE46" s="73"/>
      <c r="AF46" s="73" t="str">
        <f ca="1">IF(U46&gt;0,$T46&amp;" ","")</f>
        <v/>
      </c>
      <c r="AG46" s="73" t="str">
        <f t="shared" ca="1" si="4"/>
        <v/>
      </c>
      <c r="AH46" s="73" t="str">
        <f t="shared" ca="1" si="4"/>
        <v/>
      </c>
      <c r="AI46" s="73" t="str">
        <f t="shared" ca="1" si="4"/>
        <v/>
      </c>
      <c r="AJ46" s="73" t="str">
        <f t="shared" ca="1" si="4"/>
        <v/>
      </c>
      <c r="AK46" s="73" t="str">
        <f t="shared" ca="1" si="4"/>
        <v/>
      </c>
      <c r="AL46" s="73" t="str">
        <f t="shared" ca="1" si="4"/>
        <v/>
      </c>
      <c r="AM46" s="73" t="str">
        <f t="shared" ca="1" si="4"/>
        <v/>
      </c>
      <c r="AN46" s="73" t="str">
        <f t="shared" ca="1" si="4"/>
        <v/>
      </c>
      <c r="AO46" s="73"/>
      <c r="AP46" s="73" t="str">
        <f ca="1">SUBSTITUTE(AP45," ",",")</f>
        <v>1</v>
      </c>
      <c r="AQ46" s="73" t="str">
        <f t="shared" ref="AQ46:AX46" ca="1" si="8">SUBSTITUTE(AQ45," ",",")</f>
        <v>4</v>
      </c>
      <c r="AR46" s="73" t="str">
        <f t="shared" ca="1" si="8"/>
        <v/>
      </c>
      <c r="AS46" s="73" t="str">
        <f t="shared" ca="1" si="8"/>
        <v/>
      </c>
      <c r="AT46" s="73" t="str">
        <f t="shared" ca="1" si="8"/>
        <v/>
      </c>
      <c r="AU46" s="73" t="str">
        <f t="shared" ca="1" si="8"/>
        <v/>
      </c>
      <c r="AV46" s="73" t="str">
        <f t="shared" ca="1" si="8"/>
        <v/>
      </c>
      <c r="AW46" s="73" t="str">
        <f t="shared" ca="1" si="8"/>
        <v/>
      </c>
      <c r="AX46" s="73" t="str">
        <f t="shared" ca="1" si="8"/>
        <v/>
      </c>
      <c r="AY46" s="73"/>
      <c r="AZ46" s="73"/>
      <c r="BA46" s="73"/>
      <c r="BB46" s="73"/>
    </row>
    <row r="47" spans="1:54" s="74" customFormat="1" ht="15.75" hidden="1" x14ac:dyDescent="0.2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>
        <v>4</v>
      </c>
      <c r="U47" s="73">
        <f t="shared" ca="1" si="6"/>
        <v>0</v>
      </c>
      <c r="V47" s="73">
        <f t="shared" ca="1" si="6"/>
        <v>4</v>
      </c>
      <c r="W47" s="73">
        <f t="shared" ca="1" si="6"/>
        <v>0</v>
      </c>
      <c r="X47" s="73">
        <f t="shared" ca="1" si="6"/>
        <v>0</v>
      </c>
      <c r="Y47" s="73">
        <f t="shared" ca="1" si="6"/>
        <v>0</v>
      </c>
      <c r="Z47" s="73">
        <f t="shared" ca="1" si="6"/>
        <v>0</v>
      </c>
      <c r="AA47" s="73">
        <f t="shared" ca="1" si="6"/>
        <v>0</v>
      </c>
      <c r="AB47" s="73">
        <f t="shared" ca="1" si="6"/>
        <v>0</v>
      </c>
      <c r="AC47" s="73">
        <f t="shared" ca="1" si="6"/>
        <v>0</v>
      </c>
      <c r="AD47" s="73">
        <f ca="1">SUM(U47:AC47)</f>
        <v>4</v>
      </c>
      <c r="AE47" s="73"/>
      <c r="AF47" s="73" t="str">
        <f ca="1">IF(U47&gt;0,$T47&amp;" ","")</f>
        <v/>
      </c>
      <c r="AG47" s="73" t="str">
        <f t="shared" ca="1" si="4"/>
        <v xml:space="preserve">4 </v>
      </c>
      <c r="AH47" s="73" t="str">
        <f t="shared" ca="1" si="4"/>
        <v/>
      </c>
      <c r="AI47" s="73" t="str">
        <f t="shared" ca="1" si="4"/>
        <v/>
      </c>
      <c r="AJ47" s="73" t="str">
        <f t="shared" ca="1" si="4"/>
        <v/>
      </c>
      <c r="AK47" s="73" t="str">
        <f t="shared" ca="1" si="4"/>
        <v/>
      </c>
      <c r="AL47" s="73" t="str">
        <f t="shared" ca="1" si="4"/>
        <v/>
      </c>
      <c r="AM47" s="73" t="str">
        <f t="shared" ca="1" si="4"/>
        <v/>
      </c>
      <c r="AN47" s="73" t="str">
        <f t="shared" ca="1" si="4"/>
        <v/>
      </c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</row>
    <row r="48" spans="1:54" s="74" customFormat="1" ht="15.75" hidden="1" x14ac:dyDescent="0.2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>
        <v>5</v>
      </c>
      <c r="U48" s="73">
        <f t="shared" ca="1" si="6"/>
        <v>0</v>
      </c>
      <c r="V48" s="73">
        <f t="shared" ca="1" si="6"/>
        <v>0</v>
      </c>
      <c r="W48" s="73">
        <f t="shared" ca="1" si="6"/>
        <v>0</v>
      </c>
      <c r="X48" s="73">
        <f t="shared" ca="1" si="6"/>
        <v>0</v>
      </c>
      <c r="Y48" s="73">
        <f t="shared" ca="1" si="6"/>
        <v>0</v>
      </c>
      <c r="Z48" s="73">
        <f t="shared" ca="1" si="6"/>
        <v>0</v>
      </c>
      <c r="AA48" s="73">
        <f t="shared" ca="1" si="6"/>
        <v>0</v>
      </c>
      <c r="AB48" s="73">
        <f t="shared" ca="1" si="6"/>
        <v>0</v>
      </c>
      <c r="AC48" s="73">
        <f t="shared" ca="1" si="6"/>
        <v>0</v>
      </c>
      <c r="AD48" s="73">
        <f ca="1">SUM(U48:AC48)</f>
        <v>0</v>
      </c>
      <c r="AE48" s="73"/>
      <c r="AF48" s="73" t="str">
        <f ca="1">IF(U48&gt;0,$T48&amp;" ","")</f>
        <v/>
      </c>
      <c r="AG48" s="73" t="str">
        <f t="shared" ca="1" si="4"/>
        <v/>
      </c>
      <c r="AH48" s="73" t="str">
        <f t="shared" ca="1" si="4"/>
        <v/>
      </c>
      <c r="AI48" s="73" t="str">
        <f t="shared" ca="1" si="4"/>
        <v/>
      </c>
      <c r="AJ48" s="73" t="str">
        <f t="shared" ca="1" si="4"/>
        <v/>
      </c>
      <c r="AK48" s="73" t="str">
        <f t="shared" ca="1" si="4"/>
        <v/>
      </c>
      <c r="AL48" s="73" t="str">
        <f t="shared" ca="1" si="4"/>
        <v/>
      </c>
      <c r="AM48" s="73" t="str">
        <f t="shared" ca="1" si="4"/>
        <v/>
      </c>
      <c r="AN48" s="73" t="str">
        <f t="shared" ca="1" si="4"/>
        <v/>
      </c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</row>
    <row r="49" spans="1:54" s="74" customFormat="1" ht="15.75" x14ac:dyDescent="0.25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</row>
    <row r="50" spans="1:54" s="74" customFormat="1" ht="15.75" x14ac:dyDescent="0.2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</row>
    <row r="51" spans="1:54" s="74" customFormat="1" ht="15.75" x14ac:dyDescent="0.2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</row>
  </sheetData>
  <sheetProtection algorithmName="SHA-512" hashValue="OeF3CGnXnS2KgLMoVHabjJzqbsdkafeQ+Ueb6KIm6kJSajMQLL8E/1ptIqoMeNQyPSyA6UHjMmsmspZvE05MCg==" saltValue="Zat7KEh5La4aKWv8pNUcDw==" spinCount="100000" sheet="1" objects="1" scenarios="1" formatCells="0" formatRows="0" selectLockedCells="1"/>
  <mergeCells count="118">
    <mergeCell ref="W40:AI40"/>
    <mergeCell ref="AK40:AL40"/>
    <mergeCell ref="Q38:R38"/>
    <mergeCell ref="S38:T38"/>
    <mergeCell ref="W38:AI38"/>
    <mergeCell ref="AK38:AL38"/>
    <mergeCell ref="W39:AI39"/>
    <mergeCell ref="AK39:AL39"/>
    <mergeCell ref="Q37:R37"/>
    <mergeCell ref="S37:T37"/>
    <mergeCell ref="W37:AI37"/>
    <mergeCell ref="AK37:AL37"/>
    <mergeCell ref="A38:B38"/>
    <mergeCell ref="C38:E38"/>
    <mergeCell ref="F38:H38"/>
    <mergeCell ref="I38:J38"/>
    <mergeCell ref="K38:M38"/>
    <mergeCell ref="N38:P38"/>
    <mergeCell ref="Q36:R36"/>
    <mergeCell ref="S36:T36"/>
    <mergeCell ref="W36:AI36"/>
    <mergeCell ref="AK36:AL36"/>
    <mergeCell ref="A37:B37"/>
    <mergeCell ref="C37:E37"/>
    <mergeCell ref="F37:H37"/>
    <mergeCell ref="I37:J37"/>
    <mergeCell ref="K37:M37"/>
    <mergeCell ref="N37:P37"/>
    <mergeCell ref="Q35:R35"/>
    <mergeCell ref="S35:T35"/>
    <mergeCell ref="W35:AI35"/>
    <mergeCell ref="AK35:AL35"/>
    <mergeCell ref="A36:B36"/>
    <mergeCell ref="C36:E36"/>
    <mergeCell ref="F36:H36"/>
    <mergeCell ref="I36:J36"/>
    <mergeCell ref="K36:M36"/>
    <mergeCell ref="N36:P36"/>
    <mergeCell ref="A35:B35"/>
    <mergeCell ref="C35:E35"/>
    <mergeCell ref="F35:H35"/>
    <mergeCell ref="I35:J35"/>
    <mergeCell ref="K35:M35"/>
    <mergeCell ref="N35:P35"/>
    <mergeCell ref="A33:B33"/>
    <mergeCell ref="C33:E33"/>
    <mergeCell ref="F33:H33"/>
    <mergeCell ref="I33:J33"/>
    <mergeCell ref="K33:M33"/>
    <mergeCell ref="N33:P33"/>
    <mergeCell ref="BA33:BA34"/>
    <mergeCell ref="A34:B34"/>
    <mergeCell ref="C34:E34"/>
    <mergeCell ref="F34:H34"/>
    <mergeCell ref="I34:J34"/>
    <mergeCell ref="K34:M34"/>
    <mergeCell ref="N34:P34"/>
    <mergeCell ref="Q34:R34"/>
    <mergeCell ref="S34:T34"/>
    <mergeCell ref="W34:AI34"/>
    <mergeCell ref="Q33:R33"/>
    <mergeCell ref="S33:T33"/>
    <mergeCell ref="W33:AI33"/>
    <mergeCell ref="AK33:AL33"/>
    <mergeCell ref="AO33:AU34"/>
    <mergeCell ref="AV33:AZ34"/>
    <mergeCell ref="AK34:AL34"/>
    <mergeCell ref="W30:AI31"/>
    <mergeCell ref="AJ30:AJ31"/>
    <mergeCell ref="AK30:AL31"/>
    <mergeCell ref="AO30:AU31"/>
    <mergeCell ref="AV30:AZ31"/>
    <mergeCell ref="BA30:BA31"/>
    <mergeCell ref="A29:T29"/>
    <mergeCell ref="W29:AK29"/>
    <mergeCell ref="A30:B32"/>
    <mergeCell ref="C30:E32"/>
    <mergeCell ref="F30:H32"/>
    <mergeCell ref="I30:J32"/>
    <mergeCell ref="K30:M32"/>
    <mergeCell ref="N30:P32"/>
    <mergeCell ref="Q30:R32"/>
    <mergeCell ref="S30:T32"/>
    <mergeCell ref="W32:AI32"/>
    <mergeCell ref="AK32:AL32"/>
    <mergeCell ref="AO32:AU32"/>
    <mergeCell ref="AV32:AZ32"/>
    <mergeCell ref="AC25:AL25"/>
    <mergeCell ref="AN25:AT25"/>
    <mergeCell ref="R26:AA26"/>
    <mergeCell ref="AC26:AL26"/>
    <mergeCell ref="AN26:AT28"/>
    <mergeCell ref="R27:AA27"/>
    <mergeCell ref="AC27:AL27"/>
    <mergeCell ref="R28:AA28"/>
    <mergeCell ref="AC28:AL28"/>
    <mergeCell ref="AN17:AR17"/>
    <mergeCell ref="AS17:AV17"/>
    <mergeCell ref="AW17:BA17"/>
    <mergeCell ref="A8:J8"/>
    <mergeCell ref="A13:G13"/>
    <mergeCell ref="A15:BA15"/>
    <mergeCell ref="A17:A19"/>
    <mergeCell ref="B17:F17"/>
    <mergeCell ref="G17:J17"/>
    <mergeCell ref="K17:N17"/>
    <mergeCell ref="O17:R17"/>
    <mergeCell ref="S17:W17"/>
    <mergeCell ref="X17:AA17"/>
    <mergeCell ref="L1:AL1"/>
    <mergeCell ref="L2:AL2"/>
    <mergeCell ref="L3:AL3"/>
    <mergeCell ref="L4:AL4"/>
    <mergeCell ref="A5:J5"/>
    <mergeCell ref="A6:J6"/>
    <mergeCell ref="AB17:AE17"/>
    <mergeCell ref="AF17:AI17"/>
    <mergeCell ref="AJ17:AM17"/>
  </mergeCells>
  <conditionalFormatting sqref="AK32:AL40">
    <cfRule type="cellIs" dxfId="2058" priority="426" operator="equal">
      <formula>0</formula>
    </cfRule>
  </conditionalFormatting>
  <conditionalFormatting sqref="AJ32:AJ40">
    <cfRule type="expression" dxfId="2057" priority="425">
      <formula>$AK32=0</formula>
    </cfRule>
  </conditionalFormatting>
  <conditionalFormatting sqref="W32:AI32">
    <cfRule type="expression" dxfId="2056" priority="424">
      <formula>$AK32=0</formula>
    </cfRule>
  </conditionalFormatting>
  <conditionalFormatting sqref="V32">
    <cfRule type="expression" dxfId="2055" priority="423">
      <formula>$AK32=0</formula>
    </cfRule>
  </conditionalFormatting>
  <conditionalFormatting sqref="V33">
    <cfRule type="expression" dxfId="2054" priority="422">
      <formula>$AK33=0</formula>
    </cfRule>
  </conditionalFormatting>
  <conditionalFormatting sqref="V34">
    <cfRule type="expression" dxfId="2053" priority="421">
      <formula>$AK34=0</formula>
    </cfRule>
  </conditionalFormatting>
  <conditionalFormatting sqref="V35">
    <cfRule type="expression" dxfId="2052" priority="420">
      <formula>$AK35=0</formula>
    </cfRule>
  </conditionalFormatting>
  <conditionalFormatting sqref="V36">
    <cfRule type="expression" dxfId="2051" priority="419">
      <formula>$AK36=0</formula>
    </cfRule>
  </conditionalFormatting>
  <conditionalFormatting sqref="V37">
    <cfRule type="expression" dxfId="2050" priority="418">
      <formula>$AK37=0</formula>
    </cfRule>
  </conditionalFormatting>
  <conditionalFormatting sqref="V38">
    <cfRule type="expression" dxfId="2049" priority="417">
      <formula>$AK38=0</formula>
    </cfRule>
  </conditionalFormatting>
  <conditionalFormatting sqref="V39">
    <cfRule type="expression" dxfId="2048" priority="416">
      <formula>$AK39=0</formula>
    </cfRule>
  </conditionalFormatting>
  <conditionalFormatting sqref="V40">
    <cfRule type="expression" dxfId="2047" priority="415">
      <formula>$AK40=0</formula>
    </cfRule>
  </conditionalFormatting>
  <conditionalFormatting sqref="W33:AI33">
    <cfRule type="expression" dxfId="2046" priority="406">
      <formula>$AK33=0</formula>
    </cfRule>
  </conditionalFormatting>
  <conditionalFormatting sqref="W34:AI34">
    <cfRule type="expression" dxfId="2045" priority="405">
      <formula>$AK34=0</formula>
    </cfRule>
  </conditionalFormatting>
  <conditionalFormatting sqref="W35:AI35">
    <cfRule type="expression" dxfId="2044" priority="404">
      <formula>$AK35=0</formula>
    </cfRule>
  </conditionalFormatting>
  <conditionalFormatting sqref="W36:AI36">
    <cfRule type="expression" dxfId="2043" priority="403">
      <formula>$AK36=0</formula>
    </cfRule>
  </conditionalFormatting>
  <conditionalFormatting sqref="W37:AI37">
    <cfRule type="expression" dxfId="2042" priority="402">
      <formula>$AK37=0</formula>
    </cfRule>
  </conditionalFormatting>
  <conditionalFormatting sqref="W38:AI38">
    <cfRule type="expression" dxfId="2041" priority="401">
      <formula>$AK38=0</formula>
    </cfRule>
  </conditionalFormatting>
  <conditionalFormatting sqref="W39:AI39">
    <cfRule type="expression" dxfId="2040" priority="400">
      <formula>$AK39=0</formula>
    </cfRule>
  </conditionalFormatting>
  <conditionalFormatting sqref="W40:AI40">
    <cfRule type="expression" dxfId="2039" priority="399">
      <formula>$AK40=0</formula>
    </cfRule>
  </conditionalFormatting>
  <conditionalFormatting sqref="Q26:Q27">
    <cfRule type="expression" dxfId="2038" priority="398">
      <formula>Q26&gt;0</formula>
    </cfRule>
  </conditionalFormatting>
  <conditionalFormatting sqref="B20">
    <cfRule type="expression" dxfId="2037" priority="389">
      <formula>B20&lt;&gt;""</formula>
    </cfRule>
  </conditionalFormatting>
  <conditionalFormatting sqref="C20">
    <cfRule type="expression" dxfId="2036" priority="388">
      <formula>C20&lt;&gt;""</formula>
    </cfRule>
  </conditionalFormatting>
  <conditionalFormatting sqref="D20">
    <cfRule type="expression" dxfId="2035" priority="387">
      <formula>D20&lt;&gt;""</formula>
    </cfRule>
  </conditionalFormatting>
  <conditionalFormatting sqref="E20">
    <cfRule type="expression" dxfId="2034" priority="386">
      <formula>E20&lt;&gt;""</formula>
    </cfRule>
  </conditionalFormatting>
  <conditionalFormatting sqref="F20">
    <cfRule type="expression" dxfId="2033" priority="385">
      <formula>F20&lt;&gt;""</formula>
    </cfRule>
  </conditionalFormatting>
  <conditionalFormatting sqref="G20">
    <cfRule type="expression" dxfId="2032" priority="384">
      <formula>G20&lt;&gt;""</formula>
    </cfRule>
  </conditionalFormatting>
  <conditionalFormatting sqref="H20">
    <cfRule type="expression" dxfId="2031" priority="383">
      <formula>H20&lt;&gt;""</formula>
    </cfRule>
  </conditionalFormatting>
  <conditionalFormatting sqref="I20">
    <cfRule type="expression" dxfId="2030" priority="382">
      <formula>I20&lt;&gt;""</formula>
    </cfRule>
  </conditionalFormatting>
  <conditionalFormatting sqref="J20">
    <cfRule type="expression" dxfId="2029" priority="381">
      <formula>J20&lt;&gt;""</formula>
    </cfRule>
  </conditionalFormatting>
  <conditionalFormatting sqref="K20">
    <cfRule type="expression" dxfId="2028" priority="380">
      <formula>K20&lt;&gt;""</formula>
    </cfRule>
  </conditionalFormatting>
  <conditionalFormatting sqref="L20">
    <cfRule type="expression" dxfId="2027" priority="379">
      <formula>L20&lt;&gt;""</formula>
    </cfRule>
  </conditionalFormatting>
  <conditionalFormatting sqref="M20">
    <cfRule type="expression" dxfId="2026" priority="378">
      <formula>M20&lt;&gt;""</formula>
    </cfRule>
  </conditionalFormatting>
  <conditionalFormatting sqref="N20">
    <cfRule type="expression" dxfId="2025" priority="377">
      <formula>N20&lt;&gt;""</formula>
    </cfRule>
  </conditionalFormatting>
  <conditionalFormatting sqref="O20">
    <cfRule type="expression" dxfId="2024" priority="376">
      <formula>O20&lt;&gt;""</formula>
    </cfRule>
  </conditionalFormatting>
  <conditionalFormatting sqref="P20">
    <cfRule type="expression" dxfId="2023" priority="375">
      <formula>P20&lt;&gt;""</formula>
    </cfRule>
  </conditionalFormatting>
  <conditionalFormatting sqref="Q20">
    <cfRule type="expression" dxfId="2022" priority="374">
      <formula>Q20&lt;&gt;""</formula>
    </cfRule>
  </conditionalFormatting>
  <conditionalFormatting sqref="R20">
    <cfRule type="expression" dxfId="2021" priority="373">
      <formula>R20&lt;&gt;""</formula>
    </cfRule>
  </conditionalFormatting>
  <conditionalFormatting sqref="S20">
    <cfRule type="expression" dxfId="2020" priority="372">
      <formula>S20&lt;&gt;""</formula>
    </cfRule>
  </conditionalFormatting>
  <conditionalFormatting sqref="T20">
    <cfRule type="expression" dxfId="2019" priority="371">
      <formula>T20&lt;&gt;""</formula>
    </cfRule>
  </conditionalFormatting>
  <conditionalFormatting sqref="U20">
    <cfRule type="expression" dxfId="2018" priority="370">
      <formula>U20&lt;&gt;""</formula>
    </cfRule>
  </conditionalFormatting>
  <conditionalFormatting sqref="V20">
    <cfRule type="expression" dxfId="2017" priority="369">
      <formula>V20&lt;&gt;""</formula>
    </cfRule>
  </conditionalFormatting>
  <conditionalFormatting sqref="W20">
    <cfRule type="expression" dxfId="2016" priority="368">
      <formula>W20&lt;&gt;""</formula>
    </cfRule>
  </conditionalFormatting>
  <conditionalFormatting sqref="X20">
    <cfRule type="expression" dxfId="2015" priority="367">
      <formula>X20&lt;&gt;""</formula>
    </cfRule>
  </conditionalFormatting>
  <conditionalFormatting sqref="Y20">
    <cfRule type="expression" dxfId="2014" priority="366">
      <formula>Y20&lt;&gt;""</formula>
    </cfRule>
  </conditionalFormatting>
  <conditionalFormatting sqref="Z20">
    <cfRule type="expression" dxfId="2013" priority="365">
      <formula>Z20&lt;&gt;""</formula>
    </cfRule>
  </conditionalFormatting>
  <conditionalFormatting sqref="AA20">
    <cfRule type="expression" dxfId="2012" priority="364">
      <formula>AA20&lt;&gt;""</formula>
    </cfRule>
  </conditionalFormatting>
  <conditionalFormatting sqref="AB20">
    <cfRule type="expression" dxfId="2011" priority="363">
      <formula>AB20&lt;&gt;""</formula>
    </cfRule>
  </conditionalFormatting>
  <conditionalFormatting sqref="AC20">
    <cfRule type="expression" dxfId="2010" priority="362">
      <formula>AC20&lt;&gt;""</formula>
    </cfRule>
  </conditionalFormatting>
  <conditionalFormatting sqref="AD20">
    <cfRule type="expression" dxfId="2009" priority="361">
      <formula>AD20&lt;&gt;""</formula>
    </cfRule>
  </conditionalFormatting>
  <conditionalFormatting sqref="AE20">
    <cfRule type="expression" dxfId="2008" priority="360">
      <formula>AE20&lt;&gt;""</formula>
    </cfRule>
  </conditionalFormatting>
  <conditionalFormatting sqref="AF20">
    <cfRule type="expression" dxfId="2007" priority="359">
      <formula>AF20&lt;&gt;""</formula>
    </cfRule>
  </conditionalFormatting>
  <conditionalFormatting sqref="AG20">
    <cfRule type="expression" dxfId="2006" priority="358">
      <formula>AG20&lt;&gt;""</formula>
    </cfRule>
  </conditionalFormatting>
  <conditionalFormatting sqref="AH20">
    <cfRule type="expression" dxfId="2005" priority="357">
      <formula>AH20&lt;&gt;""</formula>
    </cfRule>
  </conditionalFormatting>
  <conditionalFormatting sqref="AI20">
    <cfRule type="expression" dxfId="2004" priority="356">
      <formula>AI20&lt;&gt;""</formula>
    </cfRule>
  </conditionalFormatting>
  <conditionalFormatting sqref="AJ20">
    <cfRule type="expression" dxfId="2003" priority="355">
      <formula>AJ20&lt;&gt;""</formula>
    </cfRule>
  </conditionalFormatting>
  <conditionalFormatting sqref="AK20">
    <cfRule type="expression" dxfId="2002" priority="354">
      <formula>AK20&lt;&gt;""</formula>
    </cfRule>
  </conditionalFormatting>
  <conditionalFormatting sqref="AL20">
    <cfRule type="expression" dxfId="2001" priority="353">
      <formula>AL20&lt;&gt;""</formula>
    </cfRule>
  </conditionalFormatting>
  <conditionalFormatting sqref="AM20">
    <cfRule type="expression" dxfId="2000" priority="352">
      <formula>AM20&lt;&gt;""</formula>
    </cfRule>
  </conditionalFormatting>
  <conditionalFormatting sqref="AN20">
    <cfRule type="expression" dxfId="1999" priority="351">
      <formula>AN20&lt;&gt;""</formula>
    </cfRule>
  </conditionalFormatting>
  <conditionalFormatting sqref="AO20">
    <cfRule type="expression" dxfId="1998" priority="350">
      <formula>AO20&lt;&gt;""</formula>
    </cfRule>
  </conditionalFormatting>
  <conditionalFormatting sqref="AP20">
    <cfRule type="expression" dxfId="1997" priority="349">
      <formula>AP20&lt;&gt;""</formula>
    </cfRule>
  </conditionalFormatting>
  <conditionalFormatting sqref="AQ20">
    <cfRule type="expression" dxfId="1996" priority="348">
      <formula>AQ20&lt;&gt;""</formula>
    </cfRule>
  </conditionalFormatting>
  <conditionalFormatting sqref="AR20">
    <cfRule type="expression" dxfId="1995" priority="347">
      <formula>AR20&lt;&gt;""</formula>
    </cfRule>
  </conditionalFormatting>
  <conditionalFormatting sqref="AS20">
    <cfRule type="expression" dxfId="1994" priority="346">
      <formula>AS20&lt;&gt;""</formula>
    </cfRule>
  </conditionalFormatting>
  <conditionalFormatting sqref="AT20">
    <cfRule type="expression" dxfId="1993" priority="345">
      <formula>AT20&lt;&gt;""</formula>
    </cfRule>
  </conditionalFormatting>
  <conditionalFormatting sqref="AU20">
    <cfRule type="expression" dxfId="1992" priority="344">
      <formula>AU20&lt;&gt;""</formula>
    </cfRule>
  </conditionalFormatting>
  <conditionalFormatting sqref="AV20">
    <cfRule type="expression" dxfId="1991" priority="343">
      <formula>AV20&lt;&gt;""</formula>
    </cfRule>
  </conditionalFormatting>
  <conditionalFormatting sqref="AW20">
    <cfRule type="expression" dxfId="1990" priority="342">
      <formula>AW20&lt;&gt;""</formula>
    </cfRule>
  </conditionalFormatting>
  <conditionalFormatting sqref="AX20">
    <cfRule type="expression" dxfId="1989" priority="341">
      <formula>AX20&lt;&gt;""</formula>
    </cfRule>
  </conditionalFormatting>
  <conditionalFormatting sqref="AY20">
    <cfRule type="expression" dxfId="1988" priority="340">
      <formula>AY20&lt;&gt;""</formula>
    </cfRule>
  </conditionalFormatting>
  <conditionalFormatting sqref="AZ20">
    <cfRule type="expression" dxfId="1987" priority="339">
      <formula>AZ20&lt;&gt;""</formula>
    </cfRule>
  </conditionalFormatting>
  <conditionalFormatting sqref="BA20">
    <cfRule type="expression" dxfId="1986" priority="338">
      <formula>BA20&lt;&gt;""</formula>
    </cfRule>
  </conditionalFormatting>
  <conditionalFormatting sqref="AG23">
    <cfRule type="expression" dxfId="1985" priority="202">
      <formula>AG23&lt;&gt;""</formula>
    </cfRule>
  </conditionalFormatting>
  <conditionalFormatting sqref="AH23">
    <cfRule type="expression" dxfId="1984" priority="201">
      <formula>AH23&lt;&gt;""</formula>
    </cfRule>
  </conditionalFormatting>
  <conditionalFormatting sqref="AI23">
    <cfRule type="expression" dxfId="1983" priority="200">
      <formula>AI23&lt;&gt;""</formula>
    </cfRule>
  </conditionalFormatting>
  <conditionalFormatting sqref="AJ23">
    <cfRule type="expression" dxfId="1982" priority="199">
      <formula>AJ23&lt;&gt;""</formula>
    </cfRule>
  </conditionalFormatting>
  <conditionalFormatting sqref="AQ23">
    <cfRule type="expression" dxfId="1981" priority="192">
      <formula>AQ23&lt;&gt;""</formula>
    </cfRule>
  </conditionalFormatting>
  <conditionalFormatting sqref="AR23">
    <cfRule type="expression" dxfId="1980" priority="191">
      <formula>AR23&lt;&gt;""</formula>
    </cfRule>
  </conditionalFormatting>
  <conditionalFormatting sqref="AS23">
    <cfRule type="expression" dxfId="1979" priority="190">
      <formula>AS23&lt;&gt;""</formula>
    </cfRule>
  </conditionalFormatting>
  <conditionalFormatting sqref="AT23">
    <cfRule type="expression" dxfId="1978" priority="189">
      <formula>AT23&lt;&gt;""</formula>
    </cfRule>
  </conditionalFormatting>
  <conditionalFormatting sqref="AU23">
    <cfRule type="expression" dxfId="1977" priority="188">
      <formula>AU23&lt;&gt;""</formula>
    </cfRule>
  </conditionalFormatting>
  <conditionalFormatting sqref="AV23">
    <cfRule type="expression" dxfId="1976" priority="187">
      <formula>AV23&lt;&gt;""</formula>
    </cfRule>
  </conditionalFormatting>
  <conditionalFormatting sqref="AW23">
    <cfRule type="expression" dxfId="1975" priority="186">
      <formula>AW23&lt;&gt;""</formula>
    </cfRule>
  </conditionalFormatting>
  <conditionalFormatting sqref="AX23">
    <cfRule type="expression" dxfId="1974" priority="185">
      <formula>AX23&lt;&gt;""</formula>
    </cfRule>
  </conditionalFormatting>
  <conditionalFormatting sqref="AY23">
    <cfRule type="expression" dxfId="1973" priority="184">
      <formula>AY23&lt;&gt;""</formula>
    </cfRule>
  </conditionalFormatting>
  <conditionalFormatting sqref="AZ23">
    <cfRule type="expression" dxfId="1972" priority="183">
      <formula>AZ23&lt;&gt;""</formula>
    </cfRule>
  </conditionalFormatting>
  <conditionalFormatting sqref="BA23">
    <cfRule type="expression" dxfId="1971" priority="182">
      <formula>BA23&lt;&gt;""</formula>
    </cfRule>
  </conditionalFormatting>
  <conditionalFormatting sqref="B24">
    <cfRule type="expression" dxfId="1970" priority="181">
      <formula>B24&lt;&gt;""</formula>
    </cfRule>
  </conditionalFormatting>
  <conditionalFormatting sqref="C24">
    <cfRule type="expression" dxfId="1969" priority="180">
      <formula>C24&lt;&gt;""</formula>
    </cfRule>
  </conditionalFormatting>
  <conditionalFormatting sqref="D24">
    <cfRule type="expression" dxfId="1968" priority="179">
      <formula>D24&lt;&gt;""</formula>
    </cfRule>
  </conditionalFormatting>
  <conditionalFormatting sqref="E24">
    <cfRule type="expression" dxfId="1967" priority="178">
      <formula>E24&lt;&gt;""</formula>
    </cfRule>
  </conditionalFormatting>
  <conditionalFormatting sqref="AE22">
    <cfRule type="expression" dxfId="1966" priority="256">
      <formula>AE22&lt;&gt;""</formula>
    </cfRule>
  </conditionalFormatting>
  <conditionalFormatting sqref="AF22">
    <cfRule type="expression" dxfId="1965" priority="255">
      <formula>AF22&lt;&gt;""</formula>
    </cfRule>
  </conditionalFormatting>
  <conditionalFormatting sqref="AG22">
    <cfRule type="expression" dxfId="1964" priority="254">
      <formula>AG22&lt;&gt;""</formula>
    </cfRule>
  </conditionalFormatting>
  <conditionalFormatting sqref="AH22">
    <cfRule type="expression" dxfId="1963" priority="253">
      <formula>AH22&lt;&gt;""</formula>
    </cfRule>
  </conditionalFormatting>
  <conditionalFormatting sqref="AI22">
    <cfRule type="expression" dxfId="1962" priority="252">
      <formula>AI22&lt;&gt;""</formula>
    </cfRule>
  </conditionalFormatting>
  <conditionalFormatting sqref="AJ22">
    <cfRule type="expression" dxfId="1961" priority="251">
      <formula>AJ22&lt;&gt;""</formula>
    </cfRule>
  </conditionalFormatting>
  <conditionalFormatting sqref="AK22">
    <cfRule type="expression" dxfId="1960" priority="250">
      <formula>AK22&lt;&gt;""</formula>
    </cfRule>
  </conditionalFormatting>
  <conditionalFormatting sqref="AL22">
    <cfRule type="expression" dxfId="1959" priority="249">
      <formula>AL22&lt;&gt;""</formula>
    </cfRule>
  </conditionalFormatting>
  <conditionalFormatting sqref="AM22">
    <cfRule type="expression" dxfId="1958" priority="248">
      <formula>AM22&lt;&gt;""</formula>
    </cfRule>
  </conditionalFormatting>
  <conditionalFormatting sqref="AN22">
    <cfRule type="expression" dxfId="1957" priority="247">
      <formula>AN22&lt;&gt;""</formula>
    </cfRule>
  </conditionalFormatting>
  <conditionalFormatting sqref="AO22">
    <cfRule type="expression" dxfId="1956" priority="246">
      <formula>AO22&lt;&gt;""</formula>
    </cfRule>
  </conditionalFormatting>
  <conditionalFormatting sqref="AP22">
    <cfRule type="expression" dxfId="1955" priority="245">
      <formula>AP22&lt;&gt;""</formula>
    </cfRule>
  </conditionalFormatting>
  <conditionalFormatting sqref="AQ22">
    <cfRule type="expression" dxfId="1954" priority="244">
      <formula>AQ22&lt;&gt;""</formula>
    </cfRule>
  </conditionalFormatting>
  <conditionalFormatting sqref="AR22">
    <cfRule type="expression" dxfId="1953" priority="243">
      <formula>AR22&lt;&gt;""</formula>
    </cfRule>
  </conditionalFormatting>
  <conditionalFormatting sqref="AS22">
    <cfRule type="expression" dxfId="1952" priority="242">
      <formula>AS22&lt;&gt;""</formula>
    </cfRule>
  </conditionalFormatting>
  <conditionalFormatting sqref="AT22">
    <cfRule type="expression" dxfId="1951" priority="241">
      <formula>AT22&lt;&gt;""</formula>
    </cfRule>
  </conditionalFormatting>
  <conditionalFormatting sqref="AU22">
    <cfRule type="expression" dxfId="1950" priority="240">
      <formula>AU22&lt;&gt;""</formula>
    </cfRule>
  </conditionalFormatting>
  <conditionalFormatting sqref="AV22">
    <cfRule type="expression" dxfId="1949" priority="239">
      <formula>AV22&lt;&gt;""</formula>
    </cfRule>
  </conditionalFormatting>
  <conditionalFormatting sqref="AW22">
    <cfRule type="expression" dxfId="1948" priority="238">
      <formula>AW22&lt;&gt;""</formula>
    </cfRule>
  </conditionalFormatting>
  <conditionalFormatting sqref="AX22">
    <cfRule type="expression" dxfId="1947" priority="237">
      <formula>AX22&lt;&gt;""</formula>
    </cfRule>
  </conditionalFormatting>
  <conditionalFormatting sqref="AY22">
    <cfRule type="expression" dxfId="1946" priority="236">
      <formula>AY22&lt;&gt;""</formula>
    </cfRule>
  </conditionalFormatting>
  <conditionalFormatting sqref="AZ22">
    <cfRule type="expression" dxfId="1945" priority="235">
      <formula>AZ22&lt;&gt;""</formula>
    </cfRule>
  </conditionalFormatting>
  <conditionalFormatting sqref="BA22">
    <cfRule type="expression" dxfId="1944" priority="234">
      <formula>BA22&lt;&gt;""</formula>
    </cfRule>
  </conditionalFormatting>
  <conditionalFormatting sqref="B23">
    <cfRule type="expression" dxfId="1943" priority="233">
      <formula>B23&lt;&gt;""</formula>
    </cfRule>
  </conditionalFormatting>
  <conditionalFormatting sqref="C23">
    <cfRule type="expression" dxfId="1942" priority="232">
      <formula>C23&lt;&gt;""</formula>
    </cfRule>
  </conditionalFormatting>
  <conditionalFormatting sqref="D23">
    <cfRule type="expression" dxfId="1941" priority="231">
      <formula>D23&lt;&gt;""</formula>
    </cfRule>
  </conditionalFormatting>
  <conditionalFormatting sqref="E23">
    <cfRule type="expression" dxfId="1940" priority="230">
      <formula>E23&lt;&gt;""</formula>
    </cfRule>
  </conditionalFormatting>
  <conditionalFormatting sqref="F24">
    <cfRule type="expression" dxfId="1939" priority="177">
      <formula>F24&lt;&gt;""</formula>
    </cfRule>
  </conditionalFormatting>
  <conditionalFormatting sqref="G24">
    <cfRule type="expression" dxfId="1938" priority="176">
      <formula>G24&lt;&gt;""</formula>
    </cfRule>
  </conditionalFormatting>
  <conditionalFormatting sqref="H24">
    <cfRule type="expression" dxfId="1937" priority="175">
      <formula>H24&lt;&gt;""</formula>
    </cfRule>
  </conditionalFormatting>
  <conditionalFormatting sqref="I24">
    <cfRule type="expression" dxfId="1936" priority="174">
      <formula>I24&lt;&gt;""</formula>
    </cfRule>
  </conditionalFormatting>
  <conditionalFormatting sqref="J24">
    <cfRule type="expression" dxfId="1935" priority="173">
      <formula>J24&lt;&gt;""</formula>
    </cfRule>
  </conditionalFormatting>
  <conditionalFormatting sqref="K24">
    <cfRule type="expression" dxfId="1934" priority="172">
      <formula>K24&lt;&gt;""</formula>
    </cfRule>
  </conditionalFormatting>
  <conditionalFormatting sqref="L24">
    <cfRule type="expression" dxfId="1933" priority="171">
      <formula>L24&lt;&gt;""</formula>
    </cfRule>
  </conditionalFormatting>
  <conditionalFormatting sqref="M24">
    <cfRule type="expression" dxfId="1932" priority="170">
      <formula>M24&lt;&gt;""</formula>
    </cfRule>
  </conditionalFormatting>
  <conditionalFormatting sqref="N24">
    <cfRule type="expression" dxfId="1931" priority="169">
      <formula>N24&lt;&gt;""</formula>
    </cfRule>
  </conditionalFormatting>
  <conditionalFormatting sqref="O24">
    <cfRule type="expression" dxfId="1930" priority="168">
      <formula>O24&lt;&gt;""</formula>
    </cfRule>
  </conditionalFormatting>
  <conditionalFormatting sqref="P24">
    <cfRule type="expression" dxfId="1929" priority="167">
      <formula>P24&lt;&gt;""</formula>
    </cfRule>
  </conditionalFormatting>
  <conditionalFormatting sqref="Q24">
    <cfRule type="expression" dxfId="1928" priority="166">
      <formula>Q24&lt;&gt;""</formula>
    </cfRule>
  </conditionalFormatting>
  <conditionalFormatting sqref="R24">
    <cfRule type="expression" dxfId="1927" priority="165">
      <formula>R24&lt;&gt;""</formula>
    </cfRule>
  </conditionalFormatting>
  <conditionalFormatting sqref="S24">
    <cfRule type="expression" dxfId="1926" priority="164">
      <formula>S24&lt;&gt;""</formula>
    </cfRule>
  </conditionalFormatting>
  <conditionalFormatting sqref="T24">
    <cfRule type="expression" dxfId="1925" priority="163">
      <formula>T24&lt;&gt;""</formula>
    </cfRule>
  </conditionalFormatting>
  <conditionalFormatting sqref="U24">
    <cfRule type="expression" dxfId="1924" priority="162">
      <formula>U24&lt;&gt;""</formula>
    </cfRule>
  </conditionalFormatting>
  <conditionalFormatting sqref="V24">
    <cfRule type="expression" dxfId="1923" priority="161">
      <formula>V24&lt;&gt;""</formula>
    </cfRule>
  </conditionalFormatting>
  <conditionalFormatting sqref="W24">
    <cfRule type="expression" dxfId="1922" priority="160">
      <formula>W24&lt;&gt;""</formula>
    </cfRule>
  </conditionalFormatting>
  <conditionalFormatting sqref="X24">
    <cfRule type="expression" dxfId="1921" priority="159">
      <formula>X24&lt;&gt;""</formula>
    </cfRule>
  </conditionalFormatting>
  <conditionalFormatting sqref="Y24">
    <cfRule type="expression" dxfId="1920" priority="158">
      <formula>Y24&lt;&gt;""</formula>
    </cfRule>
  </conditionalFormatting>
  <conditionalFormatting sqref="Z24">
    <cfRule type="expression" dxfId="1919" priority="157">
      <formula>Z24&lt;&gt;""</formula>
    </cfRule>
  </conditionalFormatting>
  <conditionalFormatting sqref="AA24">
    <cfRule type="expression" dxfId="1918" priority="156">
      <formula>AA24&lt;&gt;""</formula>
    </cfRule>
  </conditionalFormatting>
  <conditionalFormatting sqref="AB24">
    <cfRule type="expression" dxfId="1917" priority="155">
      <formula>AB24&lt;&gt;""</formula>
    </cfRule>
  </conditionalFormatting>
  <conditionalFormatting sqref="AC24">
    <cfRule type="expression" dxfId="1916" priority="154">
      <formula>AC24&lt;&gt;""</formula>
    </cfRule>
  </conditionalFormatting>
  <conditionalFormatting sqref="AD24">
    <cfRule type="expression" dxfId="1915" priority="153">
      <formula>AD24&lt;&gt;""</formula>
    </cfRule>
  </conditionalFormatting>
  <conditionalFormatting sqref="AE24">
    <cfRule type="expression" dxfId="1914" priority="152">
      <formula>AE24&lt;&gt;""</formula>
    </cfRule>
  </conditionalFormatting>
  <conditionalFormatting sqref="AF24">
    <cfRule type="expression" dxfId="1913" priority="151">
      <formula>AF24&lt;&gt;""</formula>
    </cfRule>
  </conditionalFormatting>
  <conditionalFormatting sqref="AG24">
    <cfRule type="expression" dxfId="1912" priority="150">
      <formula>AG24&lt;&gt;""</formula>
    </cfRule>
  </conditionalFormatting>
  <conditionalFormatting sqref="AH24">
    <cfRule type="expression" dxfId="1911" priority="149">
      <formula>AH24&lt;&gt;""</formula>
    </cfRule>
  </conditionalFormatting>
  <conditionalFormatting sqref="AI24">
    <cfRule type="expression" dxfId="1910" priority="148">
      <formula>AI24&lt;&gt;""</formula>
    </cfRule>
  </conditionalFormatting>
  <conditionalFormatting sqref="AJ24">
    <cfRule type="expression" dxfId="1909" priority="147">
      <formula>AJ24&lt;&gt;""</formula>
    </cfRule>
  </conditionalFormatting>
  <conditionalFormatting sqref="AK24">
    <cfRule type="expression" dxfId="1908" priority="146">
      <formula>AK24&lt;&gt;""</formula>
    </cfRule>
  </conditionalFormatting>
  <conditionalFormatting sqref="AL24">
    <cfRule type="expression" dxfId="1907" priority="145">
      <formula>AL24&lt;&gt;""</formula>
    </cfRule>
  </conditionalFormatting>
  <conditionalFormatting sqref="AM24">
    <cfRule type="expression" dxfId="1906" priority="144">
      <formula>AM24&lt;&gt;""</formula>
    </cfRule>
  </conditionalFormatting>
  <conditionalFormatting sqref="AN24">
    <cfRule type="expression" dxfId="1905" priority="143">
      <formula>AN24&lt;&gt;""</formula>
    </cfRule>
  </conditionalFormatting>
  <conditionalFormatting sqref="AO24">
    <cfRule type="expression" dxfId="1904" priority="142">
      <formula>AO24&lt;&gt;""</formula>
    </cfRule>
  </conditionalFormatting>
  <conditionalFormatting sqref="AP24">
    <cfRule type="expression" dxfId="1903" priority="141">
      <formula>AP24&lt;&gt;""</formula>
    </cfRule>
  </conditionalFormatting>
  <conditionalFormatting sqref="AQ24">
    <cfRule type="expression" dxfId="1902" priority="140">
      <formula>AQ24&lt;&gt;""</formula>
    </cfRule>
  </conditionalFormatting>
  <conditionalFormatting sqref="AR24">
    <cfRule type="expression" dxfId="1901" priority="139">
      <formula>AR24&lt;&gt;""</formula>
    </cfRule>
  </conditionalFormatting>
  <conditionalFormatting sqref="AS24">
    <cfRule type="expression" dxfId="1900" priority="138">
      <formula>AS24&lt;&gt;""</formula>
    </cfRule>
  </conditionalFormatting>
  <conditionalFormatting sqref="AT24">
    <cfRule type="expression" dxfId="1899" priority="137">
      <formula>AT24&lt;&gt;""</formula>
    </cfRule>
  </conditionalFormatting>
  <conditionalFormatting sqref="AU24">
    <cfRule type="expression" dxfId="1898" priority="136">
      <formula>AU24&lt;&gt;""</formula>
    </cfRule>
  </conditionalFormatting>
  <conditionalFormatting sqref="AV24">
    <cfRule type="expression" dxfId="1897" priority="135">
      <formula>AV24&lt;&gt;""</formula>
    </cfRule>
  </conditionalFormatting>
  <conditionalFormatting sqref="AW24">
    <cfRule type="expression" dxfId="1896" priority="134">
      <formula>AW24&lt;&gt;""</formula>
    </cfRule>
  </conditionalFormatting>
  <conditionalFormatting sqref="AX24">
    <cfRule type="expression" dxfId="1895" priority="133">
      <formula>AX24&lt;&gt;""</formula>
    </cfRule>
  </conditionalFormatting>
  <conditionalFormatting sqref="AY24">
    <cfRule type="expression" dxfId="1894" priority="132">
      <formula>AY24&lt;&gt;""</formula>
    </cfRule>
  </conditionalFormatting>
  <conditionalFormatting sqref="AZ24">
    <cfRule type="expression" dxfId="1893" priority="131">
      <formula>AZ24&lt;&gt;""</formula>
    </cfRule>
  </conditionalFormatting>
  <conditionalFormatting sqref="BA24">
    <cfRule type="expression" dxfId="1892" priority="130">
      <formula>BA24&lt;&gt;""</formula>
    </cfRule>
  </conditionalFormatting>
  <conditionalFormatting sqref="Q27">
    <cfRule type="cellIs" dxfId="1891" priority="129" operator="equal">
      <formula>0</formula>
    </cfRule>
  </conditionalFormatting>
  <conditionalFormatting sqref="Q28">
    <cfRule type="expression" dxfId="1890" priority="128">
      <formula>Q28&gt;0</formula>
    </cfRule>
  </conditionalFormatting>
  <conditionalFormatting sqref="Q28">
    <cfRule type="cellIs" dxfId="1889" priority="127" operator="equal">
      <formula>0</formula>
    </cfRule>
  </conditionalFormatting>
  <conditionalFormatting sqref="Q26">
    <cfRule type="cellIs" dxfId="1888" priority="126" operator="equal">
      <formula>0</formula>
    </cfRule>
  </conditionalFormatting>
  <conditionalFormatting sqref="AB25:AB28">
    <cfRule type="expression" dxfId="1887" priority="125">
      <formula>AB25&gt;0</formula>
    </cfRule>
  </conditionalFormatting>
  <conditionalFormatting sqref="AB25:AB28">
    <cfRule type="cellIs" dxfId="1886" priority="124" operator="equal">
      <formula>0</formula>
    </cfRule>
  </conditionalFormatting>
  <conditionalFormatting sqref="AM26">
    <cfRule type="expression" dxfId="1885" priority="115">
      <formula>AM26&gt;0</formula>
    </cfRule>
  </conditionalFormatting>
  <conditionalFormatting sqref="AM26">
    <cfRule type="cellIs" dxfId="1884" priority="114" operator="equal">
      <formula>0</formula>
    </cfRule>
  </conditionalFormatting>
  <conditionalFormatting sqref="AM25">
    <cfRule type="expression" dxfId="1883" priority="113">
      <formula>AM25&gt;0</formula>
    </cfRule>
  </conditionalFormatting>
  <conditionalFormatting sqref="AM25">
    <cfRule type="cellIs" dxfId="1882" priority="112" operator="equal">
      <formula>0</formula>
    </cfRule>
  </conditionalFormatting>
  <conditionalFormatting sqref="B21">
    <cfRule type="expression" dxfId="1881" priority="111">
      <formula>B21&lt;&gt;""</formula>
    </cfRule>
  </conditionalFormatting>
  <conditionalFormatting sqref="C21">
    <cfRule type="expression" dxfId="1880" priority="110">
      <formula>C21&lt;&gt;""</formula>
    </cfRule>
  </conditionalFormatting>
  <conditionalFormatting sqref="D21">
    <cfRule type="expression" dxfId="1879" priority="109">
      <formula>D21&lt;&gt;""</formula>
    </cfRule>
  </conditionalFormatting>
  <conditionalFormatting sqref="E21">
    <cfRule type="expression" dxfId="1878" priority="108">
      <formula>E21&lt;&gt;""</formula>
    </cfRule>
  </conditionalFormatting>
  <conditionalFormatting sqref="F21">
    <cfRule type="expression" dxfId="1877" priority="107">
      <formula>F21&lt;&gt;""</formula>
    </cfRule>
  </conditionalFormatting>
  <conditionalFormatting sqref="G21">
    <cfRule type="expression" dxfId="1876" priority="106">
      <formula>G21&lt;&gt;""</formula>
    </cfRule>
  </conditionalFormatting>
  <conditionalFormatting sqref="H21">
    <cfRule type="expression" dxfId="1875" priority="105">
      <formula>H21&lt;&gt;""</formula>
    </cfRule>
  </conditionalFormatting>
  <conditionalFormatting sqref="I21">
    <cfRule type="expression" dxfId="1874" priority="104">
      <formula>I21&lt;&gt;""</formula>
    </cfRule>
  </conditionalFormatting>
  <conditionalFormatting sqref="J21">
    <cfRule type="expression" dxfId="1873" priority="103">
      <formula>J21&lt;&gt;""</formula>
    </cfRule>
  </conditionalFormatting>
  <conditionalFormatting sqref="K21">
    <cfRule type="expression" dxfId="1872" priority="102">
      <formula>K21&lt;&gt;""</formula>
    </cfRule>
  </conditionalFormatting>
  <conditionalFormatting sqref="L21">
    <cfRule type="expression" dxfId="1871" priority="101">
      <formula>L21&lt;&gt;""</formula>
    </cfRule>
  </conditionalFormatting>
  <conditionalFormatting sqref="M21">
    <cfRule type="expression" dxfId="1870" priority="100">
      <formula>M21&lt;&gt;""</formula>
    </cfRule>
  </conditionalFormatting>
  <conditionalFormatting sqref="N21">
    <cfRule type="expression" dxfId="1869" priority="99">
      <formula>N21&lt;&gt;""</formula>
    </cfRule>
  </conditionalFormatting>
  <conditionalFormatting sqref="O21">
    <cfRule type="expression" dxfId="1868" priority="98">
      <formula>O21&lt;&gt;""</formula>
    </cfRule>
  </conditionalFormatting>
  <conditionalFormatting sqref="P21">
    <cfRule type="expression" dxfId="1867" priority="97">
      <formula>P21&lt;&gt;""</formula>
    </cfRule>
  </conditionalFormatting>
  <conditionalFormatting sqref="Q21">
    <cfRule type="expression" dxfId="1866" priority="96">
      <formula>Q21&lt;&gt;""</formula>
    </cfRule>
  </conditionalFormatting>
  <conditionalFormatting sqref="R21">
    <cfRule type="expression" dxfId="1865" priority="95">
      <formula>R21&lt;&gt;""</formula>
    </cfRule>
  </conditionalFormatting>
  <conditionalFormatting sqref="S21">
    <cfRule type="expression" dxfId="1864" priority="94">
      <formula>S21&lt;&gt;""</formula>
    </cfRule>
  </conditionalFormatting>
  <conditionalFormatting sqref="T21">
    <cfRule type="expression" dxfId="1863" priority="93">
      <formula>T21&lt;&gt;""</formula>
    </cfRule>
  </conditionalFormatting>
  <conditionalFormatting sqref="U21">
    <cfRule type="expression" dxfId="1862" priority="92">
      <formula>U21&lt;&gt;""</formula>
    </cfRule>
  </conditionalFormatting>
  <conditionalFormatting sqref="V21">
    <cfRule type="expression" dxfId="1861" priority="91">
      <formula>V21&lt;&gt;""</formula>
    </cfRule>
  </conditionalFormatting>
  <conditionalFormatting sqref="W21">
    <cfRule type="expression" dxfId="1860" priority="90">
      <formula>W21&lt;&gt;""</formula>
    </cfRule>
  </conditionalFormatting>
  <conditionalFormatting sqref="X21">
    <cfRule type="expression" dxfId="1859" priority="89">
      <formula>X21&lt;&gt;""</formula>
    </cfRule>
  </conditionalFormatting>
  <conditionalFormatting sqref="Y21">
    <cfRule type="expression" dxfId="1858" priority="88">
      <formula>Y21&lt;&gt;""</formula>
    </cfRule>
  </conditionalFormatting>
  <conditionalFormatting sqref="Z21">
    <cfRule type="expression" dxfId="1857" priority="87">
      <formula>Z21&lt;&gt;""</formula>
    </cfRule>
  </conditionalFormatting>
  <conditionalFormatting sqref="AA21">
    <cfRule type="expression" dxfId="1856" priority="86">
      <formula>AA21&lt;&gt;""</formula>
    </cfRule>
  </conditionalFormatting>
  <conditionalFormatting sqref="AB21">
    <cfRule type="expression" dxfId="1855" priority="85">
      <formula>AB21&lt;&gt;""</formula>
    </cfRule>
  </conditionalFormatting>
  <conditionalFormatting sqref="AC21">
    <cfRule type="expression" dxfId="1854" priority="84">
      <formula>AC21&lt;&gt;""</formula>
    </cfRule>
  </conditionalFormatting>
  <conditionalFormatting sqref="AD21">
    <cfRule type="expression" dxfId="1853" priority="83">
      <formula>AD21&lt;&gt;""</formula>
    </cfRule>
  </conditionalFormatting>
  <conditionalFormatting sqref="AE21">
    <cfRule type="expression" dxfId="1852" priority="82">
      <formula>AE21&lt;&gt;""</formula>
    </cfRule>
  </conditionalFormatting>
  <conditionalFormatting sqref="AF21">
    <cfRule type="expression" dxfId="1851" priority="81">
      <formula>AF21&lt;&gt;""</formula>
    </cfRule>
  </conditionalFormatting>
  <conditionalFormatting sqref="AG21">
    <cfRule type="expression" dxfId="1850" priority="80">
      <formula>AG21&lt;&gt;""</formula>
    </cfRule>
  </conditionalFormatting>
  <conditionalFormatting sqref="AH21">
    <cfRule type="expression" dxfId="1849" priority="79">
      <formula>AH21&lt;&gt;""</formula>
    </cfRule>
  </conditionalFormatting>
  <conditionalFormatting sqref="AI21">
    <cfRule type="expression" dxfId="1848" priority="78">
      <formula>AI21&lt;&gt;""</formula>
    </cfRule>
  </conditionalFormatting>
  <conditionalFormatting sqref="AJ21">
    <cfRule type="expression" dxfId="1847" priority="77">
      <formula>AJ21&lt;&gt;""</formula>
    </cfRule>
  </conditionalFormatting>
  <conditionalFormatting sqref="AK21">
    <cfRule type="expression" dxfId="1846" priority="76">
      <formula>AK21&lt;&gt;""</formula>
    </cfRule>
  </conditionalFormatting>
  <conditionalFormatting sqref="AL21">
    <cfRule type="expression" dxfId="1845" priority="75">
      <formula>AL21&lt;&gt;""</formula>
    </cfRule>
  </conditionalFormatting>
  <conditionalFormatting sqref="AM21">
    <cfRule type="expression" dxfId="1844" priority="74">
      <formula>AM21&lt;&gt;""</formula>
    </cfRule>
  </conditionalFormatting>
  <conditionalFormatting sqref="AN21">
    <cfRule type="expression" dxfId="1843" priority="73">
      <formula>AN21&lt;&gt;""</formula>
    </cfRule>
  </conditionalFormatting>
  <conditionalFormatting sqref="AO21">
    <cfRule type="expression" dxfId="1842" priority="72">
      <formula>AO21&lt;&gt;""</formula>
    </cfRule>
  </conditionalFormatting>
  <conditionalFormatting sqref="AP21">
    <cfRule type="expression" dxfId="1841" priority="71">
      <formula>AP21&lt;&gt;""</formula>
    </cfRule>
  </conditionalFormatting>
  <conditionalFormatting sqref="AQ21">
    <cfRule type="expression" dxfId="1840" priority="70">
      <formula>AQ21&lt;&gt;""</formula>
    </cfRule>
  </conditionalFormatting>
  <conditionalFormatting sqref="AR21">
    <cfRule type="expression" dxfId="1839" priority="69">
      <formula>AR21&lt;&gt;""</formula>
    </cfRule>
  </conditionalFormatting>
  <conditionalFormatting sqref="AS21">
    <cfRule type="expression" dxfId="1838" priority="68">
      <formula>AS21&lt;&gt;""</formula>
    </cfRule>
  </conditionalFormatting>
  <conditionalFormatting sqref="AT21">
    <cfRule type="expression" dxfId="1837" priority="67">
      <formula>AT21&lt;&gt;""</formula>
    </cfRule>
  </conditionalFormatting>
  <conditionalFormatting sqref="AU21">
    <cfRule type="expression" dxfId="1836" priority="66">
      <formula>AU21&lt;&gt;""</formula>
    </cfRule>
  </conditionalFormatting>
  <conditionalFormatting sqref="AV21">
    <cfRule type="expression" dxfId="1835" priority="65">
      <formula>AV21&lt;&gt;""</formula>
    </cfRule>
  </conditionalFormatting>
  <conditionalFormatting sqref="AW21">
    <cfRule type="expression" dxfId="1834" priority="64">
      <formula>AW21&lt;&gt;""</formula>
    </cfRule>
  </conditionalFormatting>
  <conditionalFormatting sqref="AX21">
    <cfRule type="expression" dxfId="1833" priority="63">
      <formula>AX21&lt;&gt;""</formula>
    </cfRule>
  </conditionalFormatting>
  <conditionalFormatting sqref="AY21">
    <cfRule type="expression" dxfId="1832" priority="62">
      <formula>AY21&lt;&gt;""</formula>
    </cfRule>
  </conditionalFormatting>
  <conditionalFormatting sqref="AZ21">
    <cfRule type="expression" dxfId="1831" priority="61">
      <formula>AZ21&lt;&gt;""</formula>
    </cfRule>
  </conditionalFormatting>
  <conditionalFormatting sqref="BA21">
    <cfRule type="expression" dxfId="1830" priority="60">
      <formula>BA21&lt;&gt;""</formula>
    </cfRule>
  </conditionalFormatting>
  <conditionalFormatting sqref="B22">
    <cfRule type="expression" dxfId="1829" priority="59">
      <formula>B22&lt;&gt;""</formula>
    </cfRule>
  </conditionalFormatting>
  <conditionalFormatting sqref="C22">
    <cfRule type="expression" dxfId="1828" priority="58">
      <formula>C22&lt;&gt;""</formula>
    </cfRule>
  </conditionalFormatting>
  <conditionalFormatting sqref="D22">
    <cfRule type="expression" dxfId="1827" priority="57">
      <formula>D22&lt;&gt;""</formula>
    </cfRule>
  </conditionalFormatting>
  <conditionalFormatting sqref="E22">
    <cfRule type="expression" dxfId="1826" priority="56">
      <formula>E22&lt;&gt;""</formula>
    </cfRule>
  </conditionalFormatting>
  <conditionalFormatting sqref="F22">
    <cfRule type="expression" dxfId="1825" priority="55">
      <formula>F22&lt;&gt;""</formula>
    </cfRule>
  </conditionalFormatting>
  <conditionalFormatting sqref="G22">
    <cfRule type="expression" dxfId="1824" priority="54">
      <formula>G22&lt;&gt;""</formula>
    </cfRule>
  </conditionalFormatting>
  <conditionalFormatting sqref="H22">
    <cfRule type="expression" dxfId="1823" priority="53">
      <formula>H22&lt;&gt;""</formula>
    </cfRule>
  </conditionalFormatting>
  <conditionalFormatting sqref="I22">
    <cfRule type="expression" dxfId="1822" priority="52">
      <formula>I22&lt;&gt;""</formula>
    </cfRule>
  </conditionalFormatting>
  <conditionalFormatting sqref="J22">
    <cfRule type="expression" dxfId="1821" priority="51">
      <formula>J22&lt;&gt;""</formula>
    </cfRule>
  </conditionalFormatting>
  <conditionalFormatting sqref="K22">
    <cfRule type="expression" dxfId="1820" priority="50">
      <formula>K22&lt;&gt;""</formula>
    </cfRule>
  </conditionalFormatting>
  <conditionalFormatting sqref="L22">
    <cfRule type="expression" dxfId="1819" priority="49">
      <formula>L22&lt;&gt;""</formula>
    </cfRule>
  </conditionalFormatting>
  <conditionalFormatting sqref="M22">
    <cfRule type="expression" dxfId="1818" priority="48">
      <formula>M22&lt;&gt;""</formula>
    </cfRule>
  </conditionalFormatting>
  <conditionalFormatting sqref="N22">
    <cfRule type="expression" dxfId="1817" priority="47">
      <formula>N22&lt;&gt;""</formula>
    </cfRule>
  </conditionalFormatting>
  <conditionalFormatting sqref="O22">
    <cfRule type="expression" dxfId="1816" priority="46">
      <formula>O22&lt;&gt;""</formula>
    </cfRule>
  </conditionalFormatting>
  <conditionalFormatting sqref="P22">
    <cfRule type="expression" dxfId="1815" priority="45">
      <formula>P22&lt;&gt;""</formula>
    </cfRule>
  </conditionalFormatting>
  <conditionalFormatting sqref="Q22">
    <cfRule type="expression" dxfId="1814" priority="44">
      <formula>Q22&lt;&gt;""</formula>
    </cfRule>
  </conditionalFormatting>
  <conditionalFormatting sqref="R22">
    <cfRule type="expression" dxfId="1813" priority="43">
      <formula>R22&lt;&gt;""</formula>
    </cfRule>
  </conditionalFormatting>
  <conditionalFormatting sqref="S22">
    <cfRule type="expression" dxfId="1812" priority="42">
      <formula>S22&lt;&gt;""</formula>
    </cfRule>
  </conditionalFormatting>
  <conditionalFormatting sqref="T22">
    <cfRule type="expression" dxfId="1811" priority="41">
      <formula>T22&lt;&gt;""</formula>
    </cfRule>
  </conditionalFormatting>
  <conditionalFormatting sqref="U22">
    <cfRule type="expression" dxfId="1810" priority="40">
      <formula>U22&lt;&gt;""</formula>
    </cfRule>
  </conditionalFormatting>
  <conditionalFormatting sqref="V22">
    <cfRule type="expression" dxfId="1809" priority="39">
      <formula>V22&lt;&gt;""</formula>
    </cfRule>
  </conditionalFormatting>
  <conditionalFormatting sqref="W22">
    <cfRule type="expression" dxfId="1808" priority="38">
      <formula>W22&lt;&gt;""</formula>
    </cfRule>
  </conditionalFormatting>
  <conditionalFormatting sqref="X22">
    <cfRule type="expression" dxfId="1807" priority="37">
      <formula>X22&lt;&gt;""</formula>
    </cfRule>
  </conditionalFormatting>
  <conditionalFormatting sqref="Y22">
    <cfRule type="expression" dxfId="1806" priority="36">
      <formula>Y22&lt;&gt;""</formula>
    </cfRule>
  </conditionalFormatting>
  <conditionalFormatting sqref="Z22">
    <cfRule type="expression" dxfId="1805" priority="35">
      <formula>Z22&lt;&gt;""</formula>
    </cfRule>
  </conditionalFormatting>
  <conditionalFormatting sqref="AA22">
    <cfRule type="expression" dxfId="1804" priority="34">
      <formula>AA22&lt;&gt;""</formula>
    </cfRule>
  </conditionalFormatting>
  <conditionalFormatting sqref="AB22">
    <cfRule type="expression" dxfId="1803" priority="33">
      <formula>AB22&lt;&gt;""</formula>
    </cfRule>
  </conditionalFormatting>
  <conditionalFormatting sqref="AC22">
    <cfRule type="expression" dxfId="1802" priority="32">
      <formula>AC22&lt;&gt;""</formula>
    </cfRule>
  </conditionalFormatting>
  <conditionalFormatting sqref="AD22">
    <cfRule type="expression" dxfId="1801" priority="31">
      <formula>AD22&lt;&gt;""</formula>
    </cfRule>
  </conditionalFormatting>
  <conditionalFormatting sqref="AE23">
    <cfRule type="expression" dxfId="1800" priority="30">
      <formula>AE23&lt;&gt;""</formula>
    </cfRule>
  </conditionalFormatting>
  <conditionalFormatting sqref="AF23">
    <cfRule type="expression" dxfId="1799" priority="29">
      <formula>AF23&lt;&gt;""</formula>
    </cfRule>
  </conditionalFormatting>
  <conditionalFormatting sqref="F23">
    <cfRule type="expression" dxfId="1798" priority="28">
      <formula>F23&lt;&gt;""</formula>
    </cfRule>
  </conditionalFormatting>
  <conditionalFormatting sqref="G23">
    <cfRule type="expression" dxfId="1797" priority="27">
      <formula>G23&lt;&gt;""</formula>
    </cfRule>
  </conditionalFormatting>
  <conditionalFormatting sqref="H23">
    <cfRule type="expression" dxfId="1796" priority="26">
      <formula>H23&lt;&gt;""</formula>
    </cfRule>
  </conditionalFormatting>
  <conditionalFormatting sqref="I23">
    <cfRule type="expression" dxfId="1795" priority="25">
      <formula>I23&lt;&gt;""</formula>
    </cfRule>
  </conditionalFormatting>
  <conditionalFormatting sqref="J23">
    <cfRule type="expression" dxfId="1794" priority="24">
      <formula>J23&lt;&gt;""</formula>
    </cfRule>
  </conditionalFormatting>
  <conditionalFormatting sqref="K23">
    <cfRule type="expression" dxfId="1793" priority="23">
      <formula>K23&lt;&gt;""</formula>
    </cfRule>
  </conditionalFormatting>
  <conditionalFormatting sqref="L23">
    <cfRule type="expression" dxfId="1792" priority="22">
      <formula>L23&lt;&gt;""</formula>
    </cfRule>
  </conditionalFormatting>
  <conditionalFormatting sqref="M23">
    <cfRule type="expression" dxfId="1791" priority="21">
      <formula>M23&lt;&gt;""</formula>
    </cfRule>
  </conditionalFormatting>
  <conditionalFormatting sqref="N23">
    <cfRule type="expression" dxfId="1790" priority="20">
      <formula>N23&lt;&gt;""</formula>
    </cfRule>
  </conditionalFormatting>
  <conditionalFormatting sqref="O23">
    <cfRule type="expression" dxfId="1789" priority="19">
      <formula>O23&lt;&gt;""</formula>
    </cfRule>
  </conditionalFormatting>
  <conditionalFormatting sqref="P23">
    <cfRule type="expression" dxfId="1788" priority="18">
      <formula>P23&lt;&gt;""</formula>
    </cfRule>
  </conditionalFormatting>
  <conditionalFormatting sqref="Q23">
    <cfRule type="expression" dxfId="1787" priority="17">
      <formula>Q23&lt;&gt;""</formula>
    </cfRule>
  </conditionalFormatting>
  <conditionalFormatting sqref="R23">
    <cfRule type="expression" dxfId="1786" priority="16">
      <formula>R23&lt;&gt;""</formula>
    </cfRule>
  </conditionalFormatting>
  <conditionalFormatting sqref="S23">
    <cfRule type="expression" dxfId="1785" priority="15">
      <formula>S23&lt;&gt;""</formula>
    </cfRule>
  </conditionalFormatting>
  <conditionalFormatting sqref="T23">
    <cfRule type="expression" dxfId="1784" priority="14">
      <formula>T23&lt;&gt;""</formula>
    </cfRule>
  </conditionalFormatting>
  <conditionalFormatting sqref="U23">
    <cfRule type="expression" dxfId="1783" priority="13">
      <formula>U23&lt;&gt;""</formula>
    </cfRule>
  </conditionalFormatting>
  <conditionalFormatting sqref="V23">
    <cfRule type="expression" dxfId="1782" priority="12">
      <formula>V23&lt;&gt;""</formula>
    </cfRule>
  </conditionalFormatting>
  <conditionalFormatting sqref="W23">
    <cfRule type="expression" dxfId="1781" priority="11">
      <formula>W23&lt;&gt;""</formula>
    </cfRule>
  </conditionalFormatting>
  <conditionalFormatting sqref="X23">
    <cfRule type="expression" dxfId="1780" priority="10">
      <formula>X23&lt;&gt;""</formula>
    </cfRule>
  </conditionalFormatting>
  <conditionalFormatting sqref="Y23">
    <cfRule type="expression" dxfId="1779" priority="9">
      <formula>Y23&lt;&gt;""</formula>
    </cfRule>
  </conditionalFormatting>
  <conditionalFormatting sqref="Z23">
    <cfRule type="expression" dxfId="1778" priority="8">
      <formula>Z23&lt;&gt;""</formula>
    </cfRule>
  </conditionalFormatting>
  <conditionalFormatting sqref="AA23">
    <cfRule type="expression" dxfId="1777" priority="7">
      <formula>AA23&lt;&gt;""</formula>
    </cfRule>
  </conditionalFormatting>
  <conditionalFormatting sqref="AB23">
    <cfRule type="expression" dxfId="1776" priority="6">
      <formula>AB23&lt;&gt;""</formula>
    </cfRule>
  </conditionalFormatting>
  <conditionalFormatting sqref="AC23">
    <cfRule type="expression" dxfId="1775" priority="5">
      <formula>AC23&lt;&gt;""</formula>
    </cfRule>
  </conditionalFormatting>
  <conditionalFormatting sqref="AD23">
    <cfRule type="expression" dxfId="1774" priority="4">
      <formula>AD23&lt;&gt;""</formula>
    </cfRule>
  </conditionalFormatting>
  <conditionalFormatting sqref="A28">
    <cfRule type="cellIs" dxfId="1773" priority="3" operator="equal">
      <formula>0</formula>
    </cfRule>
  </conditionalFormatting>
  <conditionalFormatting sqref="B28">
    <cfRule type="cellIs" dxfId="1772" priority="2" operator="equal">
      <formula>0</formula>
    </cfRule>
  </conditionalFormatting>
  <conditionalFormatting sqref="AK23:AP23">
    <cfRule type="expression" dxfId="1771" priority="1">
      <formula>AK23&lt;&gt;""</formula>
    </cfRule>
  </conditionalFormatting>
  <pageMargins left="0.27559055118110237" right="0.27559055118110237" top="0.62992125984251968" bottom="0.27559055118110237" header="0" footer="0"/>
  <pageSetup paperSize="9" scale="55" orientation="landscape" r:id="rId1"/>
  <headerFooter>
    <oddFooter>&amp;L&amp;F; &amp;D&amp;C&amp;A&amp;R&amp;P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57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9" sqref="F9"/>
    </sheetView>
  </sheetViews>
  <sheetFormatPr defaultRowHeight="15" x14ac:dyDescent="0.25"/>
  <cols>
    <col min="1" max="1" width="9" customWidth="1"/>
    <col min="2" max="2" width="30.7109375" customWidth="1"/>
    <col min="3" max="4" width="6.28515625" customWidth="1"/>
    <col min="5" max="5" width="6.140625" customWidth="1"/>
    <col min="6" max="18" width="5.140625" customWidth="1"/>
    <col min="19" max="19" width="4.42578125" customWidth="1"/>
    <col min="20" max="22" width="3.5703125" style="4" customWidth="1"/>
    <col min="23" max="23" width="4.42578125" style="4" customWidth="1"/>
    <col min="24" max="26" width="3.5703125" style="4" customWidth="1"/>
    <col min="27" max="27" width="5.140625" style="4" customWidth="1"/>
    <col min="28" max="34" width="3.5703125" style="4" customWidth="1"/>
    <col min="35" max="35" width="3.5703125" style="4" bestFit="1" customWidth="1"/>
    <col min="36" max="39" width="3.5703125" style="4" customWidth="1"/>
    <col min="40" max="40" width="9.85546875" style="37" customWidth="1"/>
    <col min="41" max="41" width="5.140625" customWidth="1"/>
    <col min="42" max="42" width="6.5703125" style="2" bestFit="1" customWidth="1"/>
    <col min="43" max="43" width="7.85546875" style="2" bestFit="1" customWidth="1"/>
    <col min="44" max="44" width="5.28515625" style="2" bestFit="1" customWidth="1"/>
    <col min="45" max="45" width="5.5703125" bestFit="1" customWidth="1"/>
    <col min="46" max="46" width="4.42578125" bestFit="1" customWidth="1"/>
    <col min="47" max="49" width="4.7109375" customWidth="1"/>
  </cols>
  <sheetData>
    <row r="1" spans="1:44" ht="23.25" customHeight="1" x14ac:dyDescent="0.25">
      <c r="A1" s="408" t="s">
        <v>95</v>
      </c>
      <c r="B1" s="415" t="s">
        <v>94</v>
      </c>
      <c r="C1" s="415" t="s">
        <v>186</v>
      </c>
      <c r="D1" s="415"/>
      <c r="E1" s="415"/>
      <c r="F1" s="408" t="s">
        <v>92</v>
      </c>
      <c r="G1" s="415" t="s">
        <v>183</v>
      </c>
      <c r="H1" s="415"/>
      <c r="I1" s="415"/>
      <c r="J1" s="415"/>
      <c r="K1" s="415"/>
      <c r="L1" s="415"/>
      <c r="M1" s="415" t="s">
        <v>184</v>
      </c>
      <c r="N1" s="415"/>
      <c r="O1" s="415"/>
      <c r="P1" s="415"/>
      <c r="Q1" s="415"/>
      <c r="R1" s="415"/>
      <c r="S1" s="415" t="s">
        <v>185</v>
      </c>
      <c r="T1" s="415"/>
      <c r="U1" s="415"/>
      <c r="V1" s="415"/>
      <c r="W1" s="415" t="s">
        <v>185</v>
      </c>
      <c r="X1" s="415"/>
      <c r="Y1" s="415"/>
      <c r="Z1" s="415"/>
      <c r="AA1" s="415" t="s">
        <v>185</v>
      </c>
      <c r="AB1" s="415"/>
      <c r="AC1" s="415"/>
      <c r="AD1" s="415"/>
      <c r="AE1" s="415" t="s">
        <v>185</v>
      </c>
      <c r="AF1" s="415"/>
      <c r="AG1" s="415"/>
      <c r="AH1" s="415"/>
      <c r="AI1" s="415" t="s">
        <v>185</v>
      </c>
      <c r="AJ1" s="415"/>
      <c r="AK1" s="415"/>
      <c r="AL1" s="415"/>
      <c r="AM1" s="38"/>
      <c r="AN1" s="420" t="str">
        <f>ПланОО!BG1</f>
        <v>Кафедра  (-ы), читающая дисциплину</v>
      </c>
      <c r="AO1" s="51"/>
      <c r="AP1" s="421" t="s">
        <v>319</v>
      </c>
      <c r="AQ1" s="421"/>
      <c r="AR1" s="421"/>
    </row>
    <row r="2" spans="1:44" ht="15" customHeight="1" x14ac:dyDescent="0.25">
      <c r="A2" s="408"/>
      <c r="B2" s="415"/>
      <c r="C2" s="415"/>
      <c r="D2" s="415"/>
      <c r="E2" s="415"/>
      <c r="F2" s="408"/>
      <c r="G2" s="417" t="s">
        <v>88</v>
      </c>
      <c r="H2" s="415" t="s">
        <v>187</v>
      </c>
      <c r="I2" s="415"/>
      <c r="J2" s="415"/>
      <c r="K2" s="415"/>
      <c r="L2" s="408" t="s">
        <v>86</v>
      </c>
      <c r="M2" s="417" t="s">
        <v>88</v>
      </c>
      <c r="N2" s="415" t="s">
        <v>188</v>
      </c>
      <c r="O2" s="415"/>
      <c r="P2" s="415"/>
      <c r="Q2" s="415"/>
      <c r="R2" s="408" t="s">
        <v>86</v>
      </c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415"/>
      <c r="AI2" s="415"/>
      <c r="AJ2" s="415"/>
      <c r="AK2" s="415"/>
      <c r="AL2" s="415"/>
      <c r="AM2" s="38"/>
      <c r="AN2" s="420"/>
      <c r="AO2" s="51"/>
      <c r="AP2" s="2" t="s">
        <v>317</v>
      </c>
      <c r="AQ2" s="2" t="s">
        <v>316</v>
      </c>
      <c r="AR2" s="86">
        <v>0.2</v>
      </c>
    </row>
    <row r="3" spans="1:44" ht="32.25" customHeight="1" x14ac:dyDescent="0.25">
      <c r="A3" s="408"/>
      <c r="B3" s="415"/>
      <c r="C3" s="415"/>
      <c r="D3" s="415"/>
      <c r="E3" s="415"/>
      <c r="F3" s="408"/>
      <c r="G3" s="417"/>
      <c r="H3" s="415"/>
      <c r="I3" s="415"/>
      <c r="J3" s="415"/>
      <c r="K3" s="415"/>
      <c r="L3" s="408"/>
      <c r="M3" s="417"/>
      <c r="N3" s="415"/>
      <c r="O3" s="415"/>
      <c r="P3" s="415"/>
      <c r="Q3" s="415"/>
      <c r="R3" s="408"/>
      <c r="S3" s="415" t="s">
        <v>6</v>
      </c>
      <c r="T3" s="415"/>
      <c r="U3" s="415"/>
      <c r="V3" s="415"/>
      <c r="W3" s="415" t="s">
        <v>5</v>
      </c>
      <c r="X3" s="415"/>
      <c r="Y3" s="415"/>
      <c r="Z3" s="415"/>
      <c r="AA3" s="415" t="s">
        <v>4</v>
      </c>
      <c r="AB3" s="415"/>
      <c r="AC3" s="415"/>
      <c r="AD3" s="415"/>
      <c r="AE3" s="415" t="s">
        <v>3</v>
      </c>
      <c r="AF3" s="415"/>
      <c r="AG3" s="415"/>
      <c r="AH3" s="415"/>
      <c r="AI3" s="415" t="s">
        <v>197</v>
      </c>
      <c r="AJ3" s="415"/>
      <c r="AK3" s="415"/>
      <c r="AL3" s="415"/>
      <c r="AM3" s="38"/>
      <c r="AN3" s="420"/>
      <c r="AO3" s="51"/>
      <c r="AP3" s="2" t="s">
        <v>323</v>
      </c>
      <c r="AR3" s="107">
        <v>0.25</v>
      </c>
    </row>
    <row r="4" spans="1:44" ht="64.5" customHeight="1" x14ac:dyDescent="0.25">
      <c r="A4" s="408"/>
      <c r="B4" s="415"/>
      <c r="C4" s="63" t="s">
        <v>84</v>
      </c>
      <c r="D4" s="63" t="s">
        <v>83</v>
      </c>
      <c r="E4" s="63" t="s">
        <v>82</v>
      </c>
      <c r="F4" s="408"/>
      <c r="G4" s="417"/>
      <c r="H4" s="64" t="s">
        <v>80</v>
      </c>
      <c r="I4" s="63" t="s">
        <v>79</v>
      </c>
      <c r="J4" s="63" t="s">
        <v>78</v>
      </c>
      <c r="K4" s="63" t="s">
        <v>77</v>
      </c>
      <c r="L4" s="408"/>
      <c r="M4" s="417"/>
      <c r="N4" s="64" t="s">
        <v>80</v>
      </c>
      <c r="O4" s="63" t="s">
        <v>79</v>
      </c>
      <c r="P4" s="63" t="s">
        <v>78</v>
      </c>
      <c r="Q4" s="63" t="s">
        <v>77</v>
      </c>
      <c r="R4" s="408"/>
      <c r="S4" s="42" t="s">
        <v>195</v>
      </c>
      <c r="T4" s="42" t="s">
        <v>79</v>
      </c>
      <c r="U4" s="42" t="s">
        <v>78</v>
      </c>
      <c r="V4" s="42" t="s">
        <v>77</v>
      </c>
      <c r="W4" s="42" t="str">
        <f>S4</f>
        <v>ЗЕ</v>
      </c>
      <c r="X4" s="42" t="str">
        <f t="shared" ref="X4:AH4" si="0">T4</f>
        <v>Лекции</v>
      </c>
      <c r="Y4" s="42" t="str">
        <f t="shared" si="0"/>
        <v>Практические</v>
      </c>
      <c r="Z4" s="42" t="str">
        <f t="shared" si="0"/>
        <v>Лабораторные</v>
      </c>
      <c r="AA4" s="42" t="str">
        <f t="shared" si="0"/>
        <v>ЗЕ</v>
      </c>
      <c r="AB4" s="42" t="str">
        <f t="shared" si="0"/>
        <v>Лекции</v>
      </c>
      <c r="AC4" s="42" t="str">
        <f t="shared" si="0"/>
        <v>Практические</v>
      </c>
      <c r="AD4" s="42" t="str">
        <f t="shared" si="0"/>
        <v>Лабораторные</v>
      </c>
      <c r="AE4" s="42" t="str">
        <f t="shared" si="0"/>
        <v>ЗЕ</v>
      </c>
      <c r="AF4" s="42" t="str">
        <f t="shared" si="0"/>
        <v>Лекции</v>
      </c>
      <c r="AG4" s="42" t="str">
        <f t="shared" si="0"/>
        <v>Практические</v>
      </c>
      <c r="AH4" s="42" t="str">
        <f t="shared" si="0"/>
        <v>Лабораторные</v>
      </c>
      <c r="AI4" s="42" t="str">
        <f>AE4</f>
        <v>ЗЕ</v>
      </c>
      <c r="AJ4" s="42" t="str">
        <f>AF4</f>
        <v>Лекции</v>
      </c>
      <c r="AK4" s="42" t="str">
        <f>AG4</f>
        <v>Практические</v>
      </c>
      <c r="AL4" s="42" t="str">
        <f>AH4</f>
        <v>Лабораторные</v>
      </c>
      <c r="AM4" s="38"/>
      <c r="AN4" s="420"/>
      <c r="AO4" s="51"/>
      <c r="AP4" s="2" t="s">
        <v>315</v>
      </c>
      <c r="AQ4" s="2" t="s">
        <v>318</v>
      </c>
      <c r="AR4" s="2" t="s">
        <v>302</v>
      </c>
    </row>
    <row r="5" spans="1:44" x14ac:dyDescent="0.25">
      <c r="A5" s="405" t="str">
        <f>Base!A5</f>
        <v>БЛОК ДИСЦИПЛИНЫ (МОДУЛИ) (при наличии)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38"/>
      <c r="AB5" s="38"/>
      <c r="AC5" s="38"/>
      <c r="AD5" s="109"/>
      <c r="AE5" s="109"/>
      <c r="AF5" s="109"/>
      <c r="AG5" s="109"/>
      <c r="AH5" s="109"/>
      <c r="AI5" s="109"/>
      <c r="AJ5" s="109"/>
      <c r="AK5" s="109"/>
      <c r="AL5" s="109"/>
      <c r="AM5" s="38"/>
      <c r="AN5" s="215"/>
      <c r="AO5" s="51"/>
    </row>
    <row r="6" spans="1:44" x14ac:dyDescent="0.25">
      <c r="A6" s="405" t="str">
        <f>Base!A6</f>
        <v>ОБЩЕНАУЧНЫЙ БЛОК</v>
      </c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5"/>
      <c r="Z6" s="405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58"/>
      <c r="AO6" s="51"/>
    </row>
    <row r="7" spans="1:44" x14ac:dyDescent="0.25">
      <c r="A7" s="416" t="str">
        <f>Base!A7</f>
        <v>1.1. Базовая часть ОНБ</v>
      </c>
      <c r="B7" s="416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58"/>
      <c r="AO7" s="51"/>
    </row>
    <row r="8" spans="1:44" x14ac:dyDescent="0.25">
      <c r="A8" s="66" t="str">
        <f>Base!A8</f>
        <v>ОНБ.Б.1</v>
      </c>
      <c r="B8" s="68" t="str">
        <f>Base!B8</f>
        <v>Дисциплина</v>
      </c>
      <c r="C8" s="106"/>
      <c r="D8" s="106"/>
      <c r="E8" s="106"/>
      <c r="F8" s="67">
        <f>S8+W8+AA8+AE8+AI8</f>
        <v>0</v>
      </c>
      <c r="G8" s="66">
        <f>ПланОО!H8</f>
        <v>108</v>
      </c>
      <c r="H8" s="66">
        <f>ПланОО!I8</f>
        <v>54</v>
      </c>
      <c r="I8" s="66">
        <f>ПланОО!J8</f>
        <v>36</v>
      </c>
      <c r="J8" s="66">
        <f>ПланОО!K8</f>
        <v>18</v>
      </c>
      <c r="K8" s="66">
        <f>ПланОО!L8</f>
        <v>0</v>
      </c>
      <c r="L8" s="66">
        <f>ПланОО!M8</f>
        <v>54</v>
      </c>
      <c r="M8" s="66">
        <f>G8</f>
        <v>108</v>
      </c>
      <c r="N8" s="66">
        <f>SUM(O8:Q8)</f>
        <v>0</v>
      </c>
      <c r="O8" s="66">
        <f>T8+X8+AB8+AF8+AJ8</f>
        <v>0</v>
      </c>
      <c r="P8" s="66">
        <f>U8+Y8+AC8+AG8+AK8</f>
        <v>0</v>
      </c>
      <c r="Q8" s="66">
        <f>V8+Z8+AD8+AH8+AL8</f>
        <v>0</v>
      </c>
      <c r="R8" s="66">
        <f>M8-N8</f>
        <v>108</v>
      </c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66"/>
      <c r="AN8" s="216" t="str">
        <f>ПланОО!BG8</f>
        <v/>
      </c>
      <c r="AO8" s="51"/>
      <c r="AP8" s="66">
        <f>I8*$AR$2</f>
        <v>7.2</v>
      </c>
      <c r="AQ8" s="66">
        <f>(J8+K8)*$AR$2</f>
        <v>3.6</v>
      </c>
      <c r="AR8" s="66">
        <f>H8*$AR$2</f>
        <v>10.8</v>
      </c>
    </row>
    <row r="9" spans="1:44" x14ac:dyDescent="0.25">
      <c r="A9" s="66" t="str">
        <f>Base!A9</f>
        <v>ОНБ.Б.2</v>
      </c>
      <c r="B9" s="68">
        <f>Base!B9</f>
        <v>0</v>
      </c>
      <c r="C9" s="106"/>
      <c r="D9" s="106"/>
      <c r="E9" s="106"/>
      <c r="F9" s="87">
        <f t="shared" ref="F9:F16" si="1">S9+W9+AA9+AE9+AI9</f>
        <v>0</v>
      </c>
      <c r="G9" s="66">
        <f>ПланОО!H9</f>
        <v>0</v>
      </c>
      <c r="H9" s="66">
        <f>ПланОО!I9</f>
        <v>0</v>
      </c>
      <c r="I9" s="66">
        <f>ПланОО!J9</f>
        <v>0</v>
      </c>
      <c r="J9" s="66">
        <f>ПланОО!K9</f>
        <v>0</v>
      </c>
      <c r="K9" s="66">
        <f>ПланОО!L9</f>
        <v>0</v>
      </c>
      <c r="L9" s="66">
        <f>ПланОО!M9</f>
        <v>0</v>
      </c>
      <c r="M9" s="66">
        <f t="shared" ref="M9:M16" si="2">G9</f>
        <v>0</v>
      </c>
      <c r="N9" s="66">
        <f t="shared" ref="N9:N16" si="3">SUM(O9:Q9)</f>
        <v>0</v>
      </c>
      <c r="O9" s="66">
        <f t="shared" ref="O9:O16" si="4">T9+X9+AB9+AF9+AJ9</f>
        <v>0</v>
      </c>
      <c r="P9" s="66">
        <f t="shared" ref="P9:P16" si="5">U9+Y9+AC9+AG9+AK9</f>
        <v>0</v>
      </c>
      <c r="Q9" s="66">
        <f t="shared" ref="Q9:Q16" si="6">V9+Z9+AD9+AH9+AL9</f>
        <v>0</v>
      </c>
      <c r="R9" s="66">
        <f t="shared" ref="R9:R16" si="7">M9-N9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66"/>
      <c r="AN9" s="216" t="str">
        <f>ПланОО!BG9</f>
        <v/>
      </c>
      <c r="AO9" s="51"/>
      <c r="AP9" s="66">
        <f t="shared" ref="AP9:AP25" si="8">I9*$AR$2</f>
        <v>0</v>
      </c>
      <c r="AQ9" s="66">
        <f t="shared" ref="AQ9:AQ25" si="9">(J9+K9)*$AR$2</f>
        <v>0</v>
      </c>
      <c r="AR9" s="66">
        <f t="shared" ref="AR9:AR25" si="10">H9*$AR$2</f>
        <v>0</v>
      </c>
    </row>
    <row r="10" spans="1:44" x14ac:dyDescent="0.25">
      <c r="A10" s="66" t="str">
        <f>Base!A10</f>
        <v>ОНБ.Б.3</v>
      </c>
      <c r="B10" s="68">
        <f>Base!B10</f>
        <v>0</v>
      </c>
      <c r="C10" s="106"/>
      <c r="D10" s="106"/>
      <c r="E10" s="106"/>
      <c r="F10" s="87">
        <f t="shared" si="1"/>
        <v>0</v>
      </c>
      <c r="G10" s="66">
        <f>ПланОО!H10</f>
        <v>0</v>
      </c>
      <c r="H10" s="66">
        <f>ПланОО!I10</f>
        <v>0</v>
      </c>
      <c r="I10" s="66">
        <f>ПланОО!J10</f>
        <v>0</v>
      </c>
      <c r="J10" s="66">
        <f>ПланОО!K10</f>
        <v>0</v>
      </c>
      <c r="K10" s="66">
        <f>ПланОО!L10</f>
        <v>0</v>
      </c>
      <c r="L10" s="66">
        <f>ПланОО!M10</f>
        <v>0</v>
      </c>
      <c r="M10" s="66">
        <f t="shared" si="2"/>
        <v>0</v>
      </c>
      <c r="N10" s="66">
        <f t="shared" si="3"/>
        <v>0</v>
      </c>
      <c r="O10" s="66">
        <f t="shared" si="4"/>
        <v>0</v>
      </c>
      <c r="P10" s="66">
        <f t="shared" si="5"/>
        <v>0</v>
      </c>
      <c r="Q10" s="66">
        <f t="shared" si="6"/>
        <v>0</v>
      </c>
      <c r="R10" s="66">
        <f t="shared" si="7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66"/>
      <c r="AN10" s="216" t="str">
        <f>ПланОО!BG10</f>
        <v/>
      </c>
      <c r="AO10" s="51"/>
      <c r="AP10" s="66">
        <f t="shared" si="8"/>
        <v>0</v>
      </c>
      <c r="AQ10" s="66">
        <f t="shared" si="9"/>
        <v>0</v>
      </c>
      <c r="AR10" s="66">
        <f t="shared" si="10"/>
        <v>0</v>
      </c>
    </row>
    <row r="11" spans="1:44" x14ac:dyDescent="0.25">
      <c r="A11" s="66" t="str">
        <f>Base!A11</f>
        <v>ОНБ.Б.4</v>
      </c>
      <c r="B11" s="68">
        <f>Base!B11</f>
        <v>0</v>
      </c>
      <c r="C11" s="106"/>
      <c r="D11" s="106"/>
      <c r="E11" s="106"/>
      <c r="F11" s="87">
        <f t="shared" si="1"/>
        <v>0</v>
      </c>
      <c r="G11" s="66">
        <f>ПланОО!H11</f>
        <v>0</v>
      </c>
      <c r="H11" s="66">
        <f>ПланОО!I11</f>
        <v>0</v>
      </c>
      <c r="I11" s="66">
        <f>ПланОО!J11</f>
        <v>0</v>
      </c>
      <c r="J11" s="66">
        <f>ПланОО!K11</f>
        <v>0</v>
      </c>
      <c r="K11" s="66">
        <f>ПланОО!L11</f>
        <v>0</v>
      </c>
      <c r="L11" s="66">
        <f>ПланОО!M11</f>
        <v>0</v>
      </c>
      <c r="M11" s="66">
        <f t="shared" si="2"/>
        <v>0</v>
      </c>
      <c r="N11" s="66">
        <f t="shared" si="3"/>
        <v>0</v>
      </c>
      <c r="O11" s="66">
        <f t="shared" si="4"/>
        <v>0</v>
      </c>
      <c r="P11" s="66">
        <f t="shared" si="5"/>
        <v>0</v>
      </c>
      <c r="Q11" s="66">
        <f t="shared" si="6"/>
        <v>0</v>
      </c>
      <c r="R11" s="66">
        <f t="shared" si="7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66"/>
      <c r="AN11" s="216" t="str">
        <f>ПланОО!BG11</f>
        <v/>
      </c>
      <c r="AO11" s="51"/>
      <c r="AP11" s="66">
        <f t="shared" si="8"/>
        <v>0</v>
      </c>
      <c r="AQ11" s="66">
        <f t="shared" si="9"/>
        <v>0</v>
      </c>
      <c r="AR11" s="66">
        <f t="shared" si="10"/>
        <v>0</v>
      </c>
    </row>
    <row r="12" spans="1:44" x14ac:dyDescent="0.25">
      <c r="A12" s="66" t="str">
        <f>Base!A12</f>
        <v>ОНБ.Б.5</v>
      </c>
      <c r="B12" s="68">
        <f>Base!B12</f>
        <v>0</v>
      </c>
      <c r="C12" s="106"/>
      <c r="D12" s="106"/>
      <c r="E12" s="106"/>
      <c r="F12" s="87">
        <f t="shared" si="1"/>
        <v>0</v>
      </c>
      <c r="G12" s="66">
        <f>ПланОО!H12</f>
        <v>0</v>
      </c>
      <c r="H12" s="66">
        <f>ПланОО!I12</f>
        <v>0</v>
      </c>
      <c r="I12" s="66">
        <f>ПланОО!J12</f>
        <v>0</v>
      </c>
      <c r="J12" s="66">
        <f>ПланОО!K12</f>
        <v>0</v>
      </c>
      <c r="K12" s="66">
        <f>ПланОО!L12</f>
        <v>0</v>
      </c>
      <c r="L12" s="66">
        <f>ПланОО!M12</f>
        <v>0</v>
      </c>
      <c r="M12" s="66">
        <f t="shared" si="2"/>
        <v>0</v>
      </c>
      <c r="N12" s="66">
        <f t="shared" si="3"/>
        <v>0</v>
      </c>
      <c r="O12" s="66">
        <f t="shared" si="4"/>
        <v>0</v>
      </c>
      <c r="P12" s="66">
        <f t="shared" si="5"/>
        <v>0</v>
      </c>
      <c r="Q12" s="66">
        <f t="shared" si="6"/>
        <v>0</v>
      </c>
      <c r="R12" s="66">
        <f t="shared" si="7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66"/>
      <c r="AN12" s="216" t="str">
        <f>ПланОО!BG12</f>
        <v/>
      </c>
      <c r="AO12" s="51"/>
      <c r="AP12" s="66">
        <f t="shared" si="8"/>
        <v>0</v>
      </c>
      <c r="AQ12" s="66">
        <f t="shared" si="9"/>
        <v>0</v>
      </c>
      <c r="AR12" s="66">
        <f t="shared" si="10"/>
        <v>0</v>
      </c>
    </row>
    <row r="13" spans="1:44" x14ac:dyDescent="0.25">
      <c r="A13" s="66" t="str">
        <f>Base!A13</f>
        <v>ОНБ.Б.6</v>
      </c>
      <c r="B13" s="68">
        <f>Base!B13</f>
        <v>0</v>
      </c>
      <c r="C13" s="106"/>
      <c r="D13" s="106"/>
      <c r="E13" s="106"/>
      <c r="F13" s="87">
        <f t="shared" si="1"/>
        <v>0</v>
      </c>
      <c r="G13" s="66">
        <f>ПланОО!H13</f>
        <v>0</v>
      </c>
      <c r="H13" s="66">
        <f>ПланОО!I13</f>
        <v>0</v>
      </c>
      <c r="I13" s="66">
        <f>ПланОО!J13</f>
        <v>0</v>
      </c>
      <c r="J13" s="66">
        <f>ПланОО!K13</f>
        <v>0</v>
      </c>
      <c r="K13" s="66">
        <f>ПланОО!L13</f>
        <v>0</v>
      </c>
      <c r="L13" s="66">
        <f>ПланОО!M13</f>
        <v>0</v>
      </c>
      <c r="M13" s="66">
        <f t="shared" si="2"/>
        <v>0</v>
      </c>
      <c r="N13" s="66">
        <f t="shared" si="3"/>
        <v>0</v>
      </c>
      <c r="O13" s="66">
        <f t="shared" si="4"/>
        <v>0</v>
      </c>
      <c r="P13" s="66">
        <f t="shared" si="5"/>
        <v>0</v>
      </c>
      <c r="Q13" s="66">
        <f t="shared" si="6"/>
        <v>0</v>
      </c>
      <c r="R13" s="66">
        <f t="shared" si="7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66"/>
      <c r="AN13" s="216" t="str">
        <f>ПланОО!BG13</f>
        <v/>
      </c>
      <c r="AO13" s="51"/>
      <c r="AP13" s="66">
        <f t="shared" si="8"/>
        <v>0</v>
      </c>
      <c r="AQ13" s="66">
        <f t="shared" si="9"/>
        <v>0</v>
      </c>
      <c r="AR13" s="66">
        <f t="shared" si="10"/>
        <v>0</v>
      </c>
    </row>
    <row r="14" spans="1:44" x14ac:dyDescent="0.25">
      <c r="A14" s="66" t="str">
        <f>Base!A14</f>
        <v>ОНБ.Б.7</v>
      </c>
      <c r="B14" s="68">
        <f>Base!B14</f>
        <v>0</v>
      </c>
      <c r="C14" s="106"/>
      <c r="D14" s="106"/>
      <c r="E14" s="106"/>
      <c r="F14" s="87">
        <f t="shared" si="1"/>
        <v>0</v>
      </c>
      <c r="G14" s="66">
        <f>ПланОО!H14</f>
        <v>0</v>
      </c>
      <c r="H14" s="66">
        <f>ПланОО!I14</f>
        <v>0</v>
      </c>
      <c r="I14" s="66">
        <f>ПланОО!J14</f>
        <v>0</v>
      </c>
      <c r="J14" s="66">
        <f>ПланОО!K14</f>
        <v>0</v>
      </c>
      <c r="K14" s="66">
        <f>ПланОО!L14</f>
        <v>0</v>
      </c>
      <c r="L14" s="66">
        <f>ПланОО!M14</f>
        <v>0</v>
      </c>
      <c r="M14" s="66">
        <f t="shared" si="2"/>
        <v>0</v>
      </c>
      <c r="N14" s="66">
        <f t="shared" si="3"/>
        <v>0</v>
      </c>
      <c r="O14" s="66">
        <f t="shared" si="4"/>
        <v>0</v>
      </c>
      <c r="P14" s="66">
        <f t="shared" si="5"/>
        <v>0</v>
      </c>
      <c r="Q14" s="66">
        <f t="shared" si="6"/>
        <v>0</v>
      </c>
      <c r="R14" s="66">
        <f t="shared" si="7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66"/>
      <c r="AN14" s="216" t="str">
        <f>ПланОО!BG14</f>
        <v/>
      </c>
      <c r="AO14" s="51"/>
      <c r="AP14" s="66">
        <f t="shared" si="8"/>
        <v>0</v>
      </c>
      <c r="AQ14" s="66">
        <f t="shared" si="9"/>
        <v>0</v>
      </c>
      <c r="AR14" s="66">
        <f t="shared" si="10"/>
        <v>0</v>
      </c>
    </row>
    <row r="15" spans="1:44" x14ac:dyDescent="0.25">
      <c r="A15" s="66" t="str">
        <f>Base!A15</f>
        <v>ОНБ.Б.8</v>
      </c>
      <c r="B15" s="68">
        <f>Base!B15</f>
        <v>0</v>
      </c>
      <c r="C15" s="106"/>
      <c r="D15" s="106"/>
      <c r="E15" s="106"/>
      <c r="F15" s="87">
        <f t="shared" si="1"/>
        <v>0</v>
      </c>
      <c r="G15" s="66">
        <f>ПланОО!H15</f>
        <v>0</v>
      </c>
      <c r="H15" s="66">
        <f>ПланОО!I15</f>
        <v>0</v>
      </c>
      <c r="I15" s="66">
        <f>ПланОО!J15</f>
        <v>0</v>
      </c>
      <c r="J15" s="66">
        <f>ПланОО!K15</f>
        <v>0</v>
      </c>
      <c r="K15" s="66">
        <f>ПланОО!L15</f>
        <v>0</v>
      </c>
      <c r="L15" s="66">
        <f>ПланОО!M15</f>
        <v>0</v>
      </c>
      <c r="M15" s="66">
        <f t="shared" si="2"/>
        <v>0</v>
      </c>
      <c r="N15" s="66">
        <f t="shared" si="3"/>
        <v>0</v>
      </c>
      <c r="O15" s="66">
        <f t="shared" si="4"/>
        <v>0</v>
      </c>
      <c r="P15" s="66">
        <f t="shared" si="5"/>
        <v>0</v>
      </c>
      <c r="Q15" s="66">
        <f t="shared" si="6"/>
        <v>0</v>
      </c>
      <c r="R15" s="66">
        <f t="shared" si="7"/>
        <v>0</v>
      </c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66"/>
      <c r="AN15" s="216" t="str">
        <f>ПланОО!BG15</f>
        <v/>
      </c>
      <c r="AO15" s="51"/>
      <c r="AP15" s="66">
        <f t="shared" si="8"/>
        <v>0</v>
      </c>
      <c r="AQ15" s="66">
        <f t="shared" si="9"/>
        <v>0</v>
      </c>
      <c r="AR15" s="66">
        <f t="shared" si="10"/>
        <v>0</v>
      </c>
    </row>
    <row r="16" spans="1:44" x14ac:dyDescent="0.25">
      <c r="A16" s="66" t="str">
        <f>Base!A16</f>
        <v>ОНБ.Б.9</v>
      </c>
      <c r="B16" s="68">
        <f>Base!B16</f>
        <v>0</v>
      </c>
      <c r="C16" s="106"/>
      <c r="D16" s="106"/>
      <c r="E16" s="106"/>
      <c r="F16" s="87">
        <f t="shared" si="1"/>
        <v>0</v>
      </c>
      <c r="G16" s="66">
        <f>ПланОО!H16</f>
        <v>0</v>
      </c>
      <c r="H16" s="66">
        <f>ПланОО!I16</f>
        <v>0</v>
      </c>
      <c r="I16" s="66">
        <f>ПланОО!J16</f>
        <v>0</v>
      </c>
      <c r="J16" s="66">
        <f>ПланОО!K16</f>
        <v>0</v>
      </c>
      <c r="K16" s="66">
        <f>ПланОО!L16</f>
        <v>0</v>
      </c>
      <c r="L16" s="66">
        <f>ПланОО!M16</f>
        <v>0</v>
      </c>
      <c r="M16" s="66">
        <f t="shared" si="2"/>
        <v>0</v>
      </c>
      <c r="N16" s="66">
        <f t="shared" si="3"/>
        <v>0</v>
      </c>
      <c r="O16" s="66">
        <f t="shared" si="4"/>
        <v>0</v>
      </c>
      <c r="P16" s="66">
        <f t="shared" si="5"/>
        <v>0</v>
      </c>
      <c r="Q16" s="66">
        <f t="shared" si="6"/>
        <v>0</v>
      </c>
      <c r="R16" s="66">
        <f t="shared" si="7"/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66"/>
      <c r="AN16" s="216" t="str">
        <f>ПланОО!BG16</f>
        <v/>
      </c>
      <c r="AO16" s="51"/>
      <c r="AP16" s="66">
        <f t="shared" si="8"/>
        <v>0</v>
      </c>
      <c r="AQ16" s="66">
        <f t="shared" si="9"/>
        <v>0</v>
      </c>
      <c r="AR16" s="66">
        <f t="shared" si="10"/>
        <v>0</v>
      </c>
    </row>
    <row r="17" spans="1:44" x14ac:dyDescent="0.25">
      <c r="A17" s="66" t="str">
        <f>Base!A17</f>
        <v>ОНБ.Б.10</v>
      </c>
      <c r="B17" s="68">
        <f>Base!B17</f>
        <v>0</v>
      </c>
      <c r="C17" s="106"/>
      <c r="D17" s="106"/>
      <c r="E17" s="106"/>
      <c r="F17" s="110">
        <f t="shared" ref="F17:F22" si="11">S17+W17+AA17+AE17+AI17</f>
        <v>0</v>
      </c>
      <c r="G17" s="66">
        <f>ПланОО!H17</f>
        <v>0</v>
      </c>
      <c r="H17" s="66">
        <f>ПланОО!I17</f>
        <v>0</v>
      </c>
      <c r="I17" s="66">
        <f>ПланОО!J17</f>
        <v>0</v>
      </c>
      <c r="J17" s="66">
        <f>ПланОО!K17</f>
        <v>0</v>
      </c>
      <c r="K17" s="66">
        <f>ПланОО!L17</f>
        <v>0</v>
      </c>
      <c r="L17" s="66">
        <f>ПланОО!M17</f>
        <v>0</v>
      </c>
      <c r="M17" s="66">
        <f t="shared" ref="M17:M22" si="12">G17</f>
        <v>0</v>
      </c>
      <c r="N17" s="66">
        <f t="shared" ref="N17:N22" si="13">SUM(O17:Q17)</f>
        <v>0</v>
      </c>
      <c r="O17" s="66">
        <f t="shared" ref="O17:O22" si="14">T17+X17+AB17+AF17+AJ17</f>
        <v>0</v>
      </c>
      <c r="P17" s="66">
        <f t="shared" ref="P17:P22" si="15">U17+Y17+AC17+AG17+AK17</f>
        <v>0</v>
      </c>
      <c r="Q17" s="66">
        <f t="shared" ref="Q17:Q22" si="16">V17+Z17+AD17+AH17+AL17</f>
        <v>0</v>
      </c>
      <c r="R17" s="66">
        <f t="shared" ref="R17:R22" si="17">M17-N17</f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66"/>
      <c r="AN17" s="216" t="str">
        <f>ПланОО!BG17</f>
        <v/>
      </c>
      <c r="AO17" s="51"/>
      <c r="AP17" s="66">
        <f t="shared" ref="AP17:AP22" si="18">I17*$AR$2</f>
        <v>0</v>
      </c>
      <c r="AQ17" s="66">
        <f t="shared" ref="AQ17:AQ22" si="19">(J17+K17)*$AR$2</f>
        <v>0</v>
      </c>
      <c r="AR17" s="66">
        <f t="shared" ref="AR17:AR22" si="20">H17*$AR$2</f>
        <v>0</v>
      </c>
    </row>
    <row r="18" spans="1:44" x14ac:dyDescent="0.25">
      <c r="A18" s="66" t="str">
        <f>Base!A18</f>
        <v>ОНБ.Б.11</v>
      </c>
      <c r="B18" s="68">
        <f>Base!B18</f>
        <v>0</v>
      </c>
      <c r="C18" s="106"/>
      <c r="D18" s="106"/>
      <c r="E18" s="106"/>
      <c r="F18" s="110">
        <f t="shared" si="11"/>
        <v>0</v>
      </c>
      <c r="G18" s="66">
        <f>ПланОО!H18</f>
        <v>0</v>
      </c>
      <c r="H18" s="66">
        <f>ПланОО!I18</f>
        <v>0</v>
      </c>
      <c r="I18" s="66">
        <f>ПланОО!J18</f>
        <v>0</v>
      </c>
      <c r="J18" s="66">
        <f>ПланОО!K18</f>
        <v>0</v>
      </c>
      <c r="K18" s="66">
        <f>ПланОО!L18</f>
        <v>0</v>
      </c>
      <c r="L18" s="66">
        <f>ПланОО!M18</f>
        <v>0</v>
      </c>
      <c r="M18" s="66">
        <f t="shared" si="12"/>
        <v>0</v>
      </c>
      <c r="N18" s="66">
        <f t="shared" si="13"/>
        <v>0</v>
      </c>
      <c r="O18" s="66">
        <f t="shared" si="14"/>
        <v>0</v>
      </c>
      <c r="P18" s="66">
        <f t="shared" si="15"/>
        <v>0</v>
      </c>
      <c r="Q18" s="66">
        <f t="shared" si="16"/>
        <v>0</v>
      </c>
      <c r="R18" s="66">
        <f t="shared" si="17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66"/>
      <c r="AN18" s="216" t="str">
        <f>ПланОО!BG18</f>
        <v/>
      </c>
      <c r="AO18" s="51"/>
      <c r="AP18" s="66">
        <f t="shared" si="18"/>
        <v>0</v>
      </c>
      <c r="AQ18" s="66">
        <f t="shared" si="19"/>
        <v>0</v>
      </c>
      <c r="AR18" s="66">
        <f t="shared" si="20"/>
        <v>0</v>
      </c>
    </row>
    <row r="19" spans="1:44" x14ac:dyDescent="0.25">
      <c r="A19" s="66" t="str">
        <f>Base!A19</f>
        <v>ОНБ.Б.12</v>
      </c>
      <c r="B19" s="68">
        <f>Base!B19</f>
        <v>0</v>
      </c>
      <c r="C19" s="106"/>
      <c r="D19" s="106"/>
      <c r="E19" s="106"/>
      <c r="F19" s="110">
        <f t="shared" si="11"/>
        <v>0</v>
      </c>
      <c r="G19" s="66">
        <f>ПланОО!H19</f>
        <v>0</v>
      </c>
      <c r="H19" s="66">
        <f>ПланОО!I19</f>
        <v>0</v>
      </c>
      <c r="I19" s="66">
        <f>ПланОО!J19</f>
        <v>0</v>
      </c>
      <c r="J19" s="66">
        <f>ПланОО!K19</f>
        <v>0</v>
      </c>
      <c r="K19" s="66">
        <f>ПланОО!L19</f>
        <v>0</v>
      </c>
      <c r="L19" s="66">
        <f>ПланОО!M19</f>
        <v>0</v>
      </c>
      <c r="M19" s="66">
        <f t="shared" si="12"/>
        <v>0</v>
      </c>
      <c r="N19" s="66">
        <f t="shared" si="13"/>
        <v>0</v>
      </c>
      <c r="O19" s="66">
        <f t="shared" si="14"/>
        <v>0</v>
      </c>
      <c r="P19" s="66">
        <f t="shared" si="15"/>
        <v>0</v>
      </c>
      <c r="Q19" s="66">
        <f t="shared" si="16"/>
        <v>0</v>
      </c>
      <c r="R19" s="66">
        <f t="shared" si="17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66"/>
      <c r="AN19" s="216" t="str">
        <f>ПланОО!BG19</f>
        <v/>
      </c>
      <c r="AO19" s="51"/>
      <c r="AP19" s="66">
        <f t="shared" si="18"/>
        <v>0</v>
      </c>
      <c r="AQ19" s="66">
        <f t="shared" si="19"/>
        <v>0</v>
      </c>
      <c r="AR19" s="66">
        <f t="shared" si="20"/>
        <v>0</v>
      </c>
    </row>
    <row r="20" spans="1:44" x14ac:dyDescent="0.25">
      <c r="A20" s="66" t="str">
        <f>Base!A20</f>
        <v>ОНБ.Б.13</v>
      </c>
      <c r="B20" s="68">
        <f>Base!B20</f>
        <v>0</v>
      </c>
      <c r="C20" s="106"/>
      <c r="D20" s="106"/>
      <c r="E20" s="106"/>
      <c r="F20" s="110">
        <f t="shared" si="11"/>
        <v>0</v>
      </c>
      <c r="G20" s="66">
        <f>ПланОО!H20</f>
        <v>0</v>
      </c>
      <c r="H20" s="66">
        <f>ПланОО!I20</f>
        <v>0</v>
      </c>
      <c r="I20" s="66">
        <f>ПланОО!J20</f>
        <v>0</v>
      </c>
      <c r="J20" s="66">
        <f>ПланОО!K20</f>
        <v>0</v>
      </c>
      <c r="K20" s="66">
        <f>ПланОО!L20</f>
        <v>0</v>
      </c>
      <c r="L20" s="66">
        <f>ПланОО!M20</f>
        <v>0</v>
      </c>
      <c r="M20" s="66">
        <f t="shared" si="12"/>
        <v>0</v>
      </c>
      <c r="N20" s="66">
        <f t="shared" si="13"/>
        <v>0</v>
      </c>
      <c r="O20" s="66">
        <f t="shared" si="14"/>
        <v>0</v>
      </c>
      <c r="P20" s="66">
        <f t="shared" si="15"/>
        <v>0</v>
      </c>
      <c r="Q20" s="66">
        <f t="shared" si="16"/>
        <v>0</v>
      </c>
      <c r="R20" s="66">
        <f t="shared" si="17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66"/>
      <c r="AN20" s="216" t="str">
        <f>ПланОО!BG20</f>
        <v/>
      </c>
      <c r="AO20" s="51"/>
      <c r="AP20" s="66">
        <f t="shared" si="18"/>
        <v>0</v>
      </c>
      <c r="AQ20" s="66">
        <f t="shared" si="19"/>
        <v>0</v>
      </c>
      <c r="AR20" s="66">
        <f t="shared" si="20"/>
        <v>0</v>
      </c>
    </row>
    <row r="21" spans="1:44" x14ac:dyDescent="0.25">
      <c r="A21" s="66" t="str">
        <f>Base!A21</f>
        <v>ОНБ.Б.14</v>
      </c>
      <c r="B21" s="68">
        <f>Base!B21</f>
        <v>0</v>
      </c>
      <c r="C21" s="106"/>
      <c r="D21" s="106"/>
      <c r="E21" s="106"/>
      <c r="F21" s="110">
        <f t="shared" si="11"/>
        <v>0</v>
      </c>
      <c r="G21" s="66">
        <f>ПланОО!H21</f>
        <v>0</v>
      </c>
      <c r="H21" s="66">
        <f>ПланОО!I21</f>
        <v>0</v>
      </c>
      <c r="I21" s="66">
        <f>ПланОО!J21</f>
        <v>0</v>
      </c>
      <c r="J21" s="66">
        <f>ПланОО!K21</f>
        <v>0</v>
      </c>
      <c r="K21" s="66">
        <f>ПланОО!L21</f>
        <v>0</v>
      </c>
      <c r="L21" s="66">
        <f>ПланОО!M21</f>
        <v>0</v>
      </c>
      <c r="M21" s="66">
        <f t="shared" si="12"/>
        <v>0</v>
      </c>
      <c r="N21" s="66">
        <f t="shared" si="13"/>
        <v>0</v>
      </c>
      <c r="O21" s="66">
        <f t="shared" si="14"/>
        <v>0</v>
      </c>
      <c r="P21" s="66">
        <f t="shared" si="15"/>
        <v>0</v>
      </c>
      <c r="Q21" s="66">
        <f t="shared" si="16"/>
        <v>0</v>
      </c>
      <c r="R21" s="66">
        <f t="shared" si="17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66"/>
      <c r="AN21" s="216" t="str">
        <f>ПланОО!BG21</f>
        <v/>
      </c>
      <c r="AO21" s="51"/>
      <c r="AP21" s="66">
        <f t="shared" si="18"/>
        <v>0</v>
      </c>
      <c r="AQ21" s="66">
        <f t="shared" si="19"/>
        <v>0</v>
      </c>
      <c r="AR21" s="66">
        <f t="shared" si="20"/>
        <v>0</v>
      </c>
    </row>
    <row r="22" spans="1:44" x14ac:dyDescent="0.25">
      <c r="A22" s="66" t="str">
        <f>Base!A22</f>
        <v>ОНБ.Б.15</v>
      </c>
      <c r="B22" s="68">
        <f>Base!B22</f>
        <v>0</v>
      </c>
      <c r="C22" s="106"/>
      <c r="D22" s="106"/>
      <c r="E22" s="106"/>
      <c r="F22" s="110">
        <f t="shared" si="11"/>
        <v>0</v>
      </c>
      <c r="G22" s="66">
        <f>ПланОО!H22</f>
        <v>0</v>
      </c>
      <c r="H22" s="66">
        <f>ПланОО!I22</f>
        <v>0</v>
      </c>
      <c r="I22" s="66">
        <f>ПланОО!J22</f>
        <v>0</v>
      </c>
      <c r="J22" s="66">
        <f>ПланОО!K22</f>
        <v>0</v>
      </c>
      <c r="K22" s="66">
        <f>ПланОО!L22</f>
        <v>0</v>
      </c>
      <c r="L22" s="66">
        <f>ПланОО!M22</f>
        <v>0</v>
      </c>
      <c r="M22" s="66">
        <f t="shared" si="12"/>
        <v>0</v>
      </c>
      <c r="N22" s="66">
        <f t="shared" si="13"/>
        <v>0</v>
      </c>
      <c r="O22" s="66">
        <f t="shared" si="14"/>
        <v>0</v>
      </c>
      <c r="P22" s="66">
        <f t="shared" si="15"/>
        <v>0</v>
      </c>
      <c r="Q22" s="66">
        <f t="shared" si="16"/>
        <v>0</v>
      </c>
      <c r="R22" s="66">
        <f t="shared" si="17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66"/>
      <c r="AN22" s="216" t="str">
        <f>ПланОО!BG22</f>
        <v/>
      </c>
      <c r="AO22" s="51"/>
      <c r="AP22" s="66">
        <f t="shared" si="18"/>
        <v>0</v>
      </c>
      <c r="AQ22" s="66">
        <f t="shared" si="19"/>
        <v>0</v>
      </c>
      <c r="AR22" s="66">
        <f t="shared" si="20"/>
        <v>0</v>
      </c>
    </row>
    <row r="23" spans="1:44" x14ac:dyDescent="0.25">
      <c r="A23" s="416" t="str">
        <f>Base!A23</f>
        <v>Итого по базовой части ОНБ</v>
      </c>
      <c r="B23" s="416"/>
      <c r="C23" s="258">
        <f>Base!FX23</f>
        <v>0</v>
      </c>
      <c r="D23" s="328">
        <f>Base!FY23</f>
        <v>0</v>
      </c>
      <c r="E23" s="328">
        <f>Base!FZ23</f>
        <v>0</v>
      </c>
      <c r="F23" s="87">
        <f>SUM(F8:F22)</f>
        <v>0</v>
      </c>
      <c r="G23" s="67">
        <f t="shared" ref="G23:AL23" si="21">SUM(G8:G22)</f>
        <v>108</v>
      </c>
      <c r="H23" s="67">
        <f t="shared" si="21"/>
        <v>54</v>
      </c>
      <c r="I23" s="67">
        <f t="shared" si="21"/>
        <v>36</v>
      </c>
      <c r="J23" s="67">
        <f t="shared" si="21"/>
        <v>18</v>
      </c>
      <c r="K23" s="67">
        <f t="shared" si="21"/>
        <v>0</v>
      </c>
      <c r="L23" s="67">
        <f t="shared" si="21"/>
        <v>54</v>
      </c>
      <c r="M23" s="67">
        <f t="shared" si="21"/>
        <v>108</v>
      </c>
      <c r="N23" s="67">
        <f t="shared" si="21"/>
        <v>0</v>
      </c>
      <c r="O23" s="67">
        <f t="shared" si="21"/>
        <v>0</v>
      </c>
      <c r="P23" s="67">
        <f t="shared" si="21"/>
        <v>0</v>
      </c>
      <c r="Q23" s="67">
        <f t="shared" si="21"/>
        <v>0</v>
      </c>
      <c r="R23" s="67">
        <f t="shared" si="21"/>
        <v>108</v>
      </c>
      <c r="S23" s="67">
        <f t="shared" si="21"/>
        <v>0</v>
      </c>
      <c r="T23" s="67">
        <f t="shared" si="21"/>
        <v>0</v>
      </c>
      <c r="U23" s="67">
        <f t="shared" si="21"/>
        <v>0</v>
      </c>
      <c r="V23" s="67">
        <f t="shared" si="21"/>
        <v>0</v>
      </c>
      <c r="W23" s="67">
        <f t="shared" si="21"/>
        <v>0</v>
      </c>
      <c r="X23" s="67">
        <f t="shared" si="21"/>
        <v>0</v>
      </c>
      <c r="Y23" s="67">
        <f t="shared" si="21"/>
        <v>0</v>
      </c>
      <c r="Z23" s="67">
        <f t="shared" si="21"/>
        <v>0</v>
      </c>
      <c r="AA23" s="67">
        <f t="shared" si="21"/>
        <v>0</v>
      </c>
      <c r="AB23" s="67">
        <f t="shared" si="21"/>
        <v>0</v>
      </c>
      <c r="AC23" s="67">
        <f t="shared" si="21"/>
        <v>0</v>
      </c>
      <c r="AD23" s="67">
        <f t="shared" si="21"/>
        <v>0</v>
      </c>
      <c r="AE23" s="67">
        <f t="shared" si="21"/>
        <v>0</v>
      </c>
      <c r="AF23" s="67">
        <f t="shared" si="21"/>
        <v>0</v>
      </c>
      <c r="AG23" s="67">
        <f t="shared" si="21"/>
        <v>0</v>
      </c>
      <c r="AH23" s="67">
        <f t="shared" si="21"/>
        <v>0</v>
      </c>
      <c r="AI23" s="67">
        <f t="shared" si="21"/>
        <v>0</v>
      </c>
      <c r="AJ23" s="67">
        <f t="shared" si="21"/>
        <v>0</v>
      </c>
      <c r="AK23" s="67">
        <f t="shared" si="21"/>
        <v>0</v>
      </c>
      <c r="AL23" s="67">
        <f t="shared" si="21"/>
        <v>0</v>
      </c>
      <c r="AM23" s="67"/>
      <c r="AN23" s="216"/>
      <c r="AO23" s="51"/>
      <c r="AP23" s="66">
        <f t="shared" si="8"/>
        <v>7.2</v>
      </c>
      <c r="AQ23" s="66">
        <f t="shared" si="9"/>
        <v>3.6</v>
      </c>
      <c r="AR23" s="66">
        <f t="shared" si="10"/>
        <v>10.8</v>
      </c>
    </row>
    <row r="24" spans="1:44" x14ac:dyDescent="0.25">
      <c r="A24" s="416" t="str">
        <f>Base!A24</f>
        <v>1.2. Вариативная часть ОНБ</v>
      </c>
      <c r="B24" s="416"/>
      <c r="C24" s="416"/>
      <c r="D24" s="416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  <c r="T24" s="416"/>
      <c r="U24" s="416"/>
      <c r="V24" s="416"/>
      <c r="W24" s="416"/>
      <c r="X24" s="416"/>
      <c r="Y24" s="416"/>
      <c r="Z24" s="416"/>
      <c r="AA24" s="65"/>
      <c r="AB24" s="65"/>
      <c r="AC24" s="65"/>
      <c r="AD24" s="65"/>
      <c r="AE24" s="65"/>
      <c r="AF24" s="65"/>
      <c r="AG24" s="65"/>
      <c r="AH24" s="65"/>
      <c r="AI24" s="67"/>
      <c r="AJ24" s="67"/>
      <c r="AK24" s="67"/>
      <c r="AL24" s="67"/>
      <c r="AM24" s="67"/>
      <c r="AN24" s="216"/>
      <c r="AO24" s="51"/>
      <c r="AP24" s="66">
        <f t="shared" si="8"/>
        <v>0</v>
      </c>
      <c r="AQ24" s="66">
        <f t="shared" si="9"/>
        <v>0</v>
      </c>
      <c r="AR24" s="66">
        <f t="shared" si="10"/>
        <v>0</v>
      </c>
    </row>
    <row r="25" spans="1:44" x14ac:dyDescent="0.25">
      <c r="A25" s="66" t="str">
        <f>Base!A25</f>
        <v>ОНБ.ВВ.1</v>
      </c>
      <c r="B25" s="68">
        <f>Base!B25</f>
        <v>0</v>
      </c>
      <c r="C25" s="106"/>
      <c r="D25" s="106"/>
      <c r="E25" s="106"/>
      <c r="F25" s="87">
        <f>S25+W25+AA25+AE25+AI25</f>
        <v>0</v>
      </c>
      <c r="G25" s="66">
        <f>ПланОО!H25</f>
        <v>0</v>
      </c>
      <c r="H25" s="66">
        <f>ПланОО!I25</f>
        <v>0</v>
      </c>
      <c r="I25" s="66">
        <f>ПланОО!J25</f>
        <v>0</v>
      </c>
      <c r="J25" s="66">
        <f>ПланОО!K25</f>
        <v>0</v>
      </c>
      <c r="K25" s="66">
        <f>ПланОО!L25</f>
        <v>0</v>
      </c>
      <c r="L25" s="66">
        <f>ПланОО!M25</f>
        <v>0</v>
      </c>
      <c r="M25" s="66">
        <f>G25</f>
        <v>0</v>
      </c>
      <c r="N25" s="66">
        <f>SUM(O25:Q25)</f>
        <v>0</v>
      </c>
      <c r="O25" s="66">
        <f>T25+X25+AB25+AF25+AJ25</f>
        <v>0</v>
      </c>
      <c r="P25" s="66">
        <f>U25+Y25+AC25+AG25+AK25</f>
        <v>0</v>
      </c>
      <c r="Q25" s="66">
        <f>V25+Z25+AD25+AH25+AL25</f>
        <v>0</v>
      </c>
      <c r="R25" s="66">
        <f>M25-N25</f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66"/>
      <c r="AN25" s="216" t="str">
        <f>ПланОО!BG25</f>
        <v/>
      </c>
      <c r="AO25" s="51"/>
      <c r="AP25" s="66">
        <f t="shared" si="8"/>
        <v>0</v>
      </c>
      <c r="AQ25" s="66">
        <f t="shared" si="9"/>
        <v>0</v>
      </c>
      <c r="AR25" s="66">
        <f t="shared" si="10"/>
        <v>0</v>
      </c>
    </row>
    <row r="26" spans="1:44" x14ac:dyDescent="0.25">
      <c r="A26" s="66" t="str">
        <f>Base!A26</f>
        <v>ОНБ.ВВ.2</v>
      </c>
      <c r="B26" s="68">
        <f>Base!B26</f>
        <v>0</v>
      </c>
      <c r="C26" s="106"/>
      <c r="D26" s="106"/>
      <c r="E26" s="106"/>
      <c r="F26" s="236">
        <f t="shared" ref="F26:F36" si="22">S26+W26+AA26+AE26+AI26</f>
        <v>0</v>
      </c>
      <c r="G26" s="66">
        <f>ПланОО!H26</f>
        <v>0</v>
      </c>
      <c r="H26" s="66">
        <f>ПланОО!I26</f>
        <v>0</v>
      </c>
      <c r="I26" s="66">
        <f>ПланОО!J26</f>
        <v>0</v>
      </c>
      <c r="J26" s="66">
        <f>ПланОО!K26</f>
        <v>0</v>
      </c>
      <c r="K26" s="66">
        <f>ПланОО!L26</f>
        <v>0</v>
      </c>
      <c r="L26" s="66">
        <f>ПланОО!M26</f>
        <v>0</v>
      </c>
      <c r="M26" s="66">
        <f t="shared" ref="M26:M36" si="23">G26</f>
        <v>0</v>
      </c>
      <c r="N26" s="66">
        <f t="shared" ref="N26:N36" si="24">SUM(O26:Q26)</f>
        <v>0</v>
      </c>
      <c r="O26" s="66">
        <f t="shared" ref="O26:O36" si="25">T26+X26+AB26+AF26+AJ26</f>
        <v>0</v>
      </c>
      <c r="P26" s="66">
        <f t="shared" ref="P26:P36" si="26">U26+Y26+AC26+AG26+AK26</f>
        <v>0</v>
      </c>
      <c r="Q26" s="66">
        <f t="shared" ref="Q26:Q36" si="27">V26+Z26+AD26+AH26+AL26</f>
        <v>0</v>
      </c>
      <c r="R26" s="66">
        <f t="shared" ref="R26:R36" si="28">M26-N26</f>
        <v>0</v>
      </c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66"/>
      <c r="AN26" s="235" t="str">
        <f>ПланОО!BG26</f>
        <v/>
      </c>
      <c r="AO26" s="51"/>
      <c r="AP26" s="66">
        <f t="shared" ref="AP26:AP36" si="29">I26*$AR$2</f>
        <v>0</v>
      </c>
      <c r="AQ26" s="66">
        <f t="shared" ref="AQ26:AQ36" si="30">(J26+K26)*$AR$2</f>
        <v>0</v>
      </c>
      <c r="AR26" s="66">
        <f t="shared" ref="AR26:AR36" si="31">H26*$AR$2</f>
        <v>0</v>
      </c>
    </row>
    <row r="27" spans="1:44" x14ac:dyDescent="0.25">
      <c r="A27" s="66" t="str">
        <f>Base!A27</f>
        <v>ОНБ.ВВ.3</v>
      </c>
      <c r="B27" s="68">
        <f>Base!B27</f>
        <v>0</v>
      </c>
      <c r="C27" s="106"/>
      <c r="D27" s="106"/>
      <c r="E27" s="106"/>
      <c r="F27" s="236">
        <f t="shared" si="22"/>
        <v>0</v>
      </c>
      <c r="G27" s="66">
        <f>ПланОО!H27</f>
        <v>0</v>
      </c>
      <c r="H27" s="66">
        <f>ПланОО!I27</f>
        <v>0</v>
      </c>
      <c r="I27" s="66">
        <f>ПланОО!J27</f>
        <v>0</v>
      </c>
      <c r="J27" s="66">
        <f>ПланОО!K27</f>
        <v>0</v>
      </c>
      <c r="K27" s="66">
        <f>ПланОО!L27</f>
        <v>0</v>
      </c>
      <c r="L27" s="66">
        <f>ПланОО!M27</f>
        <v>0</v>
      </c>
      <c r="M27" s="66">
        <f t="shared" si="23"/>
        <v>0</v>
      </c>
      <c r="N27" s="66">
        <f t="shared" si="24"/>
        <v>0</v>
      </c>
      <c r="O27" s="66">
        <f t="shared" si="25"/>
        <v>0</v>
      </c>
      <c r="P27" s="66">
        <f t="shared" si="26"/>
        <v>0</v>
      </c>
      <c r="Q27" s="66">
        <f t="shared" si="27"/>
        <v>0</v>
      </c>
      <c r="R27" s="66">
        <f t="shared" si="28"/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66"/>
      <c r="AN27" s="235" t="str">
        <f>ПланОО!BG27</f>
        <v/>
      </c>
      <c r="AO27" s="51"/>
      <c r="AP27" s="66">
        <f t="shared" si="29"/>
        <v>0</v>
      </c>
      <c r="AQ27" s="66">
        <f t="shared" si="30"/>
        <v>0</v>
      </c>
      <c r="AR27" s="66">
        <f t="shared" si="31"/>
        <v>0</v>
      </c>
    </row>
    <row r="28" spans="1:44" x14ac:dyDescent="0.25">
      <c r="A28" s="66" t="str">
        <f>Base!A28</f>
        <v>ОНБ.ВВ.4</v>
      </c>
      <c r="B28" s="68">
        <f>Base!B28</f>
        <v>0</v>
      </c>
      <c r="C28" s="106"/>
      <c r="D28" s="106"/>
      <c r="E28" s="106"/>
      <c r="F28" s="236">
        <f t="shared" si="22"/>
        <v>0</v>
      </c>
      <c r="G28" s="66">
        <f>ПланОО!H28</f>
        <v>0</v>
      </c>
      <c r="H28" s="66">
        <f>ПланОО!I28</f>
        <v>0</v>
      </c>
      <c r="I28" s="66">
        <f>ПланОО!J28</f>
        <v>0</v>
      </c>
      <c r="J28" s="66">
        <f>ПланОО!K28</f>
        <v>0</v>
      </c>
      <c r="K28" s="66">
        <f>ПланОО!L28</f>
        <v>0</v>
      </c>
      <c r="L28" s="66">
        <f>ПланОО!M28</f>
        <v>0</v>
      </c>
      <c r="M28" s="66">
        <f t="shared" si="23"/>
        <v>0</v>
      </c>
      <c r="N28" s="66">
        <f t="shared" si="24"/>
        <v>0</v>
      </c>
      <c r="O28" s="66">
        <f t="shared" si="25"/>
        <v>0</v>
      </c>
      <c r="P28" s="66">
        <f t="shared" si="26"/>
        <v>0</v>
      </c>
      <c r="Q28" s="66">
        <f t="shared" si="27"/>
        <v>0</v>
      </c>
      <c r="R28" s="66">
        <f t="shared" si="28"/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66"/>
      <c r="AN28" s="235" t="str">
        <f>ПланОО!BG28</f>
        <v/>
      </c>
      <c r="AO28" s="51"/>
      <c r="AP28" s="66">
        <f t="shared" si="29"/>
        <v>0</v>
      </c>
      <c r="AQ28" s="66">
        <f t="shared" si="30"/>
        <v>0</v>
      </c>
      <c r="AR28" s="66">
        <f t="shared" si="31"/>
        <v>0</v>
      </c>
    </row>
    <row r="29" spans="1:44" x14ac:dyDescent="0.25">
      <c r="A29" s="66" t="str">
        <f>Base!A29</f>
        <v>ОНБ.ВВ.5</v>
      </c>
      <c r="B29" s="68">
        <f>Base!B29</f>
        <v>0</v>
      </c>
      <c r="C29" s="106"/>
      <c r="D29" s="106"/>
      <c r="E29" s="106"/>
      <c r="F29" s="236">
        <f t="shared" si="22"/>
        <v>0</v>
      </c>
      <c r="G29" s="66">
        <f>ПланОО!H29</f>
        <v>0</v>
      </c>
      <c r="H29" s="66">
        <f>ПланОО!I29</f>
        <v>0</v>
      </c>
      <c r="I29" s="66">
        <f>ПланОО!J29</f>
        <v>0</v>
      </c>
      <c r="J29" s="66">
        <f>ПланОО!K29</f>
        <v>0</v>
      </c>
      <c r="K29" s="66">
        <f>ПланОО!L29</f>
        <v>0</v>
      </c>
      <c r="L29" s="66">
        <f>ПланОО!M29</f>
        <v>0</v>
      </c>
      <c r="M29" s="66">
        <f t="shared" si="23"/>
        <v>0</v>
      </c>
      <c r="N29" s="66">
        <f t="shared" si="24"/>
        <v>0</v>
      </c>
      <c r="O29" s="66">
        <f t="shared" si="25"/>
        <v>0</v>
      </c>
      <c r="P29" s="66">
        <f t="shared" si="26"/>
        <v>0</v>
      </c>
      <c r="Q29" s="66">
        <f t="shared" si="27"/>
        <v>0</v>
      </c>
      <c r="R29" s="66">
        <f t="shared" si="28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66"/>
      <c r="AN29" s="235" t="str">
        <f>ПланОО!BG29</f>
        <v/>
      </c>
      <c r="AO29" s="51"/>
      <c r="AP29" s="66">
        <f t="shared" si="29"/>
        <v>0</v>
      </c>
      <c r="AQ29" s="66">
        <f t="shared" si="30"/>
        <v>0</v>
      </c>
      <c r="AR29" s="66">
        <f t="shared" si="31"/>
        <v>0</v>
      </c>
    </row>
    <row r="30" spans="1:44" x14ac:dyDescent="0.25">
      <c r="A30" s="66" t="str">
        <f>Base!A30</f>
        <v>ОНБ.ВВ.6</v>
      </c>
      <c r="B30" s="68">
        <f>Base!B30</f>
        <v>0</v>
      </c>
      <c r="C30" s="106"/>
      <c r="D30" s="106"/>
      <c r="E30" s="106"/>
      <c r="F30" s="236">
        <f t="shared" si="22"/>
        <v>0</v>
      </c>
      <c r="G30" s="66">
        <f>ПланОО!H30</f>
        <v>0</v>
      </c>
      <c r="H30" s="66">
        <f>ПланОО!I30</f>
        <v>0</v>
      </c>
      <c r="I30" s="66">
        <f>ПланОО!J30</f>
        <v>0</v>
      </c>
      <c r="J30" s="66">
        <f>ПланОО!K30</f>
        <v>0</v>
      </c>
      <c r="K30" s="66">
        <f>ПланОО!L30</f>
        <v>0</v>
      </c>
      <c r="L30" s="66">
        <f>ПланОО!M30</f>
        <v>0</v>
      </c>
      <c r="M30" s="66">
        <f t="shared" si="23"/>
        <v>0</v>
      </c>
      <c r="N30" s="66">
        <f t="shared" si="24"/>
        <v>0</v>
      </c>
      <c r="O30" s="66">
        <f t="shared" si="25"/>
        <v>0</v>
      </c>
      <c r="P30" s="66">
        <f t="shared" si="26"/>
        <v>0</v>
      </c>
      <c r="Q30" s="66">
        <f t="shared" si="27"/>
        <v>0</v>
      </c>
      <c r="R30" s="66">
        <f t="shared" si="28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66"/>
      <c r="AN30" s="235" t="str">
        <f>ПланОО!BG30</f>
        <v/>
      </c>
      <c r="AO30" s="51"/>
      <c r="AP30" s="66">
        <f t="shared" si="29"/>
        <v>0</v>
      </c>
      <c r="AQ30" s="66">
        <f t="shared" si="30"/>
        <v>0</v>
      </c>
      <c r="AR30" s="66">
        <f t="shared" si="31"/>
        <v>0</v>
      </c>
    </row>
    <row r="31" spans="1:44" x14ac:dyDescent="0.25">
      <c r="A31" s="66" t="str">
        <f>Base!A31</f>
        <v>ОНБ.ВВ.7</v>
      </c>
      <c r="B31" s="68">
        <f>Base!B31</f>
        <v>0</v>
      </c>
      <c r="C31" s="106"/>
      <c r="D31" s="106"/>
      <c r="E31" s="106"/>
      <c r="F31" s="236">
        <f t="shared" si="22"/>
        <v>0</v>
      </c>
      <c r="G31" s="66">
        <f>ПланОО!H31</f>
        <v>0</v>
      </c>
      <c r="H31" s="66">
        <f>ПланОО!I31</f>
        <v>0</v>
      </c>
      <c r="I31" s="66">
        <f>ПланОО!J31</f>
        <v>0</v>
      </c>
      <c r="J31" s="66">
        <f>ПланОО!K31</f>
        <v>0</v>
      </c>
      <c r="K31" s="66">
        <f>ПланОО!L31</f>
        <v>0</v>
      </c>
      <c r="L31" s="66">
        <f>ПланОО!M31</f>
        <v>0</v>
      </c>
      <c r="M31" s="66">
        <f t="shared" si="23"/>
        <v>0</v>
      </c>
      <c r="N31" s="66">
        <f t="shared" si="24"/>
        <v>0</v>
      </c>
      <c r="O31" s="66">
        <f t="shared" si="25"/>
        <v>0</v>
      </c>
      <c r="P31" s="66">
        <f t="shared" si="26"/>
        <v>0</v>
      </c>
      <c r="Q31" s="66">
        <f t="shared" si="27"/>
        <v>0</v>
      </c>
      <c r="R31" s="66">
        <f t="shared" si="28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66"/>
      <c r="AN31" s="235" t="str">
        <f>ПланОО!BG31</f>
        <v/>
      </c>
      <c r="AO31" s="51"/>
      <c r="AP31" s="66">
        <f t="shared" si="29"/>
        <v>0</v>
      </c>
      <c r="AQ31" s="66">
        <f t="shared" si="30"/>
        <v>0</v>
      </c>
      <c r="AR31" s="66">
        <f t="shared" si="31"/>
        <v>0</v>
      </c>
    </row>
    <row r="32" spans="1:44" x14ac:dyDescent="0.25">
      <c r="A32" s="66" t="str">
        <f>Base!A32</f>
        <v>ОНБ.ВВ.8</v>
      </c>
      <c r="B32" s="68">
        <f>Base!B32</f>
        <v>0</v>
      </c>
      <c r="C32" s="106"/>
      <c r="D32" s="106"/>
      <c r="E32" s="106"/>
      <c r="F32" s="236">
        <f t="shared" si="22"/>
        <v>0</v>
      </c>
      <c r="G32" s="66">
        <f>ПланОО!H32</f>
        <v>0</v>
      </c>
      <c r="H32" s="66">
        <f>ПланОО!I32</f>
        <v>0</v>
      </c>
      <c r="I32" s="66">
        <f>ПланОО!J32</f>
        <v>0</v>
      </c>
      <c r="J32" s="66">
        <f>ПланОО!K32</f>
        <v>0</v>
      </c>
      <c r="K32" s="66">
        <f>ПланОО!L32</f>
        <v>0</v>
      </c>
      <c r="L32" s="66">
        <f>ПланОО!M32</f>
        <v>0</v>
      </c>
      <c r="M32" s="66">
        <f t="shared" si="23"/>
        <v>0</v>
      </c>
      <c r="N32" s="66">
        <f t="shared" si="24"/>
        <v>0</v>
      </c>
      <c r="O32" s="66">
        <f t="shared" si="25"/>
        <v>0</v>
      </c>
      <c r="P32" s="66">
        <f t="shared" si="26"/>
        <v>0</v>
      </c>
      <c r="Q32" s="66">
        <f t="shared" si="27"/>
        <v>0</v>
      </c>
      <c r="R32" s="66">
        <f t="shared" si="28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66"/>
      <c r="AN32" s="235" t="str">
        <f>ПланОО!BG32</f>
        <v/>
      </c>
      <c r="AO32" s="51"/>
      <c r="AP32" s="66">
        <f t="shared" si="29"/>
        <v>0</v>
      </c>
      <c r="AQ32" s="66">
        <f t="shared" si="30"/>
        <v>0</v>
      </c>
      <c r="AR32" s="66">
        <f t="shared" si="31"/>
        <v>0</v>
      </c>
    </row>
    <row r="33" spans="1:44" x14ac:dyDescent="0.25">
      <c r="A33" s="66" t="str">
        <f>Base!A33</f>
        <v>ОНБ.ВВ.9</v>
      </c>
      <c r="B33" s="68">
        <f>Base!B33</f>
        <v>0</v>
      </c>
      <c r="C33" s="106"/>
      <c r="D33" s="106"/>
      <c r="E33" s="106"/>
      <c r="F33" s="236">
        <f t="shared" si="22"/>
        <v>0</v>
      </c>
      <c r="G33" s="66">
        <f>ПланОО!H33</f>
        <v>0</v>
      </c>
      <c r="H33" s="66">
        <f>ПланОО!I33</f>
        <v>0</v>
      </c>
      <c r="I33" s="66">
        <f>ПланОО!J33</f>
        <v>0</v>
      </c>
      <c r="J33" s="66">
        <f>ПланОО!K33</f>
        <v>0</v>
      </c>
      <c r="K33" s="66">
        <f>ПланОО!L33</f>
        <v>0</v>
      </c>
      <c r="L33" s="66">
        <f>ПланОО!M33</f>
        <v>0</v>
      </c>
      <c r="M33" s="66">
        <f t="shared" si="23"/>
        <v>0</v>
      </c>
      <c r="N33" s="66">
        <f t="shared" si="24"/>
        <v>0</v>
      </c>
      <c r="O33" s="66">
        <f t="shared" si="25"/>
        <v>0</v>
      </c>
      <c r="P33" s="66">
        <f t="shared" si="26"/>
        <v>0</v>
      </c>
      <c r="Q33" s="66">
        <f t="shared" si="27"/>
        <v>0</v>
      </c>
      <c r="R33" s="66">
        <f t="shared" si="28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66"/>
      <c r="AN33" s="235" t="str">
        <f>ПланОО!BG33</f>
        <v/>
      </c>
      <c r="AO33" s="51"/>
      <c r="AP33" s="66">
        <f t="shared" si="29"/>
        <v>0</v>
      </c>
      <c r="AQ33" s="66">
        <f t="shared" si="30"/>
        <v>0</v>
      </c>
      <c r="AR33" s="66">
        <f t="shared" si="31"/>
        <v>0</v>
      </c>
    </row>
    <row r="34" spans="1:44" x14ac:dyDescent="0.25">
      <c r="A34" s="66" t="str">
        <f>Base!A34</f>
        <v>ОНБ.ВВ.10</v>
      </c>
      <c r="B34" s="68">
        <f>Base!B34</f>
        <v>0</v>
      </c>
      <c r="C34" s="106"/>
      <c r="D34" s="106"/>
      <c r="E34" s="106"/>
      <c r="F34" s="236">
        <f t="shared" si="22"/>
        <v>0</v>
      </c>
      <c r="G34" s="66">
        <f>ПланОО!H34</f>
        <v>0</v>
      </c>
      <c r="H34" s="66">
        <f>ПланОО!I34</f>
        <v>0</v>
      </c>
      <c r="I34" s="66">
        <f>ПланОО!J34</f>
        <v>0</v>
      </c>
      <c r="J34" s="66">
        <f>ПланОО!K34</f>
        <v>0</v>
      </c>
      <c r="K34" s="66">
        <f>ПланОО!L34</f>
        <v>0</v>
      </c>
      <c r="L34" s="66">
        <f>ПланОО!M34</f>
        <v>0</v>
      </c>
      <c r="M34" s="66">
        <f t="shared" si="23"/>
        <v>0</v>
      </c>
      <c r="N34" s="66">
        <f t="shared" si="24"/>
        <v>0</v>
      </c>
      <c r="O34" s="66">
        <f t="shared" si="25"/>
        <v>0</v>
      </c>
      <c r="P34" s="66">
        <f t="shared" si="26"/>
        <v>0</v>
      </c>
      <c r="Q34" s="66">
        <f t="shared" si="27"/>
        <v>0</v>
      </c>
      <c r="R34" s="66">
        <f t="shared" si="28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66"/>
      <c r="AN34" s="235" t="str">
        <f>ПланОО!BG34</f>
        <v/>
      </c>
      <c r="AO34" s="51"/>
      <c r="AP34" s="66">
        <f t="shared" si="29"/>
        <v>0</v>
      </c>
      <c r="AQ34" s="66">
        <f t="shared" si="30"/>
        <v>0</v>
      </c>
      <c r="AR34" s="66">
        <f t="shared" si="31"/>
        <v>0</v>
      </c>
    </row>
    <row r="35" spans="1:44" x14ac:dyDescent="0.25">
      <c r="A35" s="66" t="str">
        <f>Base!A35</f>
        <v>ОНБ.ВВ.11</v>
      </c>
      <c r="B35" s="68">
        <f>Base!B35</f>
        <v>0</v>
      </c>
      <c r="C35" s="106"/>
      <c r="D35" s="106"/>
      <c r="E35" s="106"/>
      <c r="F35" s="236">
        <f t="shared" si="22"/>
        <v>0</v>
      </c>
      <c r="G35" s="66">
        <f>ПланОО!H35</f>
        <v>0</v>
      </c>
      <c r="H35" s="66">
        <f>ПланОО!I35</f>
        <v>0</v>
      </c>
      <c r="I35" s="66">
        <f>ПланОО!J35</f>
        <v>0</v>
      </c>
      <c r="J35" s="66">
        <f>ПланОО!K35</f>
        <v>0</v>
      </c>
      <c r="K35" s="66">
        <f>ПланОО!L35</f>
        <v>0</v>
      </c>
      <c r="L35" s="66">
        <f>ПланОО!M35</f>
        <v>0</v>
      </c>
      <c r="M35" s="66">
        <f t="shared" si="23"/>
        <v>0</v>
      </c>
      <c r="N35" s="66">
        <f t="shared" si="24"/>
        <v>0</v>
      </c>
      <c r="O35" s="66">
        <f t="shared" si="25"/>
        <v>0</v>
      </c>
      <c r="P35" s="66">
        <f t="shared" si="26"/>
        <v>0</v>
      </c>
      <c r="Q35" s="66">
        <f t="shared" si="27"/>
        <v>0</v>
      </c>
      <c r="R35" s="66">
        <f t="shared" si="28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66"/>
      <c r="AN35" s="235" t="str">
        <f>ПланОО!BG35</f>
        <v/>
      </c>
      <c r="AO35" s="51"/>
      <c r="AP35" s="66">
        <f t="shared" si="29"/>
        <v>0</v>
      </c>
      <c r="AQ35" s="66">
        <f t="shared" si="30"/>
        <v>0</v>
      </c>
      <c r="AR35" s="66">
        <f t="shared" si="31"/>
        <v>0</v>
      </c>
    </row>
    <row r="36" spans="1:44" x14ac:dyDescent="0.25">
      <c r="A36" s="66" t="str">
        <f>Base!A36</f>
        <v>ОНБ.ВВ.12</v>
      </c>
      <c r="B36" s="68">
        <f>Base!B36</f>
        <v>0</v>
      </c>
      <c r="C36" s="106"/>
      <c r="D36" s="106"/>
      <c r="E36" s="106"/>
      <c r="F36" s="236">
        <f t="shared" si="22"/>
        <v>0</v>
      </c>
      <c r="G36" s="66">
        <f>ПланОО!H36</f>
        <v>0</v>
      </c>
      <c r="H36" s="66">
        <f>ПланОО!I36</f>
        <v>0</v>
      </c>
      <c r="I36" s="66">
        <f>ПланОО!J36</f>
        <v>0</v>
      </c>
      <c r="J36" s="66">
        <f>ПланОО!K36</f>
        <v>0</v>
      </c>
      <c r="K36" s="66">
        <f>ПланОО!L36</f>
        <v>0</v>
      </c>
      <c r="L36" s="66">
        <f>ПланОО!M36</f>
        <v>0</v>
      </c>
      <c r="M36" s="66">
        <f t="shared" si="23"/>
        <v>0</v>
      </c>
      <c r="N36" s="66">
        <f t="shared" si="24"/>
        <v>0</v>
      </c>
      <c r="O36" s="66">
        <f t="shared" si="25"/>
        <v>0</v>
      </c>
      <c r="P36" s="66">
        <f t="shared" si="26"/>
        <v>0</v>
      </c>
      <c r="Q36" s="66">
        <f t="shared" si="27"/>
        <v>0</v>
      </c>
      <c r="R36" s="66">
        <f t="shared" si="28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66"/>
      <c r="AN36" s="235" t="str">
        <f>ПланОО!BG36</f>
        <v/>
      </c>
      <c r="AO36" s="51"/>
      <c r="AP36" s="66">
        <f t="shared" si="29"/>
        <v>0</v>
      </c>
      <c r="AQ36" s="66">
        <f t="shared" si="30"/>
        <v>0</v>
      </c>
      <c r="AR36" s="66">
        <f t="shared" si="31"/>
        <v>0</v>
      </c>
    </row>
    <row r="37" spans="1:44" x14ac:dyDescent="0.25">
      <c r="A37" s="419" t="str">
        <f>Base!A37</f>
        <v>Всего по вариативной части ОНБ (ВВ)</v>
      </c>
      <c r="B37" s="419"/>
      <c r="C37" s="328">
        <f>Base!FX37</f>
        <v>0</v>
      </c>
      <c r="D37" s="328">
        <f>Base!FY37</f>
        <v>0</v>
      </c>
      <c r="E37" s="328">
        <f>Base!FZ37</f>
        <v>0</v>
      </c>
      <c r="F37" s="87">
        <f>SUM(F25:F36)</f>
        <v>0</v>
      </c>
      <c r="G37" s="67">
        <f>SUM(G25:G36)</f>
        <v>0</v>
      </c>
      <c r="H37" s="67">
        <f t="shared" ref="H37:AL37" si="32">SUM(H25:H36)</f>
        <v>0</v>
      </c>
      <c r="I37" s="67">
        <f t="shared" si="32"/>
        <v>0</v>
      </c>
      <c r="J37" s="67">
        <f t="shared" si="32"/>
        <v>0</v>
      </c>
      <c r="K37" s="67">
        <f t="shared" si="32"/>
        <v>0</v>
      </c>
      <c r="L37" s="67">
        <f t="shared" si="32"/>
        <v>0</v>
      </c>
      <c r="M37" s="67">
        <f t="shared" si="32"/>
        <v>0</v>
      </c>
      <c r="N37" s="67">
        <f t="shared" si="32"/>
        <v>0</v>
      </c>
      <c r="O37" s="67">
        <f t="shared" si="32"/>
        <v>0</v>
      </c>
      <c r="P37" s="67">
        <f t="shared" si="32"/>
        <v>0</v>
      </c>
      <c r="Q37" s="67">
        <f t="shared" si="32"/>
        <v>0</v>
      </c>
      <c r="R37" s="67">
        <f t="shared" si="32"/>
        <v>0</v>
      </c>
      <c r="S37" s="67">
        <f t="shared" si="32"/>
        <v>0</v>
      </c>
      <c r="T37" s="67">
        <f t="shared" si="32"/>
        <v>0</v>
      </c>
      <c r="U37" s="67">
        <f t="shared" si="32"/>
        <v>0</v>
      </c>
      <c r="V37" s="67">
        <f t="shared" si="32"/>
        <v>0</v>
      </c>
      <c r="W37" s="67">
        <f t="shared" si="32"/>
        <v>0</v>
      </c>
      <c r="X37" s="67">
        <f t="shared" si="32"/>
        <v>0</v>
      </c>
      <c r="Y37" s="67">
        <f t="shared" si="32"/>
        <v>0</v>
      </c>
      <c r="Z37" s="67">
        <f t="shared" si="32"/>
        <v>0</v>
      </c>
      <c r="AA37" s="67">
        <f t="shared" si="32"/>
        <v>0</v>
      </c>
      <c r="AB37" s="67">
        <f t="shared" si="32"/>
        <v>0</v>
      </c>
      <c r="AC37" s="67">
        <f t="shared" si="32"/>
        <v>0</v>
      </c>
      <c r="AD37" s="67">
        <f t="shared" si="32"/>
        <v>0</v>
      </c>
      <c r="AE37" s="67">
        <f t="shared" si="32"/>
        <v>0</v>
      </c>
      <c r="AF37" s="67">
        <f t="shared" si="32"/>
        <v>0</v>
      </c>
      <c r="AG37" s="67">
        <f t="shared" si="32"/>
        <v>0</v>
      </c>
      <c r="AH37" s="67">
        <f t="shared" si="32"/>
        <v>0</v>
      </c>
      <c r="AI37" s="67">
        <f t="shared" si="32"/>
        <v>0</v>
      </c>
      <c r="AJ37" s="67">
        <f t="shared" si="32"/>
        <v>0</v>
      </c>
      <c r="AK37" s="67">
        <f t="shared" si="32"/>
        <v>0</v>
      </c>
      <c r="AL37" s="67">
        <f t="shared" si="32"/>
        <v>0</v>
      </c>
      <c r="AM37" s="66"/>
      <c r="AN37" s="216"/>
      <c r="AO37" s="51"/>
      <c r="AP37" s="66">
        <f t="shared" ref="AP37:AP105" si="33">I37*$AR$2</f>
        <v>0</v>
      </c>
      <c r="AQ37" s="66">
        <f t="shared" ref="AQ37:AQ105" si="34">(J37+K37)*$AR$2</f>
        <v>0</v>
      </c>
      <c r="AR37" s="66">
        <f t="shared" ref="AR37:AR105" si="35">H37*$AR$2</f>
        <v>0</v>
      </c>
    </row>
    <row r="38" spans="1:44" x14ac:dyDescent="0.25">
      <c r="A38" s="416" t="str">
        <f>Base!A38</f>
        <v>Дисциплины по выбору студента (ВС)</v>
      </c>
      <c r="B38" s="416"/>
      <c r="C38" s="416"/>
      <c r="D38" s="416"/>
      <c r="E38" s="416"/>
      <c r="F38" s="416"/>
      <c r="G38" s="416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6"/>
      <c r="X38" s="416"/>
      <c r="Y38" s="416"/>
      <c r="Z38" s="416"/>
      <c r="AA38" s="67"/>
      <c r="AB38" s="67"/>
      <c r="AC38" s="67"/>
      <c r="AD38" s="67"/>
      <c r="AE38" s="67"/>
      <c r="AF38" s="67"/>
      <c r="AG38" s="67"/>
      <c r="AH38" s="67"/>
      <c r="AI38" s="66"/>
      <c r="AJ38" s="66"/>
      <c r="AK38" s="66"/>
      <c r="AL38" s="66"/>
      <c r="AM38" s="66"/>
      <c r="AN38" s="216"/>
      <c r="AO38" s="51"/>
      <c r="AP38" s="66">
        <f t="shared" si="33"/>
        <v>0</v>
      </c>
      <c r="AQ38" s="66">
        <f t="shared" si="34"/>
        <v>0</v>
      </c>
      <c r="AR38" s="66">
        <f t="shared" si="35"/>
        <v>0</v>
      </c>
    </row>
    <row r="39" spans="1:44" x14ac:dyDescent="0.25">
      <c r="A39" s="66" t="str">
        <f>Base!A39</f>
        <v>ОНБ.ВC.1</v>
      </c>
      <c r="B39" s="68">
        <f>Base!B39</f>
        <v>0</v>
      </c>
      <c r="C39" s="106"/>
      <c r="D39" s="106"/>
      <c r="E39" s="106"/>
      <c r="F39" s="87">
        <f>S39+W39+AA39+AE39+AI39</f>
        <v>0</v>
      </c>
      <c r="G39" s="66">
        <f>ПланОО!H39</f>
        <v>0</v>
      </c>
      <c r="H39" s="66">
        <f>ПланОО!I39</f>
        <v>0</v>
      </c>
      <c r="I39" s="66">
        <f>ПланОО!J39</f>
        <v>0</v>
      </c>
      <c r="J39" s="66">
        <f>ПланОО!K39</f>
        <v>0</v>
      </c>
      <c r="K39" s="66">
        <f>ПланОО!L39</f>
        <v>0</v>
      </c>
      <c r="L39" s="66">
        <f>ПланОО!M39</f>
        <v>0</v>
      </c>
      <c r="M39" s="66">
        <f>G39</f>
        <v>0</v>
      </c>
      <c r="N39" s="66">
        <f>SUM(O39:Q39)</f>
        <v>0</v>
      </c>
      <c r="O39" s="66">
        <f t="shared" ref="O39:Q43" si="36">T39+X39+AB39+AF39+AJ39</f>
        <v>0</v>
      </c>
      <c r="P39" s="66">
        <f t="shared" si="36"/>
        <v>0</v>
      </c>
      <c r="Q39" s="66">
        <f t="shared" si="36"/>
        <v>0</v>
      </c>
      <c r="R39" s="66">
        <f>M39-N39</f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66"/>
      <c r="AN39" s="216" t="str">
        <f>ПланОО!BG39</f>
        <v/>
      </c>
      <c r="AO39" s="51"/>
      <c r="AP39" s="66">
        <f t="shared" si="33"/>
        <v>0</v>
      </c>
      <c r="AQ39" s="66">
        <f t="shared" si="34"/>
        <v>0</v>
      </c>
      <c r="AR39" s="66">
        <f t="shared" si="35"/>
        <v>0</v>
      </c>
    </row>
    <row r="40" spans="1:44" x14ac:dyDescent="0.25">
      <c r="A40" s="66" t="str">
        <f>Base!A40</f>
        <v>ОНБ.ВC.2</v>
      </c>
      <c r="B40" s="68">
        <f>Base!B40</f>
        <v>0</v>
      </c>
      <c r="C40" s="106"/>
      <c r="D40" s="106"/>
      <c r="E40" s="106"/>
      <c r="F40" s="87">
        <f>S40+W40+AA40+AE40+AI40</f>
        <v>0</v>
      </c>
      <c r="G40" s="66">
        <f>ПланОО!H40</f>
        <v>0</v>
      </c>
      <c r="H40" s="66">
        <f>ПланОО!I40</f>
        <v>0</v>
      </c>
      <c r="I40" s="66">
        <f>ПланОО!J40</f>
        <v>0</v>
      </c>
      <c r="J40" s="66">
        <f>ПланОО!K40</f>
        <v>0</v>
      </c>
      <c r="K40" s="66">
        <f>ПланОО!L40</f>
        <v>0</v>
      </c>
      <c r="L40" s="66">
        <f>ПланОО!M40</f>
        <v>0</v>
      </c>
      <c r="M40" s="66">
        <f>G40</f>
        <v>0</v>
      </c>
      <c r="N40" s="66">
        <f>SUM(O40:Q40)</f>
        <v>0</v>
      </c>
      <c r="O40" s="66">
        <f t="shared" si="36"/>
        <v>0</v>
      </c>
      <c r="P40" s="66">
        <f t="shared" si="36"/>
        <v>0</v>
      </c>
      <c r="Q40" s="66">
        <f t="shared" si="36"/>
        <v>0</v>
      </c>
      <c r="R40" s="66">
        <f>M40-N40</f>
        <v>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66"/>
      <c r="AN40" s="216" t="str">
        <f>ПланОО!BG40</f>
        <v/>
      </c>
      <c r="AO40" s="51"/>
      <c r="AP40" s="66">
        <f t="shared" si="33"/>
        <v>0</v>
      </c>
      <c r="AQ40" s="66">
        <f t="shared" si="34"/>
        <v>0</v>
      </c>
      <c r="AR40" s="66">
        <f t="shared" si="35"/>
        <v>0</v>
      </c>
    </row>
    <row r="41" spans="1:44" x14ac:dyDescent="0.25">
      <c r="A41" s="66" t="str">
        <f>Base!A41</f>
        <v>ОНБ.ВC.3</v>
      </c>
      <c r="B41" s="68">
        <f>Base!B41</f>
        <v>0</v>
      </c>
      <c r="C41" s="106"/>
      <c r="D41" s="106"/>
      <c r="E41" s="106"/>
      <c r="F41" s="87">
        <f>S41+W41+AA41+AE41+AI41</f>
        <v>0</v>
      </c>
      <c r="G41" s="66">
        <f>ПланОО!H41</f>
        <v>0</v>
      </c>
      <c r="H41" s="66">
        <f>ПланОО!I41</f>
        <v>0</v>
      </c>
      <c r="I41" s="66">
        <f>ПланОО!J41</f>
        <v>0</v>
      </c>
      <c r="J41" s="66">
        <f>ПланОО!K41</f>
        <v>0</v>
      </c>
      <c r="K41" s="66">
        <f>ПланОО!L41</f>
        <v>0</v>
      </c>
      <c r="L41" s="66">
        <f>ПланОО!M41</f>
        <v>0</v>
      </c>
      <c r="M41" s="66">
        <f>G41</f>
        <v>0</v>
      </c>
      <c r="N41" s="66">
        <f>SUM(O41:Q41)</f>
        <v>0</v>
      </c>
      <c r="O41" s="66">
        <f t="shared" si="36"/>
        <v>0</v>
      </c>
      <c r="P41" s="66">
        <f t="shared" si="36"/>
        <v>0</v>
      </c>
      <c r="Q41" s="66">
        <f t="shared" si="36"/>
        <v>0</v>
      </c>
      <c r="R41" s="66">
        <f>M41-N41</f>
        <v>0</v>
      </c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66"/>
      <c r="AN41" s="216" t="str">
        <f>ПланОО!BG41</f>
        <v/>
      </c>
      <c r="AO41" s="51"/>
      <c r="AP41" s="66">
        <f t="shared" si="33"/>
        <v>0</v>
      </c>
      <c r="AQ41" s="66">
        <f t="shared" si="34"/>
        <v>0</v>
      </c>
      <c r="AR41" s="66">
        <f t="shared" si="35"/>
        <v>0</v>
      </c>
    </row>
    <row r="42" spans="1:44" x14ac:dyDescent="0.25">
      <c r="A42" s="66" t="str">
        <f>Base!A42</f>
        <v>ОНБ.ВC.4</v>
      </c>
      <c r="B42" s="68">
        <f>Base!B42</f>
        <v>0</v>
      </c>
      <c r="C42" s="106"/>
      <c r="D42" s="106"/>
      <c r="E42" s="106"/>
      <c r="F42" s="87">
        <f>S42+W42+AA42+AE42+AI42</f>
        <v>0</v>
      </c>
      <c r="G42" s="66">
        <f>ПланОО!H42</f>
        <v>0</v>
      </c>
      <c r="H42" s="66">
        <f>ПланОО!I42</f>
        <v>0</v>
      </c>
      <c r="I42" s="66">
        <f>ПланОО!J42</f>
        <v>0</v>
      </c>
      <c r="J42" s="66">
        <f>ПланОО!K42</f>
        <v>0</v>
      </c>
      <c r="K42" s="66">
        <f>ПланОО!L42</f>
        <v>0</v>
      </c>
      <c r="L42" s="66">
        <f>ПланОО!M42</f>
        <v>0</v>
      </c>
      <c r="M42" s="66">
        <f>G42</f>
        <v>0</v>
      </c>
      <c r="N42" s="66">
        <f>SUM(O42:Q42)</f>
        <v>0</v>
      </c>
      <c r="O42" s="66">
        <f t="shared" si="36"/>
        <v>0</v>
      </c>
      <c r="P42" s="66">
        <f t="shared" si="36"/>
        <v>0</v>
      </c>
      <c r="Q42" s="66">
        <f t="shared" si="36"/>
        <v>0</v>
      </c>
      <c r="R42" s="66">
        <f>M42-N42</f>
        <v>0</v>
      </c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66"/>
      <c r="AN42" s="216" t="str">
        <f>ПланОО!BG42</f>
        <v/>
      </c>
      <c r="AO42" s="51"/>
      <c r="AP42" s="66">
        <f t="shared" si="33"/>
        <v>0</v>
      </c>
      <c r="AQ42" s="66">
        <f t="shared" si="34"/>
        <v>0</v>
      </c>
      <c r="AR42" s="66">
        <f t="shared" si="35"/>
        <v>0</v>
      </c>
    </row>
    <row r="43" spans="1:44" x14ac:dyDescent="0.25">
      <c r="A43" s="66" t="str">
        <f>Base!A43</f>
        <v>ОНБ.ВC.5</v>
      </c>
      <c r="B43" s="68">
        <f>Base!B43</f>
        <v>0</v>
      </c>
      <c r="C43" s="106"/>
      <c r="D43" s="106"/>
      <c r="E43" s="106"/>
      <c r="F43" s="87">
        <f>S43+W43+AA43+AE43+AI43</f>
        <v>0</v>
      </c>
      <c r="G43" s="66">
        <f>ПланОО!H43</f>
        <v>0</v>
      </c>
      <c r="H43" s="66">
        <f>ПланОО!I43</f>
        <v>0</v>
      </c>
      <c r="I43" s="66">
        <f>ПланОО!J43</f>
        <v>0</v>
      </c>
      <c r="J43" s="66">
        <f>ПланОО!K43</f>
        <v>0</v>
      </c>
      <c r="K43" s="66">
        <f>ПланОО!L43</f>
        <v>0</v>
      </c>
      <c r="L43" s="66">
        <f>ПланОО!M43</f>
        <v>0</v>
      </c>
      <c r="M43" s="66">
        <f>G43</f>
        <v>0</v>
      </c>
      <c r="N43" s="66">
        <f>SUM(O43:Q43)</f>
        <v>0</v>
      </c>
      <c r="O43" s="66">
        <f t="shared" si="36"/>
        <v>0</v>
      </c>
      <c r="P43" s="66">
        <f t="shared" si="36"/>
        <v>0</v>
      </c>
      <c r="Q43" s="66">
        <f t="shared" si="36"/>
        <v>0</v>
      </c>
      <c r="R43" s="66">
        <f>M43-N43</f>
        <v>0</v>
      </c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66"/>
      <c r="AN43" s="216" t="str">
        <f>ПланОО!BG43</f>
        <v/>
      </c>
      <c r="AO43" s="51"/>
      <c r="AP43" s="66">
        <f t="shared" si="33"/>
        <v>0</v>
      </c>
      <c r="AQ43" s="66">
        <f t="shared" si="34"/>
        <v>0</v>
      </c>
      <c r="AR43" s="66">
        <f t="shared" si="35"/>
        <v>0</v>
      </c>
    </row>
    <row r="44" spans="1:44" x14ac:dyDescent="0.25">
      <c r="A44" s="419" t="str">
        <f>Base!A44</f>
        <v>Всего по вариативной части ОНБ (ВС)</v>
      </c>
      <c r="B44" s="419"/>
      <c r="C44" s="328">
        <f>Base!FX44</f>
        <v>0</v>
      </c>
      <c r="D44" s="328">
        <f>Base!FY44</f>
        <v>0</v>
      </c>
      <c r="E44" s="328">
        <f>Base!FZ44</f>
        <v>0</v>
      </c>
      <c r="F44" s="87">
        <f t="shared" ref="F44:AL44" si="37">SUM(F39:F43)</f>
        <v>0</v>
      </c>
      <c r="G44" s="67">
        <f t="shared" si="37"/>
        <v>0</v>
      </c>
      <c r="H44" s="67">
        <f t="shared" si="37"/>
        <v>0</v>
      </c>
      <c r="I44" s="67">
        <f t="shared" si="37"/>
        <v>0</v>
      </c>
      <c r="J44" s="67">
        <f t="shared" si="37"/>
        <v>0</v>
      </c>
      <c r="K44" s="67">
        <f t="shared" si="37"/>
        <v>0</v>
      </c>
      <c r="L44" s="67">
        <f t="shared" si="37"/>
        <v>0</v>
      </c>
      <c r="M44" s="67">
        <f t="shared" si="37"/>
        <v>0</v>
      </c>
      <c r="N44" s="67">
        <f t="shared" si="37"/>
        <v>0</v>
      </c>
      <c r="O44" s="67">
        <f t="shared" si="37"/>
        <v>0</v>
      </c>
      <c r="P44" s="67">
        <f t="shared" si="37"/>
        <v>0</v>
      </c>
      <c r="Q44" s="67">
        <f t="shared" si="37"/>
        <v>0</v>
      </c>
      <c r="R44" s="67">
        <f t="shared" si="37"/>
        <v>0</v>
      </c>
      <c r="S44" s="67">
        <f t="shared" si="37"/>
        <v>0</v>
      </c>
      <c r="T44" s="67">
        <f t="shared" si="37"/>
        <v>0</v>
      </c>
      <c r="U44" s="67">
        <f t="shared" si="37"/>
        <v>0</v>
      </c>
      <c r="V44" s="67">
        <f t="shared" si="37"/>
        <v>0</v>
      </c>
      <c r="W44" s="67">
        <f t="shared" si="37"/>
        <v>0</v>
      </c>
      <c r="X44" s="67">
        <f t="shared" si="37"/>
        <v>0</v>
      </c>
      <c r="Y44" s="67">
        <f t="shared" si="37"/>
        <v>0</v>
      </c>
      <c r="Z44" s="67">
        <f t="shared" si="37"/>
        <v>0</v>
      </c>
      <c r="AA44" s="67">
        <f t="shared" si="37"/>
        <v>0</v>
      </c>
      <c r="AB44" s="67">
        <f t="shared" si="37"/>
        <v>0</v>
      </c>
      <c r="AC44" s="67">
        <f t="shared" si="37"/>
        <v>0</v>
      </c>
      <c r="AD44" s="67">
        <f t="shared" si="37"/>
        <v>0</v>
      </c>
      <c r="AE44" s="67">
        <f t="shared" si="37"/>
        <v>0</v>
      </c>
      <c r="AF44" s="67">
        <f t="shared" si="37"/>
        <v>0</v>
      </c>
      <c r="AG44" s="67">
        <f t="shared" si="37"/>
        <v>0</v>
      </c>
      <c r="AH44" s="67">
        <f t="shared" si="37"/>
        <v>0</v>
      </c>
      <c r="AI44" s="67">
        <f t="shared" si="37"/>
        <v>0</v>
      </c>
      <c r="AJ44" s="67">
        <f t="shared" si="37"/>
        <v>0</v>
      </c>
      <c r="AK44" s="67">
        <f t="shared" si="37"/>
        <v>0</v>
      </c>
      <c r="AL44" s="67">
        <f t="shared" si="37"/>
        <v>0</v>
      </c>
      <c r="AM44" s="66"/>
      <c r="AN44" s="216"/>
      <c r="AO44" s="51"/>
      <c r="AP44" s="66">
        <f t="shared" si="33"/>
        <v>0</v>
      </c>
      <c r="AQ44" s="66">
        <f t="shared" si="34"/>
        <v>0</v>
      </c>
      <c r="AR44" s="66">
        <f t="shared" si="35"/>
        <v>0</v>
      </c>
    </row>
    <row r="45" spans="1:44" x14ac:dyDescent="0.25">
      <c r="A45" s="416" t="str">
        <f>Base!A45</f>
        <v>Итого по вариативной части ОНБ</v>
      </c>
      <c r="B45" s="416"/>
      <c r="C45" s="234">
        <f t="shared" ref="C45:AL45" si="38">C37+C44</f>
        <v>0</v>
      </c>
      <c r="D45" s="234">
        <f t="shared" si="38"/>
        <v>0</v>
      </c>
      <c r="E45" s="234">
        <f t="shared" si="38"/>
        <v>0</v>
      </c>
      <c r="F45" s="87">
        <f t="shared" si="38"/>
        <v>0</v>
      </c>
      <c r="G45" s="67">
        <f t="shared" si="38"/>
        <v>0</v>
      </c>
      <c r="H45" s="67">
        <f t="shared" si="38"/>
        <v>0</v>
      </c>
      <c r="I45" s="67">
        <f t="shared" si="38"/>
        <v>0</v>
      </c>
      <c r="J45" s="67">
        <f t="shared" si="38"/>
        <v>0</v>
      </c>
      <c r="K45" s="67">
        <f t="shared" si="38"/>
        <v>0</v>
      </c>
      <c r="L45" s="67">
        <f t="shared" si="38"/>
        <v>0</v>
      </c>
      <c r="M45" s="67">
        <f t="shared" si="38"/>
        <v>0</v>
      </c>
      <c r="N45" s="67">
        <f t="shared" si="38"/>
        <v>0</v>
      </c>
      <c r="O45" s="67">
        <f t="shared" si="38"/>
        <v>0</v>
      </c>
      <c r="P45" s="67">
        <f t="shared" si="38"/>
        <v>0</v>
      </c>
      <c r="Q45" s="67">
        <f t="shared" si="38"/>
        <v>0</v>
      </c>
      <c r="R45" s="67">
        <f t="shared" si="38"/>
        <v>0</v>
      </c>
      <c r="S45" s="67">
        <f t="shared" si="38"/>
        <v>0</v>
      </c>
      <c r="T45" s="67">
        <f t="shared" si="38"/>
        <v>0</v>
      </c>
      <c r="U45" s="67">
        <f t="shared" si="38"/>
        <v>0</v>
      </c>
      <c r="V45" s="67">
        <f t="shared" si="38"/>
        <v>0</v>
      </c>
      <c r="W45" s="67">
        <f t="shared" si="38"/>
        <v>0</v>
      </c>
      <c r="X45" s="67">
        <f t="shared" si="38"/>
        <v>0</v>
      </c>
      <c r="Y45" s="67">
        <f t="shared" si="38"/>
        <v>0</v>
      </c>
      <c r="Z45" s="67">
        <f t="shared" si="38"/>
        <v>0</v>
      </c>
      <c r="AA45" s="67">
        <f t="shared" si="38"/>
        <v>0</v>
      </c>
      <c r="AB45" s="67">
        <f t="shared" si="38"/>
        <v>0</v>
      </c>
      <c r="AC45" s="67">
        <f t="shared" si="38"/>
        <v>0</v>
      </c>
      <c r="AD45" s="67">
        <f t="shared" si="38"/>
        <v>0</v>
      </c>
      <c r="AE45" s="67">
        <f t="shared" si="38"/>
        <v>0</v>
      </c>
      <c r="AF45" s="67">
        <f t="shared" si="38"/>
        <v>0</v>
      </c>
      <c r="AG45" s="67">
        <f t="shared" si="38"/>
        <v>0</v>
      </c>
      <c r="AH45" s="67">
        <f t="shared" si="38"/>
        <v>0</v>
      </c>
      <c r="AI45" s="67">
        <f t="shared" si="38"/>
        <v>0</v>
      </c>
      <c r="AJ45" s="67">
        <f t="shared" si="38"/>
        <v>0</v>
      </c>
      <c r="AK45" s="67">
        <f t="shared" si="38"/>
        <v>0</v>
      </c>
      <c r="AL45" s="67">
        <f t="shared" si="38"/>
        <v>0</v>
      </c>
      <c r="AM45" s="66"/>
      <c r="AN45" s="216"/>
      <c r="AO45" s="51"/>
      <c r="AP45" s="66">
        <f t="shared" si="33"/>
        <v>0</v>
      </c>
      <c r="AQ45" s="66">
        <f t="shared" si="34"/>
        <v>0</v>
      </c>
      <c r="AR45" s="66">
        <f t="shared" si="35"/>
        <v>0</v>
      </c>
    </row>
    <row r="46" spans="1:44" x14ac:dyDescent="0.25">
      <c r="A46" s="416" t="str">
        <f>Base!A46</f>
        <v>ВСЕГО ПО ОБЩЕНАУЧНОМУ БЛОКУ</v>
      </c>
      <c r="B46" s="416"/>
      <c r="C46" s="234">
        <f t="shared" ref="C46:AL46" si="39">C23+C45</f>
        <v>0</v>
      </c>
      <c r="D46" s="234">
        <f t="shared" si="39"/>
        <v>0</v>
      </c>
      <c r="E46" s="234">
        <f t="shared" si="39"/>
        <v>0</v>
      </c>
      <c r="F46" s="87">
        <f t="shared" si="39"/>
        <v>0</v>
      </c>
      <c r="G46" s="67">
        <f t="shared" si="39"/>
        <v>108</v>
      </c>
      <c r="H46" s="67">
        <f t="shared" si="39"/>
        <v>54</v>
      </c>
      <c r="I46" s="67">
        <f t="shared" si="39"/>
        <v>36</v>
      </c>
      <c r="J46" s="67">
        <f t="shared" si="39"/>
        <v>18</v>
      </c>
      <c r="K46" s="67">
        <f t="shared" si="39"/>
        <v>0</v>
      </c>
      <c r="L46" s="67">
        <f t="shared" si="39"/>
        <v>54</v>
      </c>
      <c r="M46" s="67">
        <f t="shared" si="39"/>
        <v>108</v>
      </c>
      <c r="N46" s="67">
        <f t="shared" si="39"/>
        <v>0</v>
      </c>
      <c r="O46" s="67">
        <f t="shared" si="39"/>
        <v>0</v>
      </c>
      <c r="P46" s="67">
        <f t="shared" si="39"/>
        <v>0</v>
      </c>
      <c r="Q46" s="67">
        <f t="shared" si="39"/>
        <v>0</v>
      </c>
      <c r="R46" s="67">
        <f t="shared" si="39"/>
        <v>108</v>
      </c>
      <c r="S46" s="67">
        <f t="shared" si="39"/>
        <v>0</v>
      </c>
      <c r="T46" s="67">
        <f t="shared" si="39"/>
        <v>0</v>
      </c>
      <c r="U46" s="67">
        <f t="shared" si="39"/>
        <v>0</v>
      </c>
      <c r="V46" s="67">
        <f t="shared" si="39"/>
        <v>0</v>
      </c>
      <c r="W46" s="67">
        <f t="shared" si="39"/>
        <v>0</v>
      </c>
      <c r="X46" s="67">
        <f t="shared" si="39"/>
        <v>0</v>
      </c>
      <c r="Y46" s="67">
        <f t="shared" si="39"/>
        <v>0</v>
      </c>
      <c r="Z46" s="67">
        <f t="shared" si="39"/>
        <v>0</v>
      </c>
      <c r="AA46" s="67">
        <f t="shared" si="39"/>
        <v>0</v>
      </c>
      <c r="AB46" s="67">
        <f t="shared" si="39"/>
        <v>0</v>
      </c>
      <c r="AC46" s="67">
        <f t="shared" si="39"/>
        <v>0</v>
      </c>
      <c r="AD46" s="67">
        <f t="shared" si="39"/>
        <v>0</v>
      </c>
      <c r="AE46" s="67">
        <f t="shared" si="39"/>
        <v>0</v>
      </c>
      <c r="AF46" s="67">
        <f t="shared" si="39"/>
        <v>0</v>
      </c>
      <c r="AG46" s="67">
        <f t="shared" si="39"/>
        <v>0</v>
      </c>
      <c r="AH46" s="67">
        <f t="shared" si="39"/>
        <v>0</v>
      </c>
      <c r="AI46" s="67">
        <f t="shared" si="39"/>
        <v>0</v>
      </c>
      <c r="AJ46" s="67">
        <f t="shared" si="39"/>
        <v>0</v>
      </c>
      <c r="AK46" s="67">
        <f t="shared" si="39"/>
        <v>0</v>
      </c>
      <c r="AL46" s="67">
        <f t="shared" si="39"/>
        <v>0</v>
      </c>
      <c r="AM46" s="66"/>
      <c r="AN46" s="216"/>
      <c r="AO46" s="51"/>
      <c r="AP46" s="66">
        <f t="shared" si="33"/>
        <v>7.2</v>
      </c>
      <c r="AQ46" s="66">
        <f t="shared" si="34"/>
        <v>3.6</v>
      </c>
      <c r="AR46" s="66">
        <f t="shared" si="35"/>
        <v>10.8</v>
      </c>
    </row>
    <row r="47" spans="1:44" x14ac:dyDescent="0.25">
      <c r="A47" s="416" t="str">
        <f>Base!A47</f>
        <v>ПРОФЕССИОНАЛЬНЫЙ БЛОК</v>
      </c>
      <c r="B47" s="416"/>
      <c r="C47" s="416"/>
      <c r="D47" s="416"/>
      <c r="E47" s="416"/>
      <c r="F47" s="416"/>
      <c r="G47" s="416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6"/>
      <c r="X47" s="416"/>
      <c r="Y47" s="416"/>
      <c r="Z47" s="416"/>
      <c r="AA47" s="38"/>
      <c r="AB47" s="38"/>
      <c r="AC47" s="38"/>
      <c r="AD47" s="38"/>
      <c r="AE47" s="38"/>
      <c r="AF47" s="38"/>
      <c r="AG47" s="38"/>
      <c r="AH47" s="38"/>
      <c r="AI47" s="66"/>
      <c r="AJ47" s="66"/>
      <c r="AK47" s="66"/>
      <c r="AL47" s="66"/>
      <c r="AM47" s="66"/>
      <c r="AN47" s="216"/>
      <c r="AO47" s="51"/>
      <c r="AP47" s="66">
        <f t="shared" si="33"/>
        <v>0</v>
      </c>
      <c r="AQ47" s="66">
        <f t="shared" si="34"/>
        <v>0</v>
      </c>
      <c r="AR47" s="66">
        <f t="shared" si="35"/>
        <v>0</v>
      </c>
    </row>
    <row r="48" spans="1:44" x14ac:dyDescent="0.25">
      <c r="A48" s="416" t="str">
        <f>Base!A48</f>
        <v>2.1. Базовая часть ПБ</v>
      </c>
      <c r="B48" s="416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6"/>
      <c r="AJ48" s="66"/>
      <c r="AK48" s="66"/>
      <c r="AL48" s="66"/>
      <c r="AM48" s="66"/>
      <c r="AN48" s="216"/>
      <c r="AO48" s="51"/>
      <c r="AP48" s="66">
        <f t="shared" si="33"/>
        <v>0</v>
      </c>
      <c r="AQ48" s="66">
        <f t="shared" si="34"/>
        <v>0</v>
      </c>
      <c r="AR48" s="66">
        <f t="shared" si="35"/>
        <v>0</v>
      </c>
    </row>
    <row r="49" spans="1:44" x14ac:dyDescent="0.25">
      <c r="A49" s="66" t="str">
        <f>Base!A49</f>
        <v>ПБ.Б.1</v>
      </c>
      <c r="B49" s="68">
        <f>Base!B49</f>
        <v>0</v>
      </c>
      <c r="C49" s="106"/>
      <c r="D49" s="106"/>
      <c r="E49" s="106"/>
      <c r="F49" s="87">
        <f>S49+W49+AA49+AE49+AI49</f>
        <v>0</v>
      </c>
      <c r="G49" s="66">
        <f>ПланОО!H49</f>
        <v>0</v>
      </c>
      <c r="H49" s="66">
        <f>ПланОО!I49</f>
        <v>0</v>
      </c>
      <c r="I49" s="66">
        <f>ПланОО!J49</f>
        <v>0</v>
      </c>
      <c r="J49" s="66">
        <f>ПланОО!K49</f>
        <v>0</v>
      </c>
      <c r="K49" s="66">
        <f>ПланОО!L49</f>
        <v>0</v>
      </c>
      <c r="L49" s="66">
        <f>ПланОО!M49</f>
        <v>0</v>
      </c>
      <c r="M49" s="66">
        <f>G49</f>
        <v>0</v>
      </c>
      <c r="N49" s="66">
        <f>SUM(O49:Q49)</f>
        <v>0</v>
      </c>
      <c r="O49" s="66">
        <f>T49+X49+AB49+AF49+AJ49</f>
        <v>0</v>
      </c>
      <c r="P49" s="66">
        <f>U49+Y49+AC49+AG49+AK49</f>
        <v>0</v>
      </c>
      <c r="Q49" s="66">
        <f>V49+Z49+AD49+AH49+AL49</f>
        <v>0</v>
      </c>
      <c r="R49" s="66">
        <f>M49-N49</f>
        <v>0</v>
      </c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66"/>
      <c r="AN49" s="216" t="str">
        <f>ПланОО!BG49</f>
        <v/>
      </c>
      <c r="AO49" s="51"/>
      <c r="AP49" s="66">
        <f t="shared" si="33"/>
        <v>0</v>
      </c>
      <c r="AQ49" s="66">
        <f t="shared" si="34"/>
        <v>0</v>
      </c>
      <c r="AR49" s="66">
        <f t="shared" si="35"/>
        <v>0</v>
      </c>
    </row>
    <row r="50" spans="1:44" x14ac:dyDescent="0.25">
      <c r="A50" s="66" t="str">
        <f>Base!A50</f>
        <v>ПБ.Б.2</v>
      </c>
      <c r="B50" s="68">
        <f>Base!B50</f>
        <v>0</v>
      </c>
      <c r="C50" s="106"/>
      <c r="D50" s="106"/>
      <c r="E50" s="106"/>
      <c r="F50" s="87">
        <f t="shared" ref="F50:F88" si="40">S50+W50+AA50+AE50+AI50</f>
        <v>0</v>
      </c>
      <c r="G50" s="66">
        <f>ПланОО!H50</f>
        <v>0</v>
      </c>
      <c r="H50" s="66">
        <f>ПланОО!I50</f>
        <v>0</v>
      </c>
      <c r="I50" s="66">
        <f>ПланОО!J50</f>
        <v>0</v>
      </c>
      <c r="J50" s="66">
        <f>ПланОО!K50</f>
        <v>0</v>
      </c>
      <c r="K50" s="66">
        <f>ПланОО!L50</f>
        <v>0</v>
      </c>
      <c r="L50" s="66">
        <f>ПланОО!M50</f>
        <v>0</v>
      </c>
      <c r="M50" s="66">
        <f t="shared" ref="M50:M88" si="41">G50</f>
        <v>0</v>
      </c>
      <c r="N50" s="66">
        <f t="shared" ref="N50:N88" si="42">SUM(O50:Q50)</f>
        <v>0</v>
      </c>
      <c r="O50" s="66">
        <f t="shared" ref="O50:O88" si="43">T50+X50+AB50+AF50+AJ50</f>
        <v>0</v>
      </c>
      <c r="P50" s="66">
        <f t="shared" ref="P50:P88" si="44">U50+Y50+AC50+AG50+AK50</f>
        <v>0</v>
      </c>
      <c r="Q50" s="66">
        <f t="shared" ref="Q50:Q88" si="45">V50+Z50+AD50+AH50+AL50</f>
        <v>0</v>
      </c>
      <c r="R50" s="66">
        <f t="shared" ref="R50:R88" si="46">M50-N50</f>
        <v>0</v>
      </c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66"/>
      <c r="AN50" s="216" t="str">
        <f>ПланОО!BG50</f>
        <v/>
      </c>
      <c r="AO50" s="51"/>
      <c r="AP50" s="66">
        <f t="shared" si="33"/>
        <v>0</v>
      </c>
      <c r="AQ50" s="66">
        <f t="shared" si="34"/>
        <v>0</v>
      </c>
      <c r="AR50" s="66">
        <f t="shared" si="35"/>
        <v>0</v>
      </c>
    </row>
    <row r="51" spans="1:44" x14ac:dyDescent="0.25">
      <c r="A51" s="66" t="str">
        <f>Base!A51</f>
        <v>ПБ.Б.3</v>
      </c>
      <c r="B51" s="68">
        <f>Base!B51</f>
        <v>0</v>
      </c>
      <c r="C51" s="106"/>
      <c r="D51" s="106"/>
      <c r="E51" s="106"/>
      <c r="F51" s="87">
        <f t="shared" si="40"/>
        <v>0</v>
      </c>
      <c r="G51" s="66">
        <f>ПланОО!H51</f>
        <v>0</v>
      </c>
      <c r="H51" s="66">
        <f>ПланОО!I51</f>
        <v>0</v>
      </c>
      <c r="I51" s="66">
        <f>ПланОО!J51</f>
        <v>0</v>
      </c>
      <c r="J51" s="66">
        <f>ПланОО!K51</f>
        <v>0</v>
      </c>
      <c r="K51" s="66">
        <f>ПланОО!L51</f>
        <v>0</v>
      </c>
      <c r="L51" s="66">
        <f>ПланОО!M51</f>
        <v>0</v>
      </c>
      <c r="M51" s="66">
        <f t="shared" si="41"/>
        <v>0</v>
      </c>
      <c r="N51" s="66">
        <f t="shared" si="42"/>
        <v>0</v>
      </c>
      <c r="O51" s="66">
        <f t="shared" si="43"/>
        <v>0</v>
      </c>
      <c r="P51" s="66">
        <f t="shared" si="44"/>
        <v>0</v>
      </c>
      <c r="Q51" s="66">
        <f t="shared" si="45"/>
        <v>0</v>
      </c>
      <c r="R51" s="66">
        <f t="shared" si="46"/>
        <v>0</v>
      </c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66"/>
      <c r="AN51" s="216" t="str">
        <f>ПланОО!BG51</f>
        <v/>
      </c>
      <c r="AO51" s="51"/>
      <c r="AP51" s="66">
        <f t="shared" si="33"/>
        <v>0</v>
      </c>
      <c r="AQ51" s="66">
        <f t="shared" si="34"/>
        <v>0</v>
      </c>
      <c r="AR51" s="66">
        <f t="shared" si="35"/>
        <v>0</v>
      </c>
    </row>
    <row r="52" spans="1:44" x14ac:dyDescent="0.25">
      <c r="A52" s="66" t="str">
        <f>Base!A52</f>
        <v>ПБ.Б.4</v>
      </c>
      <c r="B52" s="68">
        <f>Base!B52</f>
        <v>0</v>
      </c>
      <c r="C52" s="106"/>
      <c r="D52" s="106"/>
      <c r="E52" s="106"/>
      <c r="F52" s="87">
        <f t="shared" si="40"/>
        <v>0</v>
      </c>
      <c r="G52" s="66">
        <f>ПланОО!H52</f>
        <v>0</v>
      </c>
      <c r="H52" s="66">
        <f>ПланОО!I52</f>
        <v>0</v>
      </c>
      <c r="I52" s="66">
        <f>ПланОО!J52</f>
        <v>0</v>
      </c>
      <c r="J52" s="66">
        <f>ПланОО!K52</f>
        <v>0</v>
      </c>
      <c r="K52" s="66">
        <f>ПланОО!L52</f>
        <v>0</v>
      </c>
      <c r="L52" s="66">
        <f>ПланОО!M52</f>
        <v>0</v>
      </c>
      <c r="M52" s="66">
        <f t="shared" si="41"/>
        <v>0</v>
      </c>
      <c r="N52" s="66">
        <f t="shared" si="42"/>
        <v>0</v>
      </c>
      <c r="O52" s="66">
        <f t="shared" si="43"/>
        <v>0</v>
      </c>
      <c r="P52" s="66">
        <f t="shared" si="44"/>
        <v>0</v>
      </c>
      <c r="Q52" s="66">
        <f t="shared" si="45"/>
        <v>0</v>
      </c>
      <c r="R52" s="66">
        <f t="shared" si="46"/>
        <v>0</v>
      </c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66"/>
      <c r="AN52" s="216" t="str">
        <f>ПланОО!BG52</f>
        <v/>
      </c>
      <c r="AO52" s="51"/>
      <c r="AP52" s="66">
        <f t="shared" si="33"/>
        <v>0</v>
      </c>
      <c r="AQ52" s="66">
        <f t="shared" si="34"/>
        <v>0</v>
      </c>
      <c r="AR52" s="66">
        <f t="shared" si="35"/>
        <v>0</v>
      </c>
    </row>
    <row r="53" spans="1:44" x14ac:dyDescent="0.25">
      <c r="A53" s="66" t="str">
        <f>Base!A53</f>
        <v>ПБ.Б.5</v>
      </c>
      <c r="B53" s="68">
        <f>Base!B53</f>
        <v>0</v>
      </c>
      <c r="C53" s="106"/>
      <c r="D53" s="106"/>
      <c r="E53" s="106"/>
      <c r="F53" s="87">
        <f t="shared" si="40"/>
        <v>0</v>
      </c>
      <c r="G53" s="66">
        <f>ПланОО!H53</f>
        <v>0</v>
      </c>
      <c r="H53" s="66">
        <f>ПланОО!I53</f>
        <v>0</v>
      </c>
      <c r="I53" s="66">
        <f>ПланОО!J53</f>
        <v>0</v>
      </c>
      <c r="J53" s="66">
        <f>ПланОО!K53</f>
        <v>0</v>
      </c>
      <c r="K53" s="66">
        <f>ПланОО!L53</f>
        <v>0</v>
      </c>
      <c r="L53" s="66">
        <f>ПланОО!M53</f>
        <v>0</v>
      </c>
      <c r="M53" s="66">
        <f t="shared" si="41"/>
        <v>0</v>
      </c>
      <c r="N53" s="66">
        <f t="shared" si="42"/>
        <v>0</v>
      </c>
      <c r="O53" s="66">
        <f t="shared" si="43"/>
        <v>0</v>
      </c>
      <c r="P53" s="66">
        <f t="shared" si="44"/>
        <v>0</v>
      </c>
      <c r="Q53" s="66">
        <f t="shared" si="45"/>
        <v>0</v>
      </c>
      <c r="R53" s="66">
        <f t="shared" si="46"/>
        <v>0</v>
      </c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66"/>
      <c r="AN53" s="216" t="str">
        <f>ПланОО!BG53</f>
        <v/>
      </c>
      <c r="AO53" s="51"/>
      <c r="AP53" s="66">
        <f t="shared" si="33"/>
        <v>0</v>
      </c>
      <c r="AQ53" s="66">
        <f t="shared" si="34"/>
        <v>0</v>
      </c>
      <c r="AR53" s="66">
        <f t="shared" si="35"/>
        <v>0</v>
      </c>
    </row>
    <row r="54" spans="1:44" x14ac:dyDescent="0.25">
      <c r="A54" s="66" t="str">
        <f>Base!A54</f>
        <v>ПБ.Б.6</v>
      </c>
      <c r="B54" s="68">
        <f>Base!B54</f>
        <v>0</v>
      </c>
      <c r="C54" s="106"/>
      <c r="D54" s="106"/>
      <c r="E54" s="106"/>
      <c r="F54" s="87">
        <f t="shared" si="40"/>
        <v>0</v>
      </c>
      <c r="G54" s="66">
        <f>ПланОО!H54</f>
        <v>0</v>
      </c>
      <c r="H54" s="66">
        <f>ПланОО!I54</f>
        <v>0</v>
      </c>
      <c r="I54" s="66">
        <f>ПланОО!J54</f>
        <v>0</v>
      </c>
      <c r="J54" s="66">
        <f>ПланОО!K54</f>
        <v>0</v>
      </c>
      <c r="K54" s="66">
        <f>ПланОО!L54</f>
        <v>0</v>
      </c>
      <c r="L54" s="66">
        <f>ПланОО!M54</f>
        <v>0</v>
      </c>
      <c r="M54" s="66">
        <f t="shared" si="41"/>
        <v>0</v>
      </c>
      <c r="N54" s="66">
        <f t="shared" si="42"/>
        <v>0</v>
      </c>
      <c r="O54" s="66">
        <f t="shared" si="43"/>
        <v>0</v>
      </c>
      <c r="P54" s="66">
        <f t="shared" si="44"/>
        <v>0</v>
      </c>
      <c r="Q54" s="66">
        <f t="shared" si="45"/>
        <v>0</v>
      </c>
      <c r="R54" s="66">
        <f t="shared" si="46"/>
        <v>0</v>
      </c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66"/>
      <c r="AN54" s="216" t="str">
        <f>ПланОО!BG54</f>
        <v/>
      </c>
      <c r="AO54" s="51"/>
      <c r="AP54" s="66">
        <f t="shared" si="33"/>
        <v>0</v>
      </c>
      <c r="AQ54" s="66">
        <f t="shared" si="34"/>
        <v>0</v>
      </c>
      <c r="AR54" s="66">
        <f t="shared" si="35"/>
        <v>0</v>
      </c>
    </row>
    <row r="55" spans="1:44" x14ac:dyDescent="0.25">
      <c r="A55" s="66" t="str">
        <f>Base!A55</f>
        <v>ПБ.Б.7</v>
      </c>
      <c r="B55" s="68">
        <f>Base!B55</f>
        <v>0</v>
      </c>
      <c r="C55" s="106"/>
      <c r="D55" s="106"/>
      <c r="E55" s="106"/>
      <c r="F55" s="87">
        <f t="shared" si="40"/>
        <v>0</v>
      </c>
      <c r="G55" s="66">
        <f>ПланОО!H55</f>
        <v>0</v>
      </c>
      <c r="H55" s="66">
        <f>ПланОО!I55</f>
        <v>0</v>
      </c>
      <c r="I55" s="66">
        <f>ПланОО!J55</f>
        <v>0</v>
      </c>
      <c r="J55" s="66">
        <f>ПланОО!K55</f>
        <v>0</v>
      </c>
      <c r="K55" s="66">
        <f>ПланОО!L55</f>
        <v>0</v>
      </c>
      <c r="L55" s="66">
        <f>ПланОО!M55</f>
        <v>0</v>
      </c>
      <c r="M55" s="66">
        <f t="shared" si="41"/>
        <v>0</v>
      </c>
      <c r="N55" s="66">
        <f t="shared" si="42"/>
        <v>0</v>
      </c>
      <c r="O55" s="66">
        <f t="shared" si="43"/>
        <v>0</v>
      </c>
      <c r="P55" s="66">
        <f t="shared" si="44"/>
        <v>0</v>
      </c>
      <c r="Q55" s="66">
        <f t="shared" si="45"/>
        <v>0</v>
      </c>
      <c r="R55" s="66">
        <f t="shared" si="46"/>
        <v>0</v>
      </c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66"/>
      <c r="AN55" s="216" t="str">
        <f>ПланОО!BG55</f>
        <v/>
      </c>
      <c r="AO55" s="51"/>
      <c r="AP55" s="66">
        <f t="shared" si="33"/>
        <v>0</v>
      </c>
      <c r="AQ55" s="66">
        <f t="shared" si="34"/>
        <v>0</v>
      </c>
      <c r="AR55" s="66">
        <f t="shared" si="35"/>
        <v>0</v>
      </c>
    </row>
    <row r="56" spans="1:44" x14ac:dyDescent="0.25">
      <c r="A56" s="66" t="str">
        <f>Base!A56</f>
        <v>ПБ.Б.8</v>
      </c>
      <c r="B56" s="68">
        <f>Base!B56</f>
        <v>0</v>
      </c>
      <c r="C56" s="106"/>
      <c r="D56" s="106"/>
      <c r="E56" s="106"/>
      <c r="F56" s="87">
        <f t="shared" si="40"/>
        <v>0</v>
      </c>
      <c r="G56" s="66">
        <f>ПланОО!H56</f>
        <v>0</v>
      </c>
      <c r="H56" s="66">
        <f>ПланОО!I56</f>
        <v>0</v>
      </c>
      <c r="I56" s="66">
        <f>ПланОО!J56</f>
        <v>0</v>
      </c>
      <c r="J56" s="66">
        <f>ПланОО!K56</f>
        <v>0</v>
      </c>
      <c r="K56" s="66">
        <f>ПланОО!L56</f>
        <v>0</v>
      </c>
      <c r="L56" s="66">
        <f>ПланОО!M56</f>
        <v>0</v>
      </c>
      <c r="M56" s="66">
        <f t="shared" si="41"/>
        <v>0</v>
      </c>
      <c r="N56" s="66">
        <f t="shared" si="42"/>
        <v>0</v>
      </c>
      <c r="O56" s="66">
        <f t="shared" si="43"/>
        <v>0</v>
      </c>
      <c r="P56" s="66">
        <f t="shared" si="44"/>
        <v>0</v>
      </c>
      <c r="Q56" s="66">
        <f t="shared" si="45"/>
        <v>0</v>
      </c>
      <c r="R56" s="66">
        <f t="shared" si="46"/>
        <v>0</v>
      </c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66"/>
      <c r="AN56" s="216" t="str">
        <f>ПланОО!BG56</f>
        <v/>
      </c>
      <c r="AO56" s="51"/>
      <c r="AP56" s="66">
        <f t="shared" si="33"/>
        <v>0</v>
      </c>
      <c r="AQ56" s="66">
        <f t="shared" si="34"/>
        <v>0</v>
      </c>
      <c r="AR56" s="66">
        <f t="shared" si="35"/>
        <v>0</v>
      </c>
    </row>
    <row r="57" spans="1:44" x14ac:dyDescent="0.25">
      <c r="A57" s="66" t="str">
        <f>Base!A57</f>
        <v>ПБ.Б.9</v>
      </c>
      <c r="B57" s="68">
        <f>Base!B57</f>
        <v>0</v>
      </c>
      <c r="C57" s="106"/>
      <c r="D57" s="106"/>
      <c r="E57" s="106"/>
      <c r="F57" s="87">
        <f t="shared" si="40"/>
        <v>0</v>
      </c>
      <c r="G57" s="66">
        <f>ПланОО!H57</f>
        <v>0</v>
      </c>
      <c r="H57" s="66">
        <f>ПланОО!I57</f>
        <v>0</v>
      </c>
      <c r="I57" s="66">
        <f>ПланОО!J57</f>
        <v>0</v>
      </c>
      <c r="J57" s="66">
        <f>ПланОО!K57</f>
        <v>0</v>
      </c>
      <c r="K57" s="66">
        <f>ПланОО!L57</f>
        <v>0</v>
      </c>
      <c r="L57" s="66">
        <f>ПланОО!M57</f>
        <v>0</v>
      </c>
      <c r="M57" s="66">
        <f t="shared" si="41"/>
        <v>0</v>
      </c>
      <c r="N57" s="66">
        <f t="shared" si="42"/>
        <v>0</v>
      </c>
      <c r="O57" s="66">
        <f t="shared" si="43"/>
        <v>0</v>
      </c>
      <c r="P57" s="66">
        <f t="shared" si="44"/>
        <v>0</v>
      </c>
      <c r="Q57" s="66">
        <f t="shared" si="45"/>
        <v>0</v>
      </c>
      <c r="R57" s="66">
        <f t="shared" si="46"/>
        <v>0</v>
      </c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66"/>
      <c r="AN57" s="216" t="str">
        <f>ПланОО!BG57</f>
        <v/>
      </c>
      <c r="AO57" s="51"/>
      <c r="AP57" s="66">
        <f t="shared" si="33"/>
        <v>0</v>
      </c>
      <c r="AQ57" s="66">
        <f t="shared" si="34"/>
        <v>0</v>
      </c>
      <c r="AR57" s="66">
        <f t="shared" si="35"/>
        <v>0</v>
      </c>
    </row>
    <row r="58" spans="1:44" x14ac:dyDescent="0.25">
      <c r="A58" s="66" t="str">
        <f>Base!A58</f>
        <v>ПБ.Б.10</v>
      </c>
      <c r="B58" s="68">
        <f>Base!B58</f>
        <v>0</v>
      </c>
      <c r="C58" s="106"/>
      <c r="D58" s="106"/>
      <c r="E58" s="106"/>
      <c r="F58" s="87">
        <f t="shared" si="40"/>
        <v>0</v>
      </c>
      <c r="G58" s="66">
        <f>ПланОО!H58</f>
        <v>0</v>
      </c>
      <c r="H58" s="66">
        <f>ПланОО!I58</f>
        <v>0</v>
      </c>
      <c r="I58" s="66">
        <f>ПланОО!J58</f>
        <v>0</v>
      </c>
      <c r="J58" s="66">
        <f>ПланОО!K58</f>
        <v>0</v>
      </c>
      <c r="K58" s="66">
        <f>ПланОО!L58</f>
        <v>0</v>
      </c>
      <c r="L58" s="66">
        <f>ПланОО!M58</f>
        <v>0</v>
      </c>
      <c r="M58" s="66">
        <f t="shared" si="41"/>
        <v>0</v>
      </c>
      <c r="N58" s="66">
        <f t="shared" si="42"/>
        <v>0</v>
      </c>
      <c r="O58" s="66">
        <f t="shared" si="43"/>
        <v>0</v>
      </c>
      <c r="P58" s="66">
        <f t="shared" si="44"/>
        <v>0</v>
      </c>
      <c r="Q58" s="66">
        <f t="shared" si="45"/>
        <v>0</v>
      </c>
      <c r="R58" s="66">
        <f t="shared" si="46"/>
        <v>0</v>
      </c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66"/>
      <c r="AN58" s="216" t="str">
        <f>ПланОО!BG58</f>
        <v/>
      </c>
      <c r="AO58" s="51"/>
      <c r="AP58" s="66">
        <f t="shared" si="33"/>
        <v>0</v>
      </c>
      <c r="AQ58" s="66">
        <f t="shared" si="34"/>
        <v>0</v>
      </c>
      <c r="AR58" s="66">
        <f t="shared" si="35"/>
        <v>0</v>
      </c>
    </row>
    <row r="59" spans="1:44" x14ac:dyDescent="0.25">
      <c r="A59" s="66" t="str">
        <f>Base!A59</f>
        <v>ПБ.Б.11</v>
      </c>
      <c r="B59" s="68">
        <f>Base!B59</f>
        <v>0</v>
      </c>
      <c r="C59" s="106"/>
      <c r="D59" s="106"/>
      <c r="E59" s="106"/>
      <c r="F59" s="87">
        <f t="shared" si="40"/>
        <v>0</v>
      </c>
      <c r="G59" s="66">
        <f>ПланОО!H59</f>
        <v>0</v>
      </c>
      <c r="H59" s="66">
        <f>ПланОО!I59</f>
        <v>0</v>
      </c>
      <c r="I59" s="66">
        <f>ПланОО!J59</f>
        <v>0</v>
      </c>
      <c r="J59" s="66">
        <f>ПланОО!K59</f>
        <v>0</v>
      </c>
      <c r="K59" s="66">
        <f>ПланОО!L59</f>
        <v>0</v>
      </c>
      <c r="L59" s="66">
        <f>ПланОО!M59</f>
        <v>0</v>
      </c>
      <c r="M59" s="66">
        <f t="shared" si="41"/>
        <v>0</v>
      </c>
      <c r="N59" s="66">
        <f t="shared" si="42"/>
        <v>0</v>
      </c>
      <c r="O59" s="66">
        <f t="shared" si="43"/>
        <v>0</v>
      </c>
      <c r="P59" s="66">
        <f t="shared" si="44"/>
        <v>0</v>
      </c>
      <c r="Q59" s="66">
        <f t="shared" si="45"/>
        <v>0</v>
      </c>
      <c r="R59" s="66">
        <f t="shared" si="46"/>
        <v>0</v>
      </c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66"/>
      <c r="AN59" s="216" t="str">
        <f>ПланОО!BG59</f>
        <v/>
      </c>
      <c r="AO59" s="51"/>
      <c r="AP59" s="66">
        <f t="shared" si="33"/>
        <v>0</v>
      </c>
      <c r="AQ59" s="66">
        <f t="shared" si="34"/>
        <v>0</v>
      </c>
      <c r="AR59" s="66">
        <f t="shared" si="35"/>
        <v>0</v>
      </c>
    </row>
    <row r="60" spans="1:44" x14ac:dyDescent="0.25">
      <c r="A60" s="66" t="str">
        <f>Base!A60</f>
        <v>ПБ.Б.12</v>
      </c>
      <c r="B60" s="68">
        <f>Base!B60</f>
        <v>0</v>
      </c>
      <c r="C60" s="106"/>
      <c r="D60" s="106"/>
      <c r="E60" s="106"/>
      <c r="F60" s="87">
        <f t="shared" si="40"/>
        <v>0</v>
      </c>
      <c r="G60" s="66">
        <f>ПланОО!H60</f>
        <v>0</v>
      </c>
      <c r="H60" s="66">
        <f>ПланОО!I60</f>
        <v>0</v>
      </c>
      <c r="I60" s="66">
        <f>ПланОО!J60</f>
        <v>0</v>
      </c>
      <c r="J60" s="66">
        <f>ПланОО!K60</f>
        <v>0</v>
      </c>
      <c r="K60" s="66">
        <f>ПланОО!L60</f>
        <v>0</v>
      </c>
      <c r="L60" s="66">
        <f>ПланОО!M60</f>
        <v>0</v>
      </c>
      <c r="M60" s="66">
        <f t="shared" si="41"/>
        <v>0</v>
      </c>
      <c r="N60" s="66">
        <f t="shared" si="42"/>
        <v>0</v>
      </c>
      <c r="O60" s="66">
        <f t="shared" si="43"/>
        <v>0</v>
      </c>
      <c r="P60" s="66">
        <f t="shared" si="44"/>
        <v>0</v>
      </c>
      <c r="Q60" s="66">
        <f t="shared" si="45"/>
        <v>0</v>
      </c>
      <c r="R60" s="66">
        <f t="shared" si="46"/>
        <v>0</v>
      </c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66"/>
      <c r="AN60" s="216" t="str">
        <f>ПланОО!BG60</f>
        <v/>
      </c>
      <c r="AO60" s="51"/>
      <c r="AP60" s="66">
        <f t="shared" si="33"/>
        <v>0</v>
      </c>
      <c r="AQ60" s="66">
        <f t="shared" si="34"/>
        <v>0</v>
      </c>
      <c r="AR60" s="66">
        <f t="shared" si="35"/>
        <v>0</v>
      </c>
    </row>
    <row r="61" spans="1:44" x14ac:dyDescent="0.25">
      <c r="A61" s="66" t="str">
        <f>Base!A61</f>
        <v>ПБ.Б.13</v>
      </c>
      <c r="B61" s="68">
        <f>Base!B61</f>
        <v>0</v>
      </c>
      <c r="C61" s="106"/>
      <c r="D61" s="106"/>
      <c r="E61" s="106"/>
      <c r="F61" s="87">
        <f t="shared" si="40"/>
        <v>0</v>
      </c>
      <c r="G61" s="66">
        <f>ПланОО!H61</f>
        <v>0</v>
      </c>
      <c r="H61" s="66">
        <f>ПланОО!I61</f>
        <v>0</v>
      </c>
      <c r="I61" s="66">
        <f>ПланОО!J61</f>
        <v>0</v>
      </c>
      <c r="J61" s="66">
        <f>ПланОО!K61</f>
        <v>0</v>
      </c>
      <c r="K61" s="66">
        <f>ПланОО!L61</f>
        <v>0</v>
      </c>
      <c r="L61" s="66">
        <f>ПланОО!M61</f>
        <v>0</v>
      </c>
      <c r="M61" s="66">
        <f t="shared" si="41"/>
        <v>0</v>
      </c>
      <c r="N61" s="66">
        <f t="shared" si="42"/>
        <v>0</v>
      </c>
      <c r="O61" s="66">
        <f t="shared" si="43"/>
        <v>0</v>
      </c>
      <c r="P61" s="66">
        <f t="shared" si="44"/>
        <v>0</v>
      </c>
      <c r="Q61" s="66">
        <f t="shared" si="45"/>
        <v>0</v>
      </c>
      <c r="R61" s="66">
        <f t="shared" si="46"/>
        <v>0</v>
      </c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66"/>
      <c r="AN61" s="216" t="str">
        <f>ПланОО!BG61</f>
        <v/>
      </c>
      <c r="AO61" s="51"/>
      <c r="AP61" s="66">
        <f t="shared" si="33"/>
        <v>0</v>
      </c>
      <c r="AQ61" s="66">
        <f t="shared" si="34"/>
        <v>0</v>
      </c>
      <c r="AR61" s="66">
        <f t="shared" si="35"/>
        <v>0</v>
      </c>
    </row>
    <row r="62" spans="1:44" x14ac:dyDescent="0.25">
      <c r="A62" s="66" t="str">
        <f>Base!A62</f>
        <v>ПБ.Б.14</v>
      </c>
      <c r="B62" s="68">
        <f>Base!B62</f>
        <v>0</v>
      </c>
      <c r="C62" s="106"/>
      <c r="D62" s="106"/>
      <c r="E62" s="106"/>
      <c r="F62" s="87">
        <f t="shared" si="40"/>
        <v>0</v>
      </c>
      <c r="G62" s="66">
        <f>ПланОО!H62</f>
        <v>0</v>
      </c>
      <c r="H62" s="66">
        <f>ПланОО!I62</f>
        <v>0</v>
      </c>
      <c r="I62" s="66">
        <f>ПланОО!J62</f>
        <v>0</v>
      </c>
      <c r="J62" s="66">
        <f>ПланОО!K62</f>
        <v>0</v>
      </c>
      <c r="K62" s="66">
        <f>ПланОО!L62</f>
        <v>0</v>
      </c>
      <c r="L62" s="66">
        <f>ПланОО!M62</f>
        <v>0</v>
      </c>
      <c r="M62" s="66">
        <f t="shared" si="41"/>
        <v>0</v>
      </c>
      <c r="N62" s="66">
        <f t="shared" si="42"/>
        <v>0</v>
      </c>
      <c r="O62" s="66">
        <f t="shared" si="43"/>
        <v>0</v>
      </c>
      <c r="P62" s="66">
        <f t="shared" si="44"/>
        <v>0</v>
      </c>
      <c r="Q62" s="66">
        <f t="shared" si="45"/>
        <v>0</v>
      </c>
      <c r="R62" s="66">
        <f t="shared" si="46"/>
        <v>0</v>
      </c>
      <c r="S62" s="106">
        <v>0</v>
      </c>
      <c r="T62" s="106"/>
      <c r="U62" s="106"/>
      <c r="V62" s="106"/>
      <c r="W62" s="106">
        <v>0</v>
      </c>
      <c r="X62" s="106"/>
      <c r="Y62" s="106"/>
      <c r="Z62" s="106"/>
      <c r="AA62" s="106"/>
      <c r="AB62" s="106"/>
      <c r="AC62" s="106"/>
      <c r="AD62" s="106"/>
      <c r="AE62" s="106">
        <v>0</v>
      </c>
      <c r="AF62" s="106"/>
      <c r="AG62" s="106"/>
      <c r="AH62" s="106"/>
      <c r="AI62" s="106"/>
      <c r="AJ62" s="106"/>
      <c r="AK62" s="106"/>
      <c r="AL62" s="106"/>
      <c r="AM62" s="66"/>
      <c r="AN62" s="216" t="str">
        <f>ПланОО!BG62</f>
        <v/>
      </c>
      <c r="AO62" s="51"/>
      <c r="AP62" s="66">
        <f t="shared" si="33"/>
        <v>0</v>
      </c>
      <c r="AQ62" s="66">
        <f t="shared" si="34"/>
        <v>0</v>
      </c>
      <c r="AR62" s="66">
        <f t="shared" si="35"/>
        <v>0</v>
      </c>
    </row>
    <row r="63" spans="1:44" x14ac:dyDescent="0.25">
      <c r="A63" s="66" t="str">
        <f>Base!A63</f>
        <v>ПБ.Б.15</v>
      </c>
      <c r="B63" s="68">
        <f>Base!B63</f>
        <v>0</v>
      </c>
      <c r="C63" s="106"/>
      <c r="D63" s="106"/>
      <c r="E63" s="106"/>
      <c r="F63" s="87">
        <f t="shared" si="40"/>
        <v>0</v>
      </c>
      <c r="G63" s="66">
        <f>ПланОО!H63</f>
        <v>0</v>
      </c>
      <c r="H63" s="66">
        <f>ПланОО!I63</f>
        <v>0</v>
      </c>
      <c r="I63" s="66">
        <f>ПланОО!J63</f>
        <v>0</v>
      </c>
      <c r="J63" s="66">
        <f>ПланОО!K63</f>
        <v>0</v>
      </c>
      <c r="K63" s="66">
        <f>ПланОО!L63</f>
        <v>0</v>
      </c>
      <c r="L63" s="66">
        <f>ПланОО!M63</f>
        <v>0</v>
      </c>
      <c r="M63" s="66">
        <f t="shared" si="41"/>
        <v>0</v>
      </c>
      <c r="N63" s="66">
        <f t="shared" si="42"/>
        <v>0</v>
      </c>
      <c r="O63" s="66">
        <f t="shared" si="43"/>
        <v>0</v>
      </c>
      <c r="P63" s="66">
        <f t="shared" si="44"/>
        <v>0</v>
      </c>
      <c r="Q63" s="66">
        <f t="shared" si="45"/>
        <v>0</v>
      </c>
      <c r="R63" s="66">
        <f t="shared" si="46"/>
        <v>0</v>
      </c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66"/>
      <c r="AN63" s="216" t="str">
        <f>ПланОО!BG63</f>
        <v/>
      </c>
      <c r="AO63" s="51"/>
      <c r="AP63" s="66">
        <f t="shared" si="33"/>
        <v>0</v>
      </c>
      <c r="AQ63" s="66">
        <f t="shared" si="34"/>
        <v>0</v>
      </c>
      <c r="AR63" s="66">
        <f t="shared" si="35"/>
        <v>0</v>
      </c>
    </row>
    <row r="64" spans="1:44" x14ac:dyDescent="0.25">
      <c r="A64" s="66" t="str">
        <f>Base!A64</f>
        <v>ПБ.Б.16</v>
      </c>
      <c r="B64" s="68">
        <f>Base!B64</f>
        <v>0</v>
      </c>
      <c r="C64" s="106"/>
      <c r="D64" s="106"/>
      <c r="E64" s="106"/>
      <c r="F64" s="87">
        <f t="shared" si="40"/>
        <v>0</v>
      </c>
      <c r="G64" s="66">
        <f>ПланОО!H64</f>
        <v>0</v>
      </c>
      <c r="H64" s="66">
        <f>ПланОО!I64</f>
        <v>0</v>
      </c>
      <c r="I64" s="66">
        <f>ПланОО!J64</f>
        <v>0</v>
      </c>
      <c r="J64" s="66">
        <f>ПланОО!K64</f>
        <v>0</v>
      </c>
      <c r="K64" s="66">
        <f>ПланОО!L64</f>
        <v>0</v>
      </c>
      <c r="L64" s="66">
        <f>ПланОО!M64</f>
        <v>0</v>
      </c>
      <c r="M64" s="66">
        <f t="shared" si="41"/>
        <v>0</v>
      </c>
      <c r="N64" s="66">
        <f t="shared" si="42"/>
        <v>0</v>
      </c>
      <c r="O64" s="66">
        <f t="shared" si="43"/>
        <v>0</v>
      </c>
      <c r="P64" s="66">
        <f t="shared" si="44"/>
        <v>0</v>
      </c>
      <c r="Q64" s="66">
        <f t="shared" si="45"/>
        <v>0</v>
      </c>
      <c r="R64" s="66">
        <f t="shared" si="46"/>
        <v>0</v>
      </c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66"/>
      <c r="AN64" s="216" t="str">
        <f>ПланОО!BG64</f>
        <v/>
      </c>
      <c r="AO64" s="51"/>
      <c r="AP64" s="66">
        <f t="shared" si="33"/>
        <v>0</v>
      </c>
      <c r="AQ64" s="66">
        <f t="shared" si="34"/>
        <v>0</v>
      </c>
      <c r="AR64" s="66">
        <f t="shared" si="35"/>
        <v>0</v>
      </c>
    </row>
    <row r="65" spans="1:44" x14ac:dyDescent="0.25">
      <c r="A65" s="66" t="str">
        <f>Base!A65</f>
        <v>ПБ.Б.17</v>
      </c>
      <c r="B65" s="68">
        <f>Base!B65</f>
        <v>0</v>
      </c>
      <c r="C65" s="106"/>
      <c r="D65" s="106"/>
      <c r="E65" s="106"/>
      <c r="F65" s="87">
        <f t="shared" si="40"/>
        <v>0</v>
      </c>
      <c r="G65" s="66">
        <f>ПланОО!H65</f>
        <v>0</v>
      </c>
      <c r="H65" s="66">
        <f>ПланОО!I65</f>
        <v>0</v>
      </c>
      <c r="I65" s="66">
        <f>ПланОО!J65</f>
        <v>0</v>
      </c>
      <c r="J65" s="66">
        <f>ПланОО!K65</f>
        <v>0</v>
      </c>
      <c r="K65" s="66">
        <f>ПланОО!L65</f>
        <v>0</v>
      </c>
      <c r="L65" s="66">
        <f>ПланОО!M65</f>
        <v>0</v>
      </c>
      <c r="M65" s="66">
        <f t="shared" si="41"/>
        <v>0</v>
      </c>
      <c r="N65" s="66">
        <f t="shared" si="42"/>
        <v>0</v>
      </c>
      <c r="O65" s="66">
        <f t="shared" si="43"/>
        <v>0</v>
      </c>
      <c r="P65" s="66">
        <f t="shared" si="44"/>
        <v>0</v>
      </c>
      <c r="Q65" s="66">
        <f t="shared" si="45"/>
        <v>0</v>
      </c>
      <c r="R65" s="66">
        <f t="shared" si="46"/>
        <v>0</v>
      </c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66"/>
      <c r="AN65" s="216" t="str">
        <f>ПланОО!BG65</f>
        <v/>
      </c>
      <c r="AO65" s="51"/>
      <c r="AP65" s="66">
        <f t="shared" si="33"/>
        <v>0</v>
      </c>
      <c r="AQ65" s="66">
        <f t="shared" si="34"/>
        <v>0</v>
      </c>
      <c r="AR65" s="66">
        <f t="shared" si="35"/>
        <v>0</v>
      </c>
    </row>
    <row r="66" spans="1:44" x14ac:dyDescent="0.25">
      <c r="A66" s="66" t="str">
        <f>Base!A66</f>
        <v>ПБ.Б.18</v>
      </c>
      <c r="B66" s="68">
        <f>Base!B66</f>
        <v>0</v>
      </c>
      <c r="C66" s="106"/>
      <c r="D66" s="106"/>
      <c r="E66" s="106"/>
      <c r="F66" s="87">
        <f t="shared" si="40"/>
        <v>0</v>
      </c>
      <c r="G66" s="66">
        <f>ПланОО!H66</f>
        <v>0</v>
      </c>
      <c r="H66" s="66">
        <f>ПланОО!I66</f>
        <v>0</v>
      </c>
      <c r="I66" s="66">
        <f>ПланОО!J66</f>
        <v>0</v>
      </c>
      <c r="J66" s="66">
        <f>ПланОО!K66</f>
        <v>0</v>
      </c>
      <c r="K66" s="66">
        <f>ПланОО!L66</f>
        <v>0</v>
      </c>
      <c r="L66" s="66">
        <f>ПланОО!M66</f>
        <v>0</v>
      </c>
      <c r="M66" s="66">
        <f t="shared" si="41"/>
        <v>0</v>
      </c>
      <c r="N66" s="66">
        <f t="shared" si="42"/>
        <v>0</v>
      </c>
      <c r="O66" s="66">
        <f t="shared" si="43"/>
        <v>0</v>
      </c>
      <c r="P66" s="66">
        <f t="shared" si="44"/>
        <v>0</v>
      </c>
      <c r="Q66" s="66">
        <f t="shared" si="45"/>
        <v>0</v>
      </c>
      <c r="R66" s="66">
        <f t="shared" si="46"/>
        <v>0</v>
      </c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66"/>
      <c r="AN66" s="216" t="str">
        <f>ПланОО!BG66</f>
        <v/>
      </c>
      <c r="AO66" s="51"/>
      <c r="AP66" s="66">
        <f t="shared" si="33"/>
        <v>0</v>
      </c>
      <c r="AQ66" s="66">
        <f t="shared" si="34"/>
        <v>0</v>
      </c>
      <c r="AR66" s="66">
        <f t="shared" si="35"/>
        <v>0</v>
      </c>
    </row>
    <row r="67" spans="1:44" x14ac:dyDescent="0.25">
      <c r="A67" s="66" t="str">
        <f>Base!A67</f>
        <v>ПБ.Б.19</v>
      </c>
      <c r="B67" s="68">
        <f>Base!B67</f>
        <v>0</v>
      </c>
      <c r="C67" s="106"/>
      <c r="D67" s="106"/>
      <c r="E67" s="106"/>
      <c r="F67" s="87">
        <f t="shared" si="40"/>
        <v>0</v>
      </c>
      <c r="G67" s="66">
        <f>ПланОО!H67</f>
        <v>0</v>
      </c>
      <c r="H67" s="66">
        <f>ПланОО!I67</f>
        <v>0</v>
      </c>
      <c r="I67" s="66">
        <f>ПланОО!J67</f>
        <v>0</v>
      </c>
      <c r="J67" s="66">
        <f>ПланОО!K67</f>
        <v>0</v>
      </c>
      <c r="K67" s="66">
        <f>ПланОО!L67</f>
        <v>0</v>
      </c>
      <c r="L67" s="66">
        <f>ПланОО!M67</f>
        <v>0</v>
      </c>
      <c r="M67" s="66">
        <f t="shared" si="41"/>
        <v>0</v>
      </c>
      <c r="N67" s="66">
        <f t="shared" si="42"/>
        <v>0</v>
      </c>
      <c r="O67" s="66">
        <f t="shared" si="43"/>
        <v>0</v>
      </c>
      <c r="P67" s="66">
        <f t="shared" si="44"/>
        <v>0</v>
      </c>
      <c r="Q67" s="66">
        <f t="shared" si="45"/>
        <v>0</v>
      </c>
      <c r="R67" s="66">
        <f t="shared" si="46"/>
        <v>0</v>
      </c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66"/>
      <c r="AN67" s="216" t="str">
        <f>ПланОО!BG67</f>
        <v/>
      </c>
      <c r="AO67" s="51"/>
      <c r="AP67" s="66">
        <f t="shared" si="33"/>
        <v>0</v>
      </c>
      <c r="AQ67" s="66">
        <f t="shared" si="34"/>
        <v>0</v>
      </c>
      <c r="AR67" s="66">
        <f t="shared" si="35"/>
        <v>0</v>
      </c>
    </row>
    <row r="68" spans="1:44" x14ac:dyDescent="0.25">
      <c r="A68" s="66" t="str">
        <f>Base!A68</f>
        <v>ПБ.Б.20</v>
      </c>
      <c r="B68" s="68">
        <f>Base!B68</f>
        <v>0</v>
      </c>
      <c r="C68" s="106"/>
      <c r="D68" s="106"/>
      <c r="E68" s="106"/>
      <c r="F68" s="87">
        <f t="shared" si="40"/>
        <v>0</v>
      </c>
      <c r="G68" s="66">
        <f>ПланОО!H68</f>
        <v>0</v>
      </c>
      <c r="H68" s="66">
        <f>ПланОО!I68</f>
        <v>0</v>
      </c>
      <c r="I68" s="66">
        <f>ПланОО!J68</f>
        <v>0</v>
      </c>
      <c r="J68" s="66">
        <f>ПланОО!K68</f>
        <v>0</v>
      </c>
      <c r="K68" s="66">
        <f>ПланОО!L68</f>
        <v>0</v>
      </c>
      <c r="L68" s="66">
        <f>ПланОО!M68</f>
        <v>0</v>
      </c>
      <c r="M68" s="66">
        <f t="shared" si="41"/>
        <v>0</v>
      </c>
      <c r="N68" s="66">
        <f t="shared" si="42"/>
        <v>0</v>
      </c>
      <c r="O68" s="66">
        <f t="shared" si="43"/>
        <v>0</v>
      </c>
      <c r="P68" s="66">
        <f t="shared" si="44"/>
        <v>0</v>
      </c>
      <c r="Q68" s="66">
        <f t="shared" si="45"/>
        <v>0</v>
      </c>
      <c r="R68" s="66">
        <f t="shared" si="46"/>
        <v>0</v>
      </c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66"/>
      <c r="AN68" s="216" t="str">
        <f>ПланОО!BG68</f>
        <v/>
      </c>
      <c r="AO68" s="51"/>
      <c r="AP68" s="66">
        <f t="shared" si="33"/>
        <v>0</v>
      </c>
      <c r="AQ68" s="66">
        <f t="shared" si="34"/>
        <v>0</v>
      </c>
      <c r="AR68" s="66">
        <f t="shared" si="35"/>
        <v>0</v>
      </c>
    </row>
    <row r="69" spans="1:44" x14ac:dyDescent="0.25">
      <c r="A69" s="66" t="str">
        <f>Base!A69</f>
        <v>ПБ.Б.21</v>
      </c>
      <c r="B69" s="68">
        <f>Base!B69</f>
        <v>0</v>
      </c>
      <c r="C69" s="106"/>
      <c r="D69" s="106"/>
      <c r="E69" s="106"/>
      <c r="F69" s="87">
        <f t="shared" si="40"/>
        <v>0</v>
      </c>
      <c r="G69" s="66">
        <f>ПланОО!H69</f>
        <v>0</v>
      </c>
      <c r="H69" s="66">
        <f>ПланОО!I69</f>
        <v>0</v>
      </c>
      <c r="I69" s="66">
        <f>ПланОО!J69</f>
        <v>0</v>
      </c>
      <c r="J69" s="66">
        <f>ПланОО!K69</f>
        <v>0</v>
      </c>
      <c r="K69" s="66">
        <f>ПланОО!L69</f>
        <v>0</v>
      </c>
      <c r="L69" s="66">
        <f>ПланОО!M69</f>
        <v>0</v>
      </c>
      <c r="M69" s="66">
        <f t="shared" si="41"/>
        <v>0</v>
      </c>
      <c r="N69" s="66">
        <f t="shared" si="42"/>
        <v>0</v>
      </c>
      <c r="O69" s="66">
        <f t="shared" si="43"/>
        <v>0</v>
      </c>
      <c r="P69" s="66">
        <f t="shared" si="44"/>
        <v>0</v>
      </c>
      <c r="Q69" s="66">
        <f t="shared" si="45"/>
        <v>0</v>
      </c>
      <c r="R69" s="66">
        <f t="shared" si="46"/>
        <v>0</v>
      </c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66"/>
      <c r="AN69" s="216" t="str">
        <f>ПланОО!BG69</f>
        <v/>
      </c>
      <c r="AO69" s="51"/>
      <c r="AP69" s="66">
        <f t="shared" si="33"/>
        <v>0</v>
      </c>
      <c r="AQ69" s="66">
        <f t="shared" si="34"/>
        <v>0</v>
      </c>
      <c r="AR69" s="66">
        <f t="shared" si="35"/>
        <v>0</v>
      </c>
    </row>
    <row r="70" spans="1:44" x14ac:dyDescent="0.25">
      <c r="A70" s="66" t="str">
        <f>Base!A70</f>
        <v>ПБ.Б.22</v>
      </c>
      <c r="B70" s="68">
        <f>Base!B70</f>
        <v>0</v>
      </c>
      <c r="C70" s="106"/>
      <c r="D70" s="106"/>
      <c r="E70" s="106"/>
      <c r="F70" s="87">
        <f t="shared" si="40"/>
        <v>0</v>
      </c>
      <c r="G70" s="66">
        <f>ПланОО!H70</f>
        <v>0</v>
      </c>
      <c r="H70" s="66">
        <f>ПланОО!I70</f>
        <v>0</v>
      </c>
      <c r="I70" s="66">
        <f>ПланОО!J70</f>
        <v>0</v>
      </c>
      <c r="J70" s="66">
        <f>ПланОО!K70</f>
        <v>0</v>
      </c>
      <c r="K70" s="66">
        <f>ПланОО!L70</f>
        <v>0</v>
      </c>
      <c r="L70" s="66">
        <f>ПланОО!M70</f>
        <v>0</v>
      </c>
      <c r="M70" s="66">
        <f t="shared" si="41"/>
        <v>0</v>
      </c>
      <c r="N70" s="66">
        <f t="shared" si="42"/>
        <v>0</v>
      </c>
      <c r="O70" s="66">
        <f t="shared" si="43"/>
        <v>0</v>
      </c>
      <c r="P70" s="66">
        <f t="shared" si="44"/>
        <v>0</v>
      </c>
      <c r="Q70" s="66">
        <f t="shared" si="45"/>
        <v>0</v>
      </c>
      <c r="R70" s="66">
        <f t="shared" si="46"/>
        <v>0</v>
      </c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66"/>
      <c r="AN70" s="216" t="str">
        <f>ПланОО!BG70</f>
        <v/>
      </c>
      <c r="AO70" s="51"/>
      <c r="AP70" s="66">
        <f t="shared" si="33"/>
        <v>0</v>
      </c>
      <c r="AQ70" s="66">
        <f t="shared" si="34"/>
        <v>0</v>
      </c>
      <c r="AR70" s="66">
        <f t="shared" si="35"/>
        <v>0</v>
      </c>
    </row>
    <row r="71" spans="1:44" x14ac:dyDescent="0.25">
      <c r="A71" s="66" t="str">
        <f>Base!A71</f>
        <v>ПБ.Б.23</v>
      </c>
      <c r="B71" s="68">
        <f>Base!B71</f>
        <v>0</v>
      </c>
      <c r="C71" s="106"/>
      <c r="D71" s="106"/>
      <c r="E71" s="106"/>
      <c r="F71" s="87">
        <f t="shared" si="40"/>
        <v>0</v>
      </c>
      <c r="G71" s="66">
        <f>ПланОО!H71</f>
        <v>0</v>
      </c>
      <c r="H71" s="66">
        <f>ПланОО!I71</f>
        <v>0</v>
      </c>
      <c r="I71" s="66">
        <f>ПланОО!J71</f>
        <v>0</v>
      </c>
      <c r="J71" s="66">
        <f>ПланОО!K71</f>
        <v>0</v>
      </c>
      <c r="K71" s="66">
        <f>ПланОО!L71</f>
        <v>0</v>
      </c>
      <c r="L71" s="66">
        <f>ПланОО!M71</f>
        <v>0</v>
      </c>
      <c r="M71" s="66">
        <f t="shared" si="41"/>
        <v>0</v>
      </c>
      <c r="N71" s="66">
        <f t="shared" si="42"/>
        <v>0</v>
      </c>
      <c r="O71" s="66">
        <f t="shared" si="43"/>
        <v>0</v>
      </c>
      <c r="P71" s="66">
        <f t="shared" si="44"/>
        <v>0</v>
      </c>
      <c r="Q71" s="66">
        <f t="shared" si="45"/>
        <v>0</v>
      </c>
      <c r="R71" s="66">
        <f t="shared" si="46"/>
        <v>0</v>
      </c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66"/>
      <c r="AN71" s="216" t="str">
        <f>ПланОО!BG71</f>
        <v/>
      </c>
      <c r="AO71" s="51"/>
      <c r="AP71" s="66">
        <f t="shared" si="33"/>
        <v>0</v>
      </c>
      <c r="AQ71" s="66">
        <f t="shared" si="34"/>
        <v>0</v>
      </c>
      <c r="AR71" s="66">
        <f t="shared" si="35"/>
        <v>0</v>
      </c>
    </row>
    <row r="72" spans="1:44" x14ac:dyDescent="0.25">
      <c r="A72" s="66" t="str">
        <f>Base!A72</f>
        <v>ПБ.Б.24</v>
      </c>
      <c r="B72" s="68">
        <f>Base!B72</f>
        <v>0</v>
      </c>
      <c r="C72" s="106"/>
      <c r="D72" s="106"/>
      <c r="E72" s="106"/>
      <c r="F72" s="87">
        <f t="shared" si="40"/>
        <v>0</v>
      </c>
      <c r="G72" s="66">
        <f>ПланОО!H72</f>
        <v>0</v>
      </c>
      <c r="H72" s="66">
        <f>ПланОО!I72</f>
        <v>0</v>
      </c>
      <c r="I72" s="66">
        <f>ПланОО!J72</f>
        <v>0</v>
      </c>
      <c r="J72" s="66">
        <f>ПланОО!K72</f>
        <v>0</v>
      </c>
      <c r="K72" s="66">
        <f>ПланОО!L72</f>
        <v>0</v>
      </c>
      <c r="L72" s="66">
        <f>ПланОО!M72</f>
        <v>0</v>
      </c>
      <c r="M72" s="66">
        <f t="shared" si="41"/>
        <v>0</v>
      </c>
      <c r="N72" s="66">
        <f t="shared" si="42"/>
        <v>0</v>
      </c>
      <c r="O72" s="66">
        <f t="shared" si="43"/>
        <v>0</v>
      </c>
      <c r="P72" s="66">
        <f t="shared" si="44"/>
        <v>0</v>
      </c>
      <c r="Q72" s="66">
        <f t="shared" si="45"/>
        <v>0</v>
      </c>
      <c r="R72" s="66">
        <f t="shared" si="46"/>
        <v>0</v>
      </c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66"/>
      <c r="AN72" s="216" t="str">
        <f>ПланОО!BG72</f>
        <v/>
      </c>
      <c r="AO72" s="51"/>
      <c r="AP72" s="66">
        <f t="shared" si="33"/>
        <v>0</v>
      </c>
      <c r="AQ72" s="66">
        <f t="shared" si="34"/>
        <v>0</v>
      </c>
      <c r="AR72" s="66">
        <f t="shared" si="35"/>
        <v>0</v>
      </c>
    </row>
    <row r="73" spans="1:44" x14ac:dyDescent="0.25">
      <c r="A73" s="66" t="str">
        <f>Base!A73</f>
        <v>ПБ.Б.25</v>
      </c>
      <c r="B73" s="68">
        <f>Base!B73</f>
        <v>0</v>
      </c>
      <c r="C73" s="106"/>
      <c r="D73" s="106"/>
      <c r="E73" s="106"/>
      <c r="F73" s="87">
        <f t="shared" si="40"/>
        <v>0</v>
      </c>
      <c r="G73" s="66">
        <f>ПланОО!H73</f>
        <v>0</v>
      </c>
      <c r="H73" s="66">
        <f>ПланОО!I73</f>
        <v>0</v>
      </c>
      <c r="I73" s="66">
        <f>ПланОО!J73</f>
        <v>0</v>
      </c>
      <c r="J73" s="66">
        <f>ПланОО!K73</f>
        <v>0</v>
      </c>
      <c r="K73" s="66">
        <f>ПланОО!L73</f>
        <v>0</v>
      </c>
      <c r="L73" s="66">
        <f>ПланОО!M73</f>
        <v>0</v>
      </c>
      <c r="M73" s="66">
        <f t="shared" si="41"/>
        <v>0</v>
      </c>
      <c r="N73" s="66">
        <f t="shared" si="42"/>
        <v>0</v>
      </c>
      <c r="O73" s="66">
        <f t="shared" si="43"/>
        <v>0</v>
      </c>
      <c r="P73" s="66">
        <f t="shared" si="44"/>
        <v>0</v>
      </c>
      <c r="Q73" s="66">
        <f t="shared" si="45"/>
        <v>0</v>
      </c>
      <c r="R73" s="66">
        <f t="shared" si="46"/>
        <v>0</v>
      </c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66"/>
      <c r="AN73" s="216" t="str">
        <f>ПланОО!BG73</f>
        <v/>
      </c>
      <c r="AO73" s="51"/>
      <c r="AP73" s="66">
        <f t="shared" si="33"/>
        <v>0</v>
      </c>
      <c r="AQ73" s="66">
        <f t="shared" si="34"/>
        <v>0</v>
      </c>
      <c r="AR73" s="66">
        <f t="shared" si="35"/>
        <v>0</v>
      </c>
    </row>
    <row r="74" spans="1:44" x14ac:dyDescent="0.25">
      <c r="A74" s="66" t="str">
        <f>Base!A74</f>
        <v>ПБ.Б.26</v>
      </c>
      <c r="B74" s="68">
        <f>Base!B74</f>
        <v>0</v>
      </c>
      <c r="C74" s="106"/>
      <c r="D74" s="106"/>
      <c r="E74" s="106"/>
      <c r="F74" s="87">
        <f t="shared" si="40"/>
        <v>0</v>
      </c>
      <c r="G74" s="66">
        <f>ПланОО!H74</f>
        <v>0</v>
      </c>
      <c r="H74" s="66">
        <f>ПланОО!I74</f>
        <v>0</v>
      </c>
      <c r="I74" s="66">
        <f>ПланОО!J74</f>
        <v>0</v>
      </c>
      <c r="J74" s="66">
        <f>ПланОО!K74</f>
        <v>0</v>
      </c>
      <c r="K74" s="66">
        <f>ПланОО!L74</f>
        <v>0</v>
      </c>
      <c r="L74" s="66">
        <f>ПланОО!M74</f>
        <v>0</v>
      </c>
      <c r="M74" s="66">
        <f t="shared" si="41"/>
        <v>0</v>
      </c>
      <c r="N74" s="66">
        <f t="shared" si="42"/>
        <v>0</v>
      </c>
      <c r="O74" s="66">
        <f t="shared" si="43"/>
        <v>0</v>
      </c>
      <c r="P74" s="66">
        <f t="shared" si="44"/>
        <v>0</v>
      </c>
      <c r="Q74" s="66">
        <f t="shared" si="45"/>
        <v>0</v>
      </c>
      <c r="R74" s="66">
        <f t="shared" si="46"/>
        <v>0</v>
      </c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66"/>
      <c r="AN74" s="216" t="str">
        <f>ПланОО!BG74</f>
        <v/>
      </c>
      <c r="AO74" s="51"/>
      <c r="AP74" s="66">
        <f t="shared" si="33"/>
        <v>0</v>
      </c>
      <c r="AQ74" s="66">
        <f t="shared" si="34"/>
        <v>0</v>
      </c>
      <c r="AR74" s="66">
        <f t="shared" si="35"/>
        <v>0</v>
      </c>
    </row>
    <row r="75" spans="1:44" x14ac:dyDescent="0.25">
      <c r="A75" s="66" t="str">
        <f>Base!A75</f>
        <v>ПБ.Б.27</v>
      </c>
      <c r="B75" s="68">
        <f>Base!B75</f>
        <v>0</v>
      </c>
      <c r="C75" s="106"/>
      <c r="D75" s="106"/>
      <c r="E75" s="106"/>
      <c r="F75" s="87">
        <f t="shared" si="40"/>
        <v>0</v>
      </c>
      <c r="G75" s="66">
        <f>ПланОО!H75</f>
        <v>0</v>
      </c>
      <c r="H75" s="66">
        <f>ПланОО!I75</f>
        <v>0</v>
      </c>
      <c r="I75" s="66">
        <f>ПланОО!J75</f>
        <v>0</v>
      </c>
      <c r="J75" s="66">
        <f>ПланОО!K75</f>
        <v>0</v>
      </c>
      <c r="K75" s="66">
        <f>ПланОО!L75</f>
        <v>0</v>
      </c>
      <c r="L75" s="66">
        <f>ПланОО!M75</f>
        <v>0</v>
      </c>
      <c r="M75" s="66">
        <f t="shared" si="41"/>
        <v>0</v>
      </c>
      <c r="N75" s="66">
        <f t="shared" si="42"/>
        <v>0</v>
      </c>
      <c r="O75" s="66">
        <f t="shared" si="43"/>
        <v>0</v>
      </c>
      <c r="P75" s="66">
        <f t="shared" si="44"/>
        <v>0</v>
      </c>
      <c r="Q75" s="66">
        <f t="shared" si="45"/>
        <v>0</v>
      </c>
      <c r="R75" s="66">
        <f t="shared" si="46"/>
        <v>0</v>
      </c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66"/>
      <c r="AN75" s="216" t="str">
        <f>ПланОО!BG75</f>
        <v/>
      </c>
      <c r="AO75" s="51"/>
      <c r="AP75" s="66">
        <f t="shared" si="33"/>
        <v>0</v>
      </c>
      <c r="AQ75" s="66">
        <f t="shared" si="34"/>
        <v>0</v>
      </c>
      <c r="AR75" s="66">
        <f t="shared" si="35"/>
        <v>0</v>
      </c>
    </row>
    <row r="76" spans="1:44" x14ac:dyDescent="0.25">
      <c r="A76" s="66" t="str">
        <f>Base!A76</f>
        <v>ПБ.Б.28</v>
      </c>
      <c r="B76" s="68">
        <f>Base!B76</f>
        <v>0</v>
      </c>
      <c r="C76" s="106"/>
      <c r="D76" s="106"/>
      <c r="E76" s="106"/>
      <c r="F76" s="87">
        <f t="shared" si="40"/>
        <v>0</v>
      </c>
      <c r="G76" s="66">
        <f>ПланОО!H76</f>
        <v>0</v>
      </c>
      <c r="H76" s="66">
        <f>ПланОО!I76</f>
        <v>0</v>
      </c>
      <c r="I76" s="66">
        <f>ПланОО!J76</f>
        <v>0</v>
      </c>
      <c r="J76" s="66">
        <f>ПланОО!K76</f>
        <v>0</v>
      </c>
      <c r="K76" s="66">
        <f>ПланОО!L76</f>
        <v>0</v>
      </c>
      <c r="L76" s="66">
        <f>ПланОО!M76</f>
        <v>0</v>
      </c>
      <c r="M76" s="66">
        <f t="shared" si="41"/>
        <v>0</v>
      </c>
      <c r="N76" s="66">
        <f t="shared" si="42"/>
        <v>0</v>
      </c>
      <c r="O76" s="66">
        <f t="shared" si="43"/>
        <v>0</v>
      </c>
      <c r="P76" s="66">
        <f t="shared" si="44"/>
        <v>0</v>
      </c>
      <c r="Q76" s="66">
        <f t="shared" si="45"/>
        <v>0</v>
      </c>
      <c r="R76" s="66">
        <f t="shared" si="46"/>
        <v>0</v>
      </c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66"/>
      <c r="AN76" s="216" t="str">
        <f>ПланОО!BG76</f>
        <v/>
      </c>
      <c r="AO76" s="51"/>
      <c r="AP76" s="66">
        <f t="shared" si="33"/>
        <v>0</v>
      </c>
      <c r="AQ76" s="66">
        <f t="shared" si="34"/>
        <v>0</v>
      </c>
      <c r="AR76" s="66">
        <f t="shared" si="35"/>
        <v>0</v>
      </c>
    </row>
    <row r="77" spans="1:44" x14ac:dyDescent="0.25">
      <c r="A77" s="66" t="str">
        <f>Base!A77</f>
        <v>ПБ.Б.29</v>
      </c>
      <c r="B77" s="68">
        <f>Base!B77</f>
        <v>0</v>
      </c>
      <c r="C77" s="106"/>
      <c r="D77" s="106"/>
      <c r="E77" s="106"/>
      <c r="F77" s="87">
        <f t="shared" si="40"/>
        <v>0</v>
      </c>
      <c r="G77" s="66">
        <f>ПланОО!H77</f>
        <v>0</v>
      </c>
      <c r="H77" s="66">
        <f>ПланОО!I77</f>
        <v>0</v>
      </c>
      <c r="I77" s="66">
        <f>ПланОО!J77</f>
        <v>0</v>
      </c>
      <c r="J77" s="66">
        <f>ПланОО!K77</f>
        <v>0</v>
      </c>
      <c r="K77" s="66">
        <f>ПланОО!L77</f>
        <v>0</v>
      </c>
      <c r="L77" s="66">
        <f>ПланОО!M77</f>
        <v>0</v>
      </c>
      <c r="M77" s="66">
        <f t="shared" si="41"/>
        <v>0</v>
      </c>
      <c r="N77" s="66">
        <f t="shared" si="42"/>
        <v>0</v>
      </c>
      <c r="O77" s="66">
        <f t="shared" si="43"/>
        <v>0</v>
      </c>
      <c r="P77" s="66">
        <f t="shared" si="44"/>
        <v>0</v>
      </c>
      <c r="Q77" s="66">
        <f t="shared" si="45"/>
        <v>0</v>
      </c>
      <c r="R77" s="66">
        <f t="shared" si="46"/>
        <v>0</v>
      </c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66"/>
      <c r="AN77" s="216" t="str">
        <f>ПланОО!BG77</f>
        <v/>
      </c>
      <c r="AO77" s="51"/>
      <c r="AP77" s="66">
        <f t="shared" si="33"/>
        <v>0</v>
      </c>
      <c r="AQ77" s="66">
        <f t="shared" si="34"/>
        <v>0</v>
      </c>
      <c r="AR77" s="66">
        <f t="shared" si="35"/>
        <v>0</v>
      </c>
    </row>
    <row r="78" spans="1:44" x14ac:dyDescent="0.25">
      <c r="A78" s="66" t="str">
        <f>Base!A78</f>
        <v>ПБ.Б.30</v>
      </c>
      <c r="B78" s="68">
        <f>Base!B78</f>
        <v>0</v>
      </c>
      <c r="C78" s="106"/>
      <c r="D78" s="106"/>
      <c r="E78" s="106"/>
      <c r="F78" s="87">
        <f t="shared" si="40"/>
        <v>0</v>
      </c>
      <c r="G78" s="66">
        <f>ПланОО!H78</f>
        <v>0</v>
      </c>
      <c r="H78" s="66">
        <f>ПланОО!I78</f>
        <v>0</v>
      </c>
      <c r="I78" s="66">
        <f>ПланОО!J78</f>
        <v>0</v>
      </c>
      <c r="J78" s="66">
        <f>ПланОО!K78</f>
        <v>0</v>
      </c>
      <c r="K78" s="66">
        <f>ПланОО!L78</f>
        <v>0</v>
      </c>
      <c r="L78" s="66">
        <f>ПланОО!M78</f>
        <v>0</v>
      </c>
      <c r="M78" s="66">
        <f t="shared" si="41"/>
        <v>0</v>
      </c>
      <c r="N78" s="66">
        <f t="shared" si="42"/>
        <v>0</v>
      </c>
      <c r="O78" s="66">
        <f t="shared" si="43"/>
        <v>0</v>
      </c>
      <c r="P78" s="66">
        <f t="shared" si="44"/>
        <v>0</v>
      </c>
      <c r="Q78" s="66">
        <f t="shared" si="45"/>
        <v>0</v>
      </c>
      <c r="R78" s="66">
        <f t="shared" si="46"/>
        <v>0</v>
      </c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66"/>
      <c r="AN78" s="216" t="str">
        <f>ПланОО!BG78</f>
        <v/>
      </c>
      <c r="AO78" s="51"/>
      <c r="AP78" s="66">
        <f t="shared" si="33"/>
        <v>0</v>
      </c>
      <c r="AQ78" s="66">
        <f t="shared" si="34"/>
        <v>0</v>
      </c>
      <c r="AR78" s="66">
        <f t="shared" si="35"/>
        <v>0</v>
      </c>
    </row>
    <row r="79" spans="1:44" x14ac:dyDescent="0.25">
      <c r="A79" s="66" t="str">
        <f>Base!A79</f>
        <v>ПБ.Б.31</v>
      </c>
      <c r="B79" s="68">
        <f>Base!B79</f>
        <v>0</v>
      </c>
      <c r="C79" s="106"/>
      <c r="D79" s="106"/>
      <c r="E79" s="106"/>
      <c r="F79" s="87">
        <f t="shared" si="40"/>
        <v>0</v>
      </c>
      <c r="G79" s="66">
        <f>ПланОО!H79</f>
        <v>0</v>
      </c>
      <c r="H79" s="66">
        <f>ПланОО!I79</f>
        <v>0</v>
      </c>
      <c r="I79" s="66">
        <f>ПланОО!J79</f>
        <v>0</v>
      </c>
      <c r="J79" s="66">
        <f>ПланОО!K79</f>
        <v>0</v>
      </c>
      <c r="K79" s="66">
        <f>ПланОО!L79</f>
        <v>0</v>
      </c>
      <c r="L79" s="66">
        <f>ПланОО!M79</f>
        <v>0</v>
      </c>
      <c r="M79" s="66">
        <f t="shared" si="41"/>
        <v>0</v>
      </c>
      <c r="N79" s="66">
        <f t="shared" si="42"/>
        <v>0</v>
      </c>
      <c r="O79" s="66">
        <f t="shared" si="43"/>
        <v>0</v>
      </c>
      <c r="P79" s="66">
        <f t="shared" si="44"/>
        <v>0</v>
      </c>
      <c r="Q79" s="66">
        <f t="shared" si="45"/>
        <v>0</v>
      </c>
      <c r="R79" s="66">
        <f t="shared" si="46"/>
        <v>0</v>
      </c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66"/>
      <c r="AN79" s="216" t="str">
        <f>ПланОО!BG79</f>
        <v/>
      </c>
      <c r="AO79" s="51"/>
      <c r="AP79" s="66">
        <f t="shared" si="33"/>
        <v>0</v>
      </c>
      <c r="AQ79" s="66">
        <f t="shared" si="34"/>
        <v>0</v>
      </c>
      <c r="AR79" s="66">
        <f t="shared" si="35"/>
        <v>0</v>
      </c>
    </row>
    <row r="80" spans="1:44" x14ac:dyDescent="0.25">
      <c r="A80" s="66" t="str">
        <f>Base!A80</f>
        <v>ПБ.Б.32</v>
      </c>
      <c r="B80" s="68">
        <f>Base!B80</f>
        <v>0</v>
      </c>
      <c r="C80" s="106"/>
      <c r="D80" s="106"/>
      <c r="E80" s="106"/>
      <c r="F80" s="87">
        <f t="shared" si="40"/>
        <v>0</v>
      </c>
      <c r="G80" s="66">
        <f>ПланОО!H80</f>
        <v>0</v>
      </c>
      <c r="H80" s="66">
        <f>ПланОО!I80</f>
        <v>0</v>
      </c>
      <c r="I80" s="66">
        <f>ПланОО!J80</f>
        <v>0</v>
      </c>
      <c r="J80" s="66">
        <f>ПланОО!K80</f>
        <v>0</v>
      </c>
      <c r="K80" s="66">
        <f>ПланОО!L80</f>
        <v>0</v>
      </c>
      <c r="L80" s="66">
        <f>ПланОО!M80</f>
        <v>0</v>
      </c>
      <c r="M80" s="66">
        <f t="shared" si="41"/>
        <v>0</v>
      </c>
      <c r="N80" s="66">
        <f t="shared" si="42"/>
        <v>0</v>
      </c>
      <c r="O80" s="66">
        <f t="shared" si="43"/>
        <v>0</v>
      </c>
      <c r="P80" s="66">
        <f t="shared" si="44"/>
        <v>0</v>
      </c>
      <c r="Q80" s="66">
        <f t="shared" si="45"/>
        <v>0</v>
      </c>
      <c r="R80" s="66">
        <f t="shared" si="46"/>
        <v>0</v>
      </c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66"/>
      <c r="AN80" s="216" t="str">
        <f>ПланОО!BG80</f>
        <v/>
      </c>
      <c r="AO80" s="51"/>
      <c r="AP80" s="66">
        <f t="shared" si="33"/>
        <v>0</v>
      </c>
      <c r="AQ80" s="66">
        <f t="shared" si="34"/>
        <v>0</v>
      </c>
      <c r="AR80" s="66">
        <f t="shared" si="35"/>
        <v>0</v>
      </c>
    </row>
    <row r="81" spans="1:44" x14ac:dyDescent="0.25">
      <c r="A81" s="66" t="str">
        <f>Base!A81</f>
        <v>ПБ.Б.33</v>
      </c>
      <c r="B81" s="68">
        <f>Base!B81</f>
        <v>0</v>
      </c>
      <c r="C81" s="106"/>
      <c r="D81" s="106"/>
      <c r="E81" s="106"/>
      <c r="F81" s="87">
        <f t="shared" si="40"/>
        <v>0</v>
      </c>
      <c r="G81" s="66">
        <f>ПланОО!H81</f>
        <v>0</v>
      </c>
      <c r="H81" s="66">
        <f>ПланОО!I81</f>
        <v>0</v>
      </c>
      <c r="I81" s="66">
        <f>ПланОО!J81</f>
        <v>0</v>
      </c>
      <c r="J81" s="66">
        <f>ПланОО!K81</f>
        <v>0</v>
      </c>
      <c r="K81" s="66">
        <f>ПланОО!L81</f>
        <v>0</v>
      </c>
      <c r="L81" s="66">
        <f>ПланОО!M81</f>
        <v>0</v>
      </c>
      <c r="M81" s="66">
        <f t="shared" si="41"/>
        <v>0</v>
      </c>
      <c r="N81" s="66">
        <f t="shared" si="42"/>
        <v>0</v>
      </c>
      <c r="O81" s="66">
        <f t="shared" si="43"/>
        <v>0</v>
      </c>
      <c r="P81" s="66">
        <f t="shared" si="44"/>
        <v>0</v>
      </c>
      <c r="Q81" s="66">
        <f t="shared" si="45"/>
        <v>0</v>
      </c>
      <c r="R81" s="66">
        <f t="shared" si="46"/>
        <v>0</v>
      </c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66"/>
      <c r="AN81" s="216" t="str">
        <f>ПланОО!BG81</f>
        <v/>
      </c>
      <c r="AO81" s="51"/>
      <c r="AP81" s="66">
        <f t="shared" si="33"/>
        <v>0</v>
      </c>
      <c r="AQ81" s="66">
        <f t="shared" si="34"/>
        <v>0</v>
      </c>
      <c r="AR81" s="66">
        <f t="shared" si="35"/>
        <v>0</v>
      </c>
    </row>
    <row r="82" spans="1:44" x14ac:dyDescent="0.25">
      <c r="A82" s="66" t="str">
        <f>Base!A82</f>
        <v>ПБ.Б.34</v>
      </c>
      <c r="B82" s="68">
        <f>Base!B82</f>
        <v>0</v>
      </c>
      <c r="C82" s="106"/>
      <c r="D82" s="106"/>
      <c r="E82" s="106"/>
      <c r="F82" s="87">
        <f t="shared" si="40"/>
        <v>0</v>
      </c>
      <c r="G82" s="66">
        <f>ПланОО!H82</f>
        <v>0</v>
      </c>
      <c r="H82" s="66">
        <f>ПланОО!I82</f>
        <v>0</v>
      </c>
      <c r="I82" s="66">
        <f>ПланОО!J82</f>
        <v>0</v>
      </c>
      <c r="J82" s="66">
        <f>ПланОО!K82</f>
        <v>0</v>
      </c>
      <c r="K82" s="66">
        <f>ПланОО!L82</f>
        <v>0</v>
      </c>
      <c r="L82" s="66">
        <f>ПланОО!M82</f>
        <v>0</v>
      </c>
      <c r="M82" s="66">
        <f t="shared" si="41"/>
        <v>0</v>
      </c>
      <c r="N82" s="66">
        <f t="shared" si="42"/>
        <v>0</v>
      </c>
      <c r="O82" s="66">
        <f t="shared" si="43"/>
        <v>0</v>
      </c>
      <c r="P82" s="66">
        <f t="shared" si="44"/>
        <v>0</v>
      </c>
      <c r="Q82" s="66">
        <f t="shared" si="45"/>
        <v>0</v>
      </c>
      <c r="R82" s="66">
        <f t="shared" si="46"/>
        <v>0</v>
      </c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66"/>
      <c r="AN82" s="216" t="str">
        <f>ПланОО!BG82</f>
        <v/>
      </c>
      <c r="AO82" s="51"/>
      <c r="AP82" s="66">
        <f t="shared" si="33"/>
        <v>0</v>
      </c>
      <c r="AQ82" s="66">
        <f t="shared" si="34"/>
        <v>0</v>
      </c>
      <c r="AR82" s="66">
        <f t="shared" si="35"/>
        <v>0</v>
      </c>
    </row>
    <row r="83" spans="1:44" x14ac:dyDescent="0.25">
      <c r="A83" s="66" t="str">
        <f>Base!A83</f>
        <v>ПБ.Б.35</v>
      </c>
      <c r="B83" s="68">
        <f>Base!B83</f>
        <v>0</v>
      </c>
      <c r="C83" s="106"/>
      <c r="D83" s="106"/>
      <c r="E83" s="106"/>
      <c r="F83" s="87">
        <f t="shared" si="40"/>
        <v>0</v>
      </c>
      <c r="G83" s="66">
        <f>ПланОО!H83</f>
        <v>0</v>
      </c>
      <c r="H83" s="66">
        <f>ПланОО!I83</f>
        <v>0</v>
      </c>
      <c r="I83" s="66">
        <f>ПланОО!J83</f>
        <v>0</v>
      </c>
      <c r="J83" s="66">
        <f>ПланОО!K83</f>
        <v>0</v>
      </c>
      <c r="K83" s="66">
        <f>ПланОО!L83</f>
        <v>0</v>
      </c>
      <c r="L83" s="66">
        <f>ПланОО!M83</f>
        <v>0</v>
      </c>
      <c r="M83" s="66">
        <f t="shared" si="41"/>
        <v>0</v>
      </c>
      <c r="N83" s="66">
        <f t="shared" si="42"/>
        <v>0</v>
      </c>
      <c r="O83" s="66">
        <f t="shared" si="43"/>
        <v>0</v>
      </c>
      <c r="P83" s="66">
        <f t="shared" si="44"/>
        <v>0</v>
      </c>
      <c r="Q83" s="66">
        <f t="shared" si="45"/>
        <v>0</v>
      </c>
      <c r="R83" s="66">
        <f t="shared" si="46"/>
        <v>0</v>
      </c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66"/>
      <c r="AN83" s="216" t="str">
        <f>ПланОО!BG83</f>
        <v/>
      </c>
      <c r="AO83" s="51"/>
      <c r="AP83" s="66">
        <f t="shared" si="33"/>
        <v>0</v>
      </c>
      <c r="AQ83" s="66">
        <f t="shared" si="34"/>
        <v>0</v>
      </c>
      <c r="AR83" s="66">
        <f t="shared" si="35"/>
        <v>0</v>
      </c>
    </row>
    <row r="84" spans="1:44" x14ac:dyDescent="0.25">
      <c r="A84" s="66" t="str">
        <f>Base!A84</f>
        <v>ПБ.Б.36</v>
      </c>
      <c r="B84" s="68">
        <f>Base!B84</f>
        <v>0</v>
      </c>
      <c r="C84" s="106"/>
      <c r="D84" s="106"/>
      <c r="E84" s="106"/>
      <c r="F84" s="87">
        <f t="shared" si="40"/>
        <v>0</v>
      </c>
      <c r="G84" s="66">
        <f>ПланОО!H84</f>
        <v>0</v>
      </c>
      <c r="H84" s="66">
        <f>ПланОО!I84</f>
        <v>0</v>
      </c>
      <c r="I84" s="66">
        <f>ПланОО!J84</f>
        <v>0</v>
      </c>
      <c r="J84" s="66">
        <f>ПланОО!K84</f>
        <v>0</v>
      </c>
      <c r="K84" s="66">
        <f>ПланОО!L84</f>
        <v>0</v>
      </c>
      <c r="L84" s="66">
        <f>ПланОО!M84</f>
        <v>0</v>
      </c>
      <c r="M84" s="66">
        <f t="shared" si="41"/>
        <v>0</v>
      </c>
      <c r="N84" s="66">
        <f t="shared" si="42"/>
        <v>0</v>
      </c>
      <c r="O84" s="66">
        <f t="shared" si="43"/>
        <v>0</v>
      </c>
      <c r="P84" s="66">
        <f t="shared" si="44"/>
        <v>0</v>
      </c>
      <c r="Q84" s="66">
        <f t="shared" si="45"/>
        <v>0</v>
      </c>
      <c r="R84" s="66">
        <f t="shared" si="46"/>
        <v>0</v>
      </c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66"/>
      <c r="AN84" s="216" t="str">
        <f>ПланОО!BG84</f>
        <v/>
      </c>
      <c r="AO84" s="51"/>
      <c r="AP84" s="66">
        <f t="shared" si="33"/>
        <v>0</v>
      </c>
      <c r="AQ84" s="66">
        <f t="shared" si="34"/>
        <v>0</v>
      </c>
      <c r="AR84" s="66">
        <f t="shared" si="35"/>
        <v>0</v>
      </c>
    </row>
    <row r="85" spans="1:44" x14ac:dyDescent="0.25">
      <c r="A85" s="66" t="str">
        <f>Base!A85</f>
        <v>ПБ.Б.37</v>
      </c>
      <c r="B85" s="68">
        <f>Base!B85</f>
        <v>0</v>
      </c>
      <c r="C85" s="106"/>
      <c r="D85" s="106"/>
      <c r="E85" s="106"/>
      <c r="F85" s="87">
        <f t="shared" si="40"/>
        <v>0</v>
      </c>
      <c r="G85" s="66">
        <f>ПланОО!H85</f>
        <v>0</v>
      </c>
      <c r="H85" s="66">
        <f>ПланОО!I85</f>
        <v>0</v>
      </c>
      <c r="I85" s="66">
        <f>ПланОО!J85</f>
        <v>0</v>
      </c>
      <c r="J85" s="66">
        <f>ПланОО!K85</f>
        <v>0</v>
      </c>
      <c r="K85" s="66">
        <f>ПланОО!L85</f>
        <v>0</v>
      </c>
      <c r="L85" s="66">
        <f>ПланОО!M85</f>
        <v>0</v>
      </c>
      <c r="M85" s="66">
        <f t="shared" si="41"/>
        <v>0</v>
      </c>
      <c r="N85" s="66">
        <f t="shared" si="42"/>
        <v>0</v>
      </c>
      <c r="O85" s="66">
        <f t="shared" si="43"/>
        <v>0</v>
      </c>
      <c r="P85" s="66">
        <f t="shared" si="44"/>
        <v>0</v>
      </c>
      <c r="Q85" s="66">
        <f t="shared" si="45"/>
        <v>0</v>
      </c>
      <c r="R85" s="66">
        <f t="shared" si="46"/>
        <v>0</v>
      </c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66"/>
      <c r="AN85" s="216" t="str">
        <f>ПланОО!BG85</f>
        <v/>
      </c>
      <c r="AO85" s="51"/>
      <c r="AP85" s="66">
        <f t="shared" si="33"/>
        <v>0</v>
      </c>
      <c r="AQ85" s="66">
        <f t="shared" si="34"/>
        <v>0</v>
      </c>
      <c r="AR85" s="66">
        <f t="shared" si="35"/>
        <v>0</v>
      </c>
    </row>
    <row r="86" spans="1:44" x14ac:dyDescent="0.25">
      <c r="A86" s="66" t="str">
        <f>Base!A86</f>
        <v>ПБ.Б.38</v>
      </c>
      <c r="B86" s="68">
        <f>Base!B86</f>
        <v>0</v>
      </c>
      <c r="C86" s="106"/>
      <c r="D86" s="106"/>
      <c r="E86" s="106"/>
      <c r="F86" s="87">
        <f t="shared" si="40"/>
        <v>0</v>
      </c>
      <c r="G86" s="66">
        <f>ПланОО!H86</f>
        <v>0</v>
      </c>
      <c r="H86" s="66">
        <f>ПланОО!I86</f>
        <v>0</v>
      </c>
      <c r="I86" s="66">
        <f>ПланОО!J86</f>
        <v>0</v>
      </c>
      <c r="J86" s="66">
        <f>ПланОО!K86</f>
        <v>0</v>
      </c>
      <c r="K86" s="66">
        <f>ПланОО!L86</f>
        <v>0</v>
      </c>
      <c r="L86" s="66">
        <f>ПланОО!M86</f>
        <v>0</v>
      </c>
      <c r="M86" s="66">
        <f t="shared" si="41"/>
        <v>0</v>
      </c>
      <c r="N86" s="66">
        <f t="shared" si="42"/>
        <v>0</v>
      </c>
      <c r="O86" s="66">
        <f t="shared" si="43"/>
        <v>0</v>
      </c>
      <c r="P86" s="66">
        <f t="shared" si="44"/>
        <v>0</v>
      </c>
      <c r="Q86" s="66">
        <f t="shared" si="45"/>
        <v>0</v>
      </c>
      <c r="R86" s="66">
        <f t="shared" si="46"/>
        <v>0</v>
      </c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66"/>
      <c r="AN86" s="216" t="str">
        <f>ПланОО!BG86</f>
        <v/>
      </c>
      <c r="AO86" s="51"/>
      <c r="AP86" s="66">
        <f t="shared" si="33"/>
        <v>0</v>
      </c>
      <c r="AQ86" s="66">
        <f t="shared" si="34"/>
        <v>0</v>
      </c>
      <c r="AR86" s="66">
        <f t="shared" si="35"/>
        <v>0</v>
      </c>
    </row>
    <row r="87" spans="1:44" x14ac:dyDescent="0.25">
      <c r="A87" s="66" t="str">
        <f>Base!A87</f>
        <v>ПБ.Б.39</v>
      </c>
      <c r="B87" s="68">
        <f>Base!B87</f>
        <v>0</v>
      </c>
      <c r="C87" s="106"/>
      <c r="D87" s="106"/>
      <c r="E87" s="106"/>
      <c r="F87" s="87">
        <f t="shared" si="40"/>
        <v>0</v>
      </c>
      <c r="G87" s="66">
        <f>ПланОО!H87</f>
        <v>0</v>
      </c>
      <c r="H87" s="66">
        <f>ПланОО!I87</f>
        <v>0</v>
      </c>
      <c r="I87" s="66">
        <f>ПланОО!J87</f>
        <v>0</v>
      </c>
      <c r="J87" s="66">
        <f>ПланОО!K87</f>
        <v>0</v>
      </c>
      <c r="K87" s="66">
        <f>ПланОО!L87</f>
        <v>0</v>
      </c>
      <c r="L87" s="66">
        <f>ПланОО!M87</f>
        <v>0</v>
      </c>
      <c r="M87" s="66">
        <f t="shared" si="41"/>
        <v>0</v>
      </c>
      <c r="N87" s="66">
        <f t="shared" si="42"/>
        <v>0</v>
      </c>
      <c r="O87" s="66">
        <f t="shared" si="43"/>
        <v>0</v>
      </c>
      <c r="P87" s="66">
        <f t="shared" si="44"/>
        <v>0</v>
      </c>
      <c r="Q87" s="66">
        <f t="shared" si="45"/>
        <v>0</v>
      </c>
      <c r="R87" s="66">
        <f t="shared" si="46"/>
        <v>0</v>
      </c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66"/>
      <c r="AN87" s="216" t="str">
        <f>ПланОО!BG87</f>
        <v/>
      </c>
      <c r="AO87" s="51"/>
      <c r="AP87" s="66">
        <f t="shared" si="33"/>
        <v>0</v>
      </c>
      <c r="AQ87" s="66">
        <f t="shared" si="34"/>
        <v>0</v>
      </c>
      <c r="AR87" s="66">
        <f t="shared" si="35"/>
        <v>0</v>
      </c>
    </row>
    <row r="88" spans="1:44" x14ac:dyDescent="0.25">
      <c r="A88" s="66" t="str">
        <f>Base!A88</f>
        <v>ПБ.Б.40</v>
      </c>
      <c r="B88" s="68">
        <f>Base!B88</f>
        <v>0</v>
      </c>
      <c r="C88" s="106"/>
      <c r="D88" s="106"/>
      <c r="E88" s="106"/>
      <c r="F88" s="87">
        <f t="shared" si="40"/>
        <v>0</v>
      </c>
      <c r="G88" s="66">
        <f>ПланОО!H88</f>
        <v>0</v>
      </c>
      <c r="H88" s="66">
        <f>ПланОО!I88</f>
        <v>0</v>
      </c>
      <c r="I88" s="66">
        <f>ПланОО!J88</f>
        <v>0</v>
      </c>
      <c r="J88" s="66">
        <f>ПланОО!K88</f>
        <v>0</v>
      </c>
      <c r="K88" s="66">
        <f>ПланОО!L88</f>
        <v>0</v>
      </c>
      <c r="L88" s="66">
        <f>ПланОО!M88</f>
        <v>0</v>
      </c>
      <c r="M88" s="66">
        <f t="shared" si="41"/>
        <v>0</v>
      </c>
      <c r="N88" s="66">
        <f t="shared" si="42"/>
        <v>0</v>
      </c>
      <c r="O88" s="66">
        <f t="shared" si="43"/>
        <v>0</v>
      </c>
      <c r="P88" s="66">
        <f t="shared" si="44"/>
        <v>0</v>
      </c>
      <c r="Q88" s="66">
        <f t="shared" si="45"/>
        <v>0</v>
      </c>
      <c r="R88" s="66">
        <f t="shared" si="46"/>
        <v>0</v>
      </c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66"/>
      <c r="AN88" s="216" t="str">
        <f>ПланОО!BG88</f>
        <v/>
      </c>
      <c r="AO88" s="51"/>
      <c r="AP88" s="66">
        <f t="shared" si="33"/>
        <v>0</v>
      </c>
      <c r="AQ88" s="66">
        <f t="shared" si="34"/>
        <v>0</v>
      </c>
      <c r="AR88" s="66">
        <f t="shared" si="35"/>
        <v>0</v>
      </c>
    </row>
    <row r="89" spans="1:44" x14ac:dyDescent="0.25">
      <c r="A89" s="66" t="str">
        <f>Base!A89</f>
        <v>ПБ.Б.41</v>
      </c>
      <c r="B89" s="68">
        <f>Base!B89</f>
        <v>0</v>
      </c>
      <c r="C89" s="106"/>
      <c r="D89" s="106"/>
      <c r="E89" s="106"/>
      <c r="F89" s="110">
        <f t="shared" ref="F89:F98" si="47">S89+W89+AA89+AE89+AI89</f>
        <v>0</v>
      </c>
      <c r="G89" s="66">
        <f>ПланОО!H89</f>
        <v>0</v>
      </c>
      <c r="H89" s="66">
        <f>ПланОО!I89</f>
        <v>0</v>
      </c>
      <c r="I89" s="66">
        <f>ПланОО!J89</f>
        <v>0</v>
      </c>
      <c r="J89" s="66">
        <f>ПланОО!K89</f>
        <v>0</v>
      </c>
      <c r="K89" s="66">
        <f>ПланОО!L89</f>
        <v>0</v>
      </c>
      <c r="L89" s="66">
        <f>ПланОО!M89</f>
        <v>0</v>
      </c>
      <c r="M89" s="66">
        <f t="shared" ref="M89:M98" si="48">G89</f>
        <v>0</v>
      </c>
      <c r="N89" s="66">
        <f t="shared" ref="N89:N98" si="49">SUM(O89:Q89)</f>
        <v>0</v>
      </c>
      <c r="O89" s="66">
        <f t="shared" ref="O89:O98" si="50">T89+X89+AB89+AF89+AJ89</f>
        <v>0</v>
      </c>
      <c r="P89" s="66">
        <f t="shared" ref="P89:P98" si="51">U89+Y89+AC89+AG89+AK89</f>
        <v>0</v>
      </c>
      <c r="Q89" s="66">
        <f t="shared" ref="Q89:Q98" si="52">V89+Z89+AD89+AH89+AL89</f>
        <v>0</v>
      </c>
      <c r="R89" s="66">
        <f t="shared" ref="R89:R98" si="53">M89-N89</f>
        <v>0</v>
      </c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66"/>
      <c r="AN89" s="216" t="str">
        <f>ПланОО!BG89</f>
        <v/>
      </c>
      <c r="AO89" s="51"/>
      <c r="AP89" s="66">
        <f t="shared" ref="AP89:AP98" si="54">I89*$AR$2</f>
        <v>0</v>
      </c>
      <c r="AQ89" s="66">
        <f t="shared" ref="AQ89:AQ98" si="55">(J89+K89)*$AR$2</f>
        <v>0</v>
      </c>
      <c r="AR89" s="66">
        <f t="shared" ref="AR89:AR98" si="56">H89*$AR$2</f>
        <v>0</v>
      </c>
    </row>
    <row r="90" spans="1:44" x14ac:dyDescent="0.25">
      <c r="A90" s="66" t="str">
        <f>Base!A90</f>
        <v>ПБ.Б.42</v>
      </c>
      <c r="B90" s="68">
        <f>Base!B90</f>
        <v>0</v>
      </c>
      <c r="C90" s="106"/>
      <c r="D90" s="106"/>
      <c r="E90" s="106"/>
      <c r="F90" s="110">
        <f t="shared" si="47"/>
        <v>0</v>
      </c>
      <c r="G90" s="66">
        <f>ПланОО!H90</f>
        <v>0</v>
      </c>
      <c r="H90" s="66">
        <f>ПланОО!I90</f>
        <v>0</v>
      </c>
      <c r="I90" s="66">
        <f>ПланОО!J90</f>
        <v>0</v>
      </c>
      <c r="J90" s="66">
        <f>ПланОО!K90</f>
        <v>0</v>
      </c>
      <c r="K90" s="66">
        <f>ПланОО!L90</f>
        <v>0</v>
      </c>
      <c r="L90" s="66">
        <f>ПланОО!M90</f>
        <v>0</v>
      </c>
      <c r="M90" s="66">
        <f t="shared" si="48"/>
        <v>0</v>
      </c>
      <c r="N90" s="66">
        <f t="shared" si="49"/>
        <v>0</v>
      </c>
      <c r="O90" s="66">
        <f t="shared" si="50"/>
        <v>0</v>
      </c>
      <c r="P90" s="66">
        <f t="shared" si="51"/>
        <v>0</v>
      </c>
      <c r="Q90" s="66">
        <f t="shared" si="52"/>
        <v>0</v>
      </c>
      <c r="R90" s="66">
        <f t="shared" si="53"/>
        <v>0</v>
      </c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66"/>
      <c r="AN90" s="216" t="str">
        <f>ПланОО!BG90</f>
        <v/>
      </c>
      <c r="AO90" s="51"/>
      <c r="AP90" s="66">
        <f t="shared" si="54"/>
        <v>0</v>
      </c>
      <c r="AQ90" s="66">
        <f t="shared" si="55"/>
        <v>0</v>
      </c>
      <c r="AR90" s="66">
        <f t="shared" si="56"/>
        <v>0</v>
      </c>
    </row>
    <row r="91" spans="1:44" x14ac:dyDescent="0.25">
      <c r="A91" s="66" t="str">
        <f>Base!A91</f>
        <v>ПБ.Б.43</v>
      </c>
      <c r="B91" s="68">
        <f>Base!B91</f>
        <v>0</v>
      </c>
      <c r="C91" s="106"/>
      <c r="D91" s="106"/>
      <c r="E91" s="106"/>
      <c r="F91" s="110">
        <f t="shared" si="47"/>
        <v>0</v>
      </c>
      <c r="G91" s="66">
        <f>ПланОО!H91</f>
        <v>0</v>
      </c>
      <c r="H91" s="66">
        <f>ПланОО!I91</f>
        <v>0</v>
      </c>
      <c r="I91" s="66">
        <f>ПланОО!J91</f>
        <v>0</v>
      </c>
      <c r="J91" s="66">
        <f>ПланОО!K91</f>
        <v>0</v>
      </c>
      <c r="K91" s="66">
        <f>ПланОО!L91</f>
        <v>0</v>
      </c>
      <c r="L91" s="66">
        <f>ПланОО!M91</f>
        <v>0</v>
      </c>
      <c r="M91" s="66">
        <f t="shared" si="48"/>
        <v>0</v>
      </c>
      <c r="N91" s="66">
        <f t="shared" si="49"/>
        <v>0</v>
      </c>
      <c r="O91" s="66">
        <f t="shared" si="50"/>
        <v>0</v>
      </c>
      <c r="P91" s="66">
        <f t="shared" si="51"/>
        <v>0</v>
      </c>
      <c r="Q91" s="66">
        <f t="shared" si="52"/>
        <v>0</v>
      </c>
      <c r="R91" s="66">
        <f t="shared" si="53"/>
        <v>0</v>
      </c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66"/>
      <c r="AN91" s="216" t="str">
        <f>ПланОО!BG91</f>
        <v/>
      </c>
      <c r="AO91" s="51"/>
      <c r="AP91" s="66">
        <f t="shared" si="54"/>
        <v>0</v>
      </c>
      <c r="AQ91" s="66">
        <f t="shared" si="55"/>
        <v>0</v>
      </c>
      <c r="AR91" s="66">
        <f t="shared" si="56"/>
        <v>0</v>
      </c>
    </row>
    <row r="92" spans="1:44" x14ac:dyDescent="0.25">
      <c r="A92" s="66" t="str">
        <f>Base!A92</f>
        <v>ПБ.Б.44</v>
      </c>
      <c r="B92" s="68">
        <f>Base!B92</f>
        <v>0</v>
      </c>
      <c r="C92" s="106"/>
      <c r="D92" s="106"/>
      <c r="E92" s="106"/>
      <c r="F92" s="110">
        <f t="shared" si="47"/>
        <v>0</v>
      </c>
      <c r="G92" s="66">
        <f>ПланОО!H92</f>
        <v>0</v>
      </c>
      <c r="H92" s="66">
        <f>ПланОО!I92</f>
        <v>0</v>
      </c>
      <c r="I92" s="66">
        <f>ПланОО!J92</f>
        <v>0</v>
      </c>
      <c r="J92" s="66">
        <f>ПланОО!K92</f>
        <v>0</v>
      </c>
      <c r="K92" s="66">
        <f>ПланОО!L92</f>
        <v>0</v>
      </c>
      <c r="L92" s="66">
        <f>ПланОО!M92</f>
        <v>0</v>
      </c>
      <c r="M92" s="66">
        <f t="shared" si="48"/>
        <v>0</v>
      </c>
      <c r="N92" s="66">
        <f t="shared" si="49"/>
        <v>0</v>
      </c>
      <c r="O92" s="66">
        <f t="shared" si="50"/>
        <v>0</v>
      </c>
      <c r="P92" s="66">
        <f t="shared" si="51"/>
        <v>0</v>
      </c>
      <c r="Q92" s="66">
        <f t="shared" si="52"/>
        <v>0</v>
      </c>
      <c r="R92" s="66">
        <f t="shared" si="53"/>
        <v>0</v>
      </c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66"/>
      <c r="AN92" s="216" t="str">
        <f>ПланОО!BG92</f>
        <v/>
      </c>
      <c r="AO92" s="51"/>
      <c r="AP92" s="66">
        <f t="shared" si="54"/>
        <v>0</v>
      </c>
      <c r="AQ92" s="66">
        <f t="shared" si="55"/>
        <v>0</v>
      </c>
      <c r="AR92" s="66">
        <f t="shared" si="56"/>
        <v>0</v>
      </c>
    </row>
    <row r="93" spans="1:44" x14ac:dyDescent="0.25">
      <c r="A93" s="66" t="str">
        <f>Base!A93</f>
        <v>ПБ.Б.45</v>
      </c>
      <c r="B93" s="68">
        <f>Base!B93</f>
        <v>0</v>
      </c>
      <c r="C93" s="106"/>
      <c r="D93" s="106"/>
      <c r="E93" s="106"/>
      <c r="F93" s="110">
        <f t="shared" si="47"/>
        <v>0</v>
      </c>
      <c r="G93" s="66">
        <f>ПланОО!H93</f>
        <v>0</v>
      </c>
      <c r="H93" s="66">
        <f>ПланОО!I93</f>
        <v>0</v>
      </c>
      <c r="I93" s="66">
        <f>ПланОО!J93</f>
        <v>0</v>
      </c>
      <c r="J93" s="66">
        <f>ПланОО!K93</f>
        <v>0</v>
      </c>
      <c r="K93" s="66">
        <f>ПланОО!L93</f>
        <v>0</v>
      </c>
      <c r="L93" s="66">
        <f>ПланОО!M93</f>
        <v>0</v>
      </c>
      <c r="M93" s="66">
        <f t="shared" si="48"/>
        <v>0</v>
      </c>
      <c r="N93" s="66">
        <f t="shared" si="49"/>
        <v>0</v>
      </c>
      <c r="O93" s="66">
        <f t="shared" si="50"/>
        <v>0</v>
      </c>
      <c r="P93" s="66">
        <f t="shared" si="51"/>
        <v>0</v>
      </c>
      <c r="Q93" s="66">
        <f t="shared" si="52"/>
        <v>0</v>
      </c>
      <c r="R93" s="66">
        <f t="shared" si="53"/>
        <v>0</v>
      </c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66"/>
      <c r="AN93" s="216" t="str">
        <f>ПланОО!BG93</f>
        <v/>
      </c>
      <c r="AO93" s="51"/>
      <c r="AP93" s="66">
        <f t="shared" si="54"/>
        <v>0</v>
      </c>
      <c r="AQ93" s="66">
        <f t="shared" si="55"/>
        <v>0</v>
      </c>
      <c r="AR93" s="66">
        <f t="shared" si="56"/>
        <v>0</v>
      </c>
    </row>
    <row r="94" spans="1:44" x14ac:dyDescent="0.25">
      <c r="A94" s="66" t="str">
        <f>Base!A94</f>
        <v>ПБ.Б.46</v>
      </c>
      <c r="B94" s="68">
        <f>Base!B94</f>
        <v>0</v>
      </c>
      <c r="C94" s="106"/>
      <c r="D94" s="106"/>
      <c r="E94" s="106"/>
      <c r="F94" s="110">
        <f t="shared" si="47"/>
        <v>0</v>
      </c>
      <c r="G94" s="66">
        <f>ПланОО!H94</f>
        <v>0</v>
      </c>
      <c r="H94" s="66">
        <f>ПланОО!I94</f>
        <v>0</v>
      </c>
      <c r="I94" s="66">
        <f>ПланОО!J94</f>
        <v>0</v>
      </c>
      <c r="J94" s="66">
        <f>ПланОО!K94</f>
        <v>0</v>
      </c>
      <c r="K94" s="66">
        <f>ПланОО!L94</f>
        <v>0</v>
      </c>
      <c r="L94" s="66">
        <f>ПланОО!M94</f>
        <v>0</v>
      </c>
      <c r="M94" s="66">
        <f t="shared" si="48"/>
        <v>0</v>
      </c>
      <c r="N94" s="66">
        <f t="shared" si="49"/>
        <v>0</v>
      </c>
      <c r="O94" s="66">
        <f t="shared" si="50"/>
        <v>0</v>
      </c>
      <c r="P94" s="66">
        <f t="shared" si="51"/>
        <v>0</v>
      </c>
      <c r="Q94" s="66">
        <f t="shared" si="52"/>
        <v>0</v>
      </c>
      <c r="R94" s="66">
        <f t="shared" si="53"/>
        <v>0</v>
      </c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66"/>
      <c r="AN94" s="216" t="str">
        <f>ПланОО!BG94</f>
        <v/>
      </c>
      <c r="AO94" s="51"/>
      <c r="AP94" s="66">
        <f t="shared" si="54"/>
        <v>0</v>
      </c>
      <c r="AQ94" s="66">
        <f t="shared" si="55"/>
        <v>0</v>
      </c>
      <c r="AR94" s="66">
        <f t="shared" si="56"/>
        <v>0</v>
      </c>
    </row>
    <row r="95" spans="1:44" x14ac:dyDescent="0.25">
      <c r="A95" s="66" t="str">
        <f>Base!A95</f>
        <v>ПБ.Б.47</v>
      </c>
      <c r="B95" s="68">
        <f>Base!B95</f>
        <v>0</v>
      </c>
      <c r="C95" s="106"/>
      <c r="D95" s="106"/>
      <c r="E95" s="106"/>
      <c r="F95" s="110">
        <f t="shared" si="47"/>
        <v>0</v>
      </c>
      <c r="G95" s="66">
        <f>ПланОО!H95</f>
        <v>0</v>
      </c>
      <c r="H95" s="66">
        <f>ПланОО!I95</f>
        <v>0</v>
      </c>
      <c r="I95" s="66">
        <f>ПланОО!J95</f>
        <v>0</v>
      </c>
      <c r="J95" s="66">
        <f>ПланОО!K95</f>
        <v>0</v>
      </c>
      <c r="K95" s="66">
        <f>ПланОО!L95</f>
        <v>0</v>
      </c>
      <c r="L95" s="66">
        <f>ПланОО!M95</f>
        <v>0</v>
      </c>
      <c r="M95" s="66">
        <f t="shared" si="48"/>
        <v>0</v>
      </c>
      <c r="N95" s="66">
        <f t="shared" si="49"/>
        <v>0</v>
      </c>
      <c r="O95" s="66">
        <f t="shared" si="50"/>
        <v>0</v>
      </c>
      <c r="P95" s="66">
        <f t="shared" si="51"/>
        <v>0</v>
      </c>
      <c r="Q95" s="66">
        <f t="shared" si="52"/>
        <v>0</v>
      </c>
      <c r="R95" s="66">
        <f t="shared" si="53"/>
        <v>0</v>
      </c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66"/>
      <c r="AN95" s="216" t="str">
        <f>ПланОО!BG95</f>
        <v/>
      </c>
      <c r="AO95" s="51"/>
      <c r="AP95" s="66">
        <f t="shared" si="54"/>
        <v>0</v>
      </c>
      <c r="AQ95" s="66">
        <f t="shared" si="55"/>
        <v>0</v>
      </c>
      <c r="AR95" s="66">
        <f t="shared" si="56"/>
        <v>0</v>
      </c>
    </row>
    <row r="96" spans="1:44" x14ac:dyDescent="0.25">
      <c r="A96" s="66" t="str">
        <f>Base!A96</f>
        <v>ПБ.Б.48</v>
      </c>
      <c r="B96" s="68">
        <f>Base!B96</f>
        <v>0</v>
      </c>
      <c r="C96" s="106"/>
      <c r="D96" s="106"/>
      <c r="E96" s="106"/>
      <c r="F96" s="110">
        <f t="shared" si="47"/>
        <v>0</v>
      </c>
      <c r="G96" s="66">
        <f>ПланОО!H96</f>
        <v>0</v>
      </c>
      <c r="H96" s="66">
        <f>ПланОО!I96</f>
        <v>0</v>
      </c>
      <c r="I96" s="66">
        <f>ПланОО!J96</f>
        <v>0</v>
      </c>
      <c r="J96" s="66">
        <f>ПланОО!K96</f>
        <v>0</v>
      </c>
      <c r="K96" s="66">
        <f>ПланОО!L96</f>
        <v>0</v>
      </c>
      <c r="L96" s="66">
        <f>ПланОО!M96</f>
        <v>0</v>
      </c>
      <c r="M96" s="66">
        <f t="shared" si="48"/>
        <v>0</v>
      </c>
      <c r="N96" s="66">
        <f t="shared" si="49"/>
        <v>0</v>
      </c>
      <c r="O96" s="66">
        <f t="shared" si="50"/>
        <v>0</v>
      </c>
      <c r="P96" s="66">
        <f t="shared" si="51"/>
        <v>0</v>
      </c>
      <c r="Q96" s="66">
        <f t="shared" si="52"/>
        <v>0</v>
      </c>
      <c r="R96" s="66">
        <f t="shared" si="53"/>
        <v>0</v>
      </c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66"/>
      <c r="AN96" s="216" t="str">
        <f>ПланОО!BG96</f>
        <v/>
      </c>
      <c r="AO96" s="51"/>
      <c r="AP96" s="66">
        <f t="shared" si="54"/>
        <v>0</v>
      </c>
      <c r="AQ96" s="66">
        <f t="shared" si="55"/>
        <v>0</v>
      </c>
      <c r="AR96" s="66">
        <f t="shared" si="56"/>
        <v>0</v>
      </c>
    </row>
    <row r="97" spans="1:44" x14ac:dyDescent="0.25">
      <c r="A97" s="66" t="str">
        <f>Base!A97</f>
        <v>ПБ.Б.49</v>
      </c>
      <c r="B97" s="68">
        <f>Base!B97</f>
        <v>0</v>
      </c>
      <c r="C97" s="106"/>
      <c r="D97" s="106"/>
      <c r="E97" s="106"/>
      <c r="F97" s="110">
        <f t="shared" si="47"/>
        <v>0</v>
      </c>
      <c r="G97" s="66">
        <f>ПланОО!H97</f>
        <v>0</v>
      </c>
      <c r="H97" s="66">
        <f>ПланОО!I97</f>
        <v>0</v>
      </c>
      <c r="I97" s="66">
        <f>ПланОО!J97</f>
        <v>0</v>
      </c>
      <c r="J97" s="66">
        <f>ПланОО!K97</f>
        <v>0</v>
      </c>
      <c r="K97" s="66">
        <f>ПланОО!L97</f>
        <v>0</v>
      </c>
      <c r="L97" s="66">
        <f>ПланОО!M97</f>
        <v>0</v>
      </c>
      <c r="M97" s="66">
        <f t="shared" si="48"/>
        <v>0</v>
      </c>
      <c r="N97" s="66">
        <f t="shared" si="49"/>
        <v>0</v>
      </c>
      <c r="O97" s="66">
        <f t="shared" si="50"/>
        <v>0</v>
      </c>
      <c r="P97" s="66">
        <f t="shared" si="51"/>
        <v>0</v>
      </c>
      <c r="Q97" s="66">
        <f t="shared" si="52"/>
        <v>0</v>
      </c>
      <c r="R97" s="66">
        <f t="shared" si="53"/>
        <v>0</v>
      </c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66"/>
      <c r="AN97" s="216" t="str">
        <f>ПланОО!BG97</f>
        <v/>
      </c>
      <c r="AO97" s="51"/>
      <c r="AP97" s="66">
        <f t="shared" si="54"/>
        <v>0</v>
      </c>
      <c r="AQ97" s="66">
        <f t="shared" si="55"/>
        <v>0</v>
      </c>
      <c r="AR97" s="66">
        <f t="shared" si="56"/>
        <v>0</v>
      </c>
    </row>
    <row r="98" spans="1:44" x14ac:dyDescent="0.25">
      <c r="A98" s="66" t="str">
        <f>Base!A98</f>
        <v>ПБ.Б.50</v>
      </c>
      <c r="B98" s="68">
        <f>Base!B98</f>
        <v>0</v>
      </c>
      <c r="C98" s="106"/>
      <c r="D98" s="106"/>
      <c r="E98" s="106"/>
      <c r="F98" s="110">
        <f t="shared" si="47"/>
        <v>0</v>
      </c>
      <c r="G98" s="66">
        <f>ПланОО!H98</f>
        <v>0</v>
      </c>
      <c r="H98" s="66">
        <f>ПланОО!I98</f>
        <v>0</v>
      </c>
      <c r="I98" s="66">
        <f>ПланОО!J98</f>
        <v>0</v>
      </c>
      <c r="J98" s="66">
        <f>ПланОО!K98</f>
        <v>0</v>
      </c>
      <c r="K98" s="66">
        <f>ПланОО!L98</f>
        <v>0</v>
      </c>
      <c r="L98" s="66">
        <f>ПланОО!M98</f>
        <v>0</v>
      </c>
      <c r="M98" s="66">
        <f t="shared" si="48"/>
        <v>0</v>
      </c>
      <c r="N98" s="66">
        <f t="shared" si="49"/>
        <v>0</v>
      </c>
      <c r="O98" s="66">
        <f t="shared" si="50"/>
        <v>0</v>
      </c>
      <c r="P98" s="66">
        <f t="shared" si="51"/>
        <v>0</v>
      </c>
      <c r="Q98" s="66">
        <f t="shared" si="52"/>
        <v>0</v>
      </c>
      <c r="R98" s="66">
        <f t="shared" si="53"/>
        <v>0</v>
      </c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66"/>
      <c r="AN98" s="216" t="str">
        <f>ПланОО!BG98</f>
        <v/>
      </c>
      <c r="AO98" s="51"/>
      <c r="AP98" s="66">
        <f t="shared" si="54"/>
        <v>0</v>
      </c>
      <c r="AQ98" s="66">
        <f t="shared" si="55"/>
        <v>0</v>
      </c>
      <c r="AR98" s="66">
        <f t="shared" si="56"/>
        <v>0</v>
      </c>
    </row>
    <row r="99" spans="1:44" ht="18" customHeight="1" x14ac:dyDescent="0.25">
      <c r="A99" s="416" t="str">
        <f>Base!A99</f>
        <v>Итого по базовой части ПБ</v>
      </c>
      <c r="B99" s="416"/>
      <c r="C99" s="328">
        <f>Base!FX99</f>
        <v>0</v>
      </c>
      <c r="D99" s="328">
        <f>Base!FY99</f>
        <v>0</v>
      </c>
      <c r="E99" s="328">
        <f>Base!FZ99</f>
        <v>0</v>
      </c>
      <c r="F99" s="87">
        <f>SUM(F49:F98)</f>
        <v>0</v>
      </c>
      <c r="G99" s="67">
        <f t="shared" ref="G99:AL99" si="57">SUM(G49:G98)</f>
        <v>0</v>
      </c>
      <c r="H99" s="67">
        <f t="shared" si="57"/>
        <v>0</v>
      </c>
      <c r="I99" s="67">
        <f t="shared" si="57"/>
        <v>0</v>
      </c>
      <c r="J99" s="67">
        <f t="shared" si="57"/>
        <v>0</v>
      </c>
      <c r="K99" s="67">
        <f t="shared" si="57"/>
        <v>0</v>
      </c>
      <c r="L99" s="67">
        <f t="shared" si="57"/>
        <v>0</v>
      </c>
      <c r="M99" s="67">
        <f t="shared" si="57"/>
        <v>0</v>
      </c>
      <c r="N99" s="67">
        <f t="shared" si="57"/>
        <v>0</v>
      </c>
      <c r="O99" s="67">
        <f t="shared" si="57"/>
        <v>0</v>
      </c>
      <c r="P99" s="67">
        <f t="shared" si="57"/>
        <v>0</v>
      </c>
      <c r="Q99" s="67">
        <f t="shared" si="57"/>
        <v>0</v>
      </c>
      <c r="R99" s="67">
        <f t="shared" si="57"/>
        <v>0</v>
      </c>
      <c r="S99" s="67">
        <f t="shared" si="57"/>
        <v>0</v>
      </c>
      <c r="T99" s="67">
        <f t="shared" si="57"/>
        <v>0</v>
      </c>
      <c r="U99" s="67">
        <f t="shared" si="57"/>
        <v>0</v>
      </c>
      <c r="V99" s="67">
        <f t="shared" si="57"/>
        <v>0</v>
      </c>
      <c r="W99" s="67">
        <f t="shared" si="57"/>
        <v>0</v>
      </c>
      <c r="X99" s="67">
        <f t="shared" si="57"/>
        <v>0</v>
      </c>
      <c r="Y99" s="67">
        <f t="shared" si="57"/>
        <v>0</v>
      </c>
      <c r="Z99" s="67">
        <f t="shared" si="57"/>
        <v>0</v>
      </c>
      <c r="AA99" s="67">
        <f t="shared" si="57"/>
        <v>0</v>
      </c>
      <c r="AB99" s="67">
        <f t="shared" si="57"/>
        <v>0</v>
      </c>
      <c r="AC99" s="67">
        <f t="shared" si="57"/>
        <v>0</v>
      </c>
      <c r="AD99" s="67">
        <f t="shared" si="57"/>
        <v>0</v>
      </c>
      <c r="AE99" s="67">
        <f t="shared" si="57"/>
        <v>0</v>
      </c>
      <c r="AF99" s="67">
        <f t="shared" si="57"/>
        <v>0</v>
      </c>
      <c r="AG99" s="67">
        <f t="shared" si="57"/>
        <v>0</v>
      </c>
      <c r="AH99" s="67">
        <f t="shared" si="57"/>
        <v>0</v>
      </c>
      <c r="AI99" s="67">
        <f t="shared" si="57"/>
        <v>0</v>
      </c>
      <c r="AJ99" s="67">
        <f t="shared" si="57"/>
        <v>0</v>
      </c>
      <c r="AK99" s="67">
        <f t="shared" si="57"/>
        <v>0</v>
      </c>
      <c r="AL99" s="67">
        <f t="shared" si="57"/>
        <v>0</v>
      </c>
      <c r="AM99" s="66"/>
      <c r="AN99" s="216"/>
      <c r="AO99" s="51"/>
      <c r="AP99" s="66">
        <f t="shared" si="33"/>
        <v>0</v>
      </c>
      <c r="AQ99" s="66">
        <f t="shared" si="34"/>
        <v>0</v>
      </c>
      <c r="AR99" s="66">
        <f t="shared" si="35"/>
        <v>0</v>
      </c>
    </row>
    <row r="100" spans="1:44" x14ac:dyDescent="0.25">
      <c r="A100" s="416" t="str">
        <f>Base!A100</f>
        <v>2.2. Вариативная часть ПБ</v>
      </c>
      <c r="B100" s="416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6"/>
      <c r="AM100" s="66"/>
      <c r="AN100" s="216"/>
      <c r="AO100" s="51"/>
      <c r="AP100" s="66">
        <f t="shared" si="33"/>
        <v>0</v>
      </c>
      <c r="AQ100" s="66">
        <f t="shared" si="34"/>
        <v>0</v>
      </c>
      <c r="AR100" s="66">
        <f t="shared" si="35"/>
        <v>0</v>
      </c>
    </row>
    <row r="101" spans="1:44" x14ac:dyDescent="0.25">
      <c r="A101" s="66" t="str">
        <f>Base!A101</f>
        <v>ПБ.ВВ.1</v>
      </c>
      <c r="B101" s="68">
        <f>Base!B101</f>
        <v>0</v>
      </c>
      <c r="C101" s="89"/>
      <c r="D101" s="89"/>
      <c r="E101" s="89"/>
      <c r="F101" s="87">
        <f>S101+W101+AA101+AE101+AI101</f>
        <v>0</v>
      </c>
      <c r="G101" s="66">
        <f>ПланОО!H101</f>
        <v>0</v>
      </c>
      <c r="H101" s="66">
        <f>ПланОО!I101</f>
        <v>0</v>
      </c>
      <c r="I101" s="66">
        <f>ПланОО!J101</f>
        <v>0</v>
      </c>
      <c r="J101" s="66">
        <f>ПланОО!K101</f>
        <v>0</v>
      </c>
      <c r="K101" s="66">
        <f>ПланОО!L101</f>
        <v>0</v>
      </c>
      <c r="L101" s="66">
        <f>ПланОО!M101</f>
        <v>0</v>
      </c>
      <c r="M101" s="66">
        <f>G101</f>
        <v>0</v>
      </c>
      <c r="N101" s="66">
        <f>SUM(O101:Q101)</f>
        <v>0</v>
      </c>
      <c r="O101" s="66">
        <f>T101+X101+AB101+AF101+AJ101</f>
        <v>0</v>
      </c>
      <c r="P101" s="66">
        <f>U101+Y101+AC101+AG101+AK101</f>
        <v>0</v>
      </c>
      <c r="Q101" s="66">
        <f>V101+Z101+AD101+AH101+AL101</f>
        <v>0</v>
      </c>
      <c r="R101" s="66">
        <f>M101-N101</f>
        <v>0</v>
      </c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66"/>
      <c r="AN101" s="216" t="str">
        <f>ПланОО!BG101</f>
        <v/>
      </c>
      <c r="AO101" s="51"/>
      <c r="AP101" s="66">
        <f t="shared" si="33"/>
        <v>0</v>
      </c>
      <c r="AQ101" s="66">
        <f t="shared" si="34"/>
        <v>0</v>
      </c>
      <c r="AR101" s="66">
        <f t="shared" si="35"/>
        <v>0</v>
      </c>
    </row>
    <row r="102" spans="1:44" x14ac:dyDescent="0.25">
      <c r="A102" s="66" t="str">
        <f>Base!A102</f>
        <v>ПБ.ВВ.2</v>
      </c>
      <c r="B102" s="68">
        <f>Base!B102</f>
        <v>0</v>
      </c>
      <c r="C102" s="89"/>
      <c r="D102" s="89"/>
      <c r="E102" s="89"/>
      <c r="F102" s="87">
        <f t="shared" ref="F102:F130" si="58">S102+W102+AA102+AE102+AI102</f>
        <v>0</v>
      </c>
      <c r="G102" s="66">
        <f>ПланОО!H102</f>
        <v>0</v>
      </c>
      <c r="H102" s="66">
        <f>ПланОО!I102</f>
        <v>0</v>
      </c>
      <c r="I102" s="66">
        <f>ПланОО!J102</f>
        <v>0</v>
      </c>
      <c r="J102" s="66">
        <f>ПланОО!K102</f>
        <v>0</v>
      </c>
      <c r="K102" s="66">
        <f>ПланОО!L102</f>
        <v>0</v>
      </c>
      <c r="L102" s="66">
        <f>ПланОО!M102</f>
        <v>0</v>
      </c>
      <c r="M102" s="66">
        <f t="shared" ref="M102:M130" si="59">G102</f>
        <v>0</v>
      </c>
      <c r="N102" s="66">
        <f t="shared" ref="N102:N130" si="60">SUM(O102:Q102)</f>
        <v>0</v>
      </c>
      <c r="O102" s="66">
        <f t="shared" ref="O102:O130" si="61">T102+X102+AB102+AF102+AJ102</f>
        <v>0</v>
      </c>
      <c r="P102" s="66">
        <f t="shared" ref="P102:P130" si="62">U102+Y102+AC102+AG102+AK102</f>
        <v>0</v>
      </c>
      <c r="Q102" s="66">
        <f t="shared" ref="Q102:Q130" si="63">V102+Z102+AD102+AH102+AL102</f>
        <v>0</v>
      </c>
      <c r="R102" s="66">
        <f t="shared" ref="R102:R130" si="64">M102-N102</f>
        <v>0</v>
      </c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66"/>
      <c r="AN102" s="216" t="str">
        <f>ПланОО!BG102</f>
        <v/>
      </c>
      <c r="AO102" s="51"/>
      <c r="AP102" s="66">
        <f t="shared" si="33"/>
        <v>0</v>
      </c>
      <c r="AQ102" s="66">
        <f t="shared" si="34"/>
        <v>0</v>
      </c>
      <c r="AR102" s="66">
        <f t="shared" si="35"/>
        <v>0</v>
      </c>
    </row>
    <row r="103" spans="1:44" x14ac:dyDescent="0.25">
      <c r="A103" s="66" t="str">
        <f>Base!A103</f>
        <v>ПБ.ВВ.3</v>
      </c>
      <c r="B103" s="68">
        <f>Base!B103</f>
        <v>0</v>
      </c>
      <c r="C103" s="89"/>
      <c r="D103" s="89"/>
      <c r="E103" s="89"/>
      <c r="F103" s="87">
        <f t="shared" si="58"/>
        <v>0</v>
      </c>
      <c r="G103" s="66">
        <f>ПланОО!H103</f>
        <v>0</v>
      </c>
      <c r="H103" s="66">
        <f>ПланОО!I103</f>
        <v>0</v>
      </c>
      <c r="I103" s="66">
        <f>ПланОО!J103</f>
        <v>0</v>
      </c>
      <c r="J103" s="66">
        <f>ПланОО!K103</f>
        <v>0</v>
      </c>
      <c r="K103" s="66">
        <f>ПланОО!L103</f>
        <v>0</v>
      </c>
      <c r="L103" s="66">
        <f>ПланОО!M103</f>
        <v>0</v>
      </c>
      <c r="M103" s="66">
        <f t="shared" si="59"/>
        <v>0</v>
      </c>
      <c r="N103" s="66">
        <f t="shared" si="60"/>
        <v>0</v>
      </c>
      <c r="O103" s="66">
        <f t="shared" si="61"/>
        <v>0</v>
      </c>
      <c r="P103" s="66">
        <f t="shared" si="62"/>
        <v>0</v>
      </c>
      <c r="Q103" s="66">
        <f t="shared" si="63"/>
        <v>0</v>
      </c>
      <c r="R103" s="66">
        <f t="shared" si="64"/>
        <v>0</v>
      </c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66"/>
      <c r="AN103" s="216" t="str">
        <f>ПланОО!BG103</f>
        <v/>
      </c>
      <c r="AO103" s="51"/>
      <c r="AP103" s="66">
        <f t="shared" si="33"/>
        <v>0</v>
      </c>
      <c r="AQ103" s="66">
        <f t="shared" si="34"/>
        <v>0</v>
      </c>
      <c r="AR103" s="66">
        <f t="shared" si="35"/>
        <v>0</v>
      </c>
    </row>
    <row r="104" spans="1:44" x14ac:dyDescent="0.25">
      <c r="A104" s="66" t="str">
        <f>Base!A104</f>
        <v>ПБ.ВВ.4</v>
      </c>
      <c r="B104" s="68">
        <f>Base!B104</f>
        <v>0</v>
      </c>
      <c r="C104" s="89"/>
      <c r="D104" s="89"/>
      <c r="E104" s="89"/>
      <c r="F104" s="87">
        <f t="shared" si="58"/>
        <v>0</v>
      </c>
      <c r="G104" s="66">
        <f>ПланОО!H104</f>
        <v>0</v>
      </c>
      <c r="H104" s="66">
        <f>ПланОО!I104</f>
        <v>0</v>
      </c>
      <c r="I104" s="66">
        <f>ПланОО!J104</f>
        <v>0</v>
      </c>
      <c r="J104" s="66">
        <f>ПланОО!K104</f>
        <v>0</v>
      </c>
      <c r="K104" s="66">
        <f>ПланОО!L104</f>
        <v>0</v>
      </c>
      <c r="L104" s="66">
        <f>ПланОО!M104</f>
        <v>0</v>
      </c>
      <c r="M104" s="66">
        <f t="shared" si="59"/>
        <v>0</v>
      </c>
      <c r="N104" s="66">
        <f t="shared" si="60"/>
        <v>0</v>
      </c>
      <c r="O104" s="66">
        <f t="shared" si="61"/>
        <v>0</v>
      </c>
      <c r="P104" s="66">
        <f t="shared" si="62"/>
        <v>0</v>
      </c>
      <c r="Q104" s="66">
        <f t="shared" si="63"/>
        <v>0</v>
      </c>
      <c r="R104" s="66">
        <f t="shared" si="64"/>
        <v>0</v>
      </c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66"/>
      <c r="AN104" s="216" t="str">
        <f>ПланОО!BG104</f>
        <v/>
      </c>
      <c r="AO104" s="51"/>
      <c r="AP104" s="66">
        <f t="shared" si="33"/>
        <v>0</v>
      </c>
      <c r="AQ104" s="66">
        <f t="shared" si="34"/>
        <v>0</v>
      </c>
      <c r="AR104" s="66">
        <f t="shared" si="35"/>
        <v>0</v>
      </c>
    </row>
    <row r="105" spans="1:44" x14ac:dyDescent="0.25">
      <c r="A105" s="66" t="str">
        <f>Base!A105</f>
        <v>ПБ.ВВ.5</v>
      </c>
      <c r="B105" s="68">
        <f>Base!B105</f>
        <v>0</v>
      </c>
      <c r="C105" s="89"/>
      <c r="D105" s="89"/>
      <c r="E105" s="89"/>
      <c r="F105" s="87">
        <f t="shared" si="58"/>
        <v>0</v>
      </c>
      <c r="G105" s="66">
        <f>ПланОО!H105</f>
        <v>0</v>
      </c>
      <c r="H105" s="66">
        <f>ПланОО!I105</f>
        <v>0</v>
      </c>
      <c r="I105" s="66">
        <f>ПланОО!J105</f>
        <v>0</v>
      </c>
      <c r="J105" s="66">
        <f>ПланОО!K105</f>
        <v>0</v>
      </c>
      <c r="K105" s="66">
        <f>ПланОО!L105</f>
        <v>0</v>
      </c>
      <c r="L105" s="66">
        <f>ПланОО!M105</f>
        <v>0</v>
      </c>
      <c r="M105" s="66">
        <f t="shared" si="59"/>
        <v>0</v>
      </c>
      <c r="N105" s="66">
        <f t="shared" si="60"/>
        <v>0</v>
      </c>
      <c r="O105" s="66">
        <f t="shared" si="61"/>
        <v>0</v>
      </c>
      <c r="P105" s="66">
        <f t="shared" si="62"/>
        <v>0</v>
      </c>
      <c r="Q105" s="66">
        <f t="shared" si="63"/>
        <v>0</v>
      </c>
      <c r="R105" s="66">
        <f t="shared" si="64"/>
        <v>0</v>
      </c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66"/>
      <c r="AN105" s="216" t="str">
        <f>ПланОО!BG105</f>
        <v/>
      </c>
      <c r="AO105" s="51"/>
      <c r="AP105" s="66">
        <f t="shared" si="33"/>
        <v>0</v>
      </c>
      <c r="AQ105" s="66">
        <f t="shared" si="34"/>
        <v>0</v>
      </c>
      <c r="AR105" s="66">
        <f t="shared" si="35"/>
        <v>0</v>
      </c>
    </row>
    <row r="106" spans="1:44" x14ac:dyDescent="0.25">
      <c r="A106" s="66" t="str">
        <f>Base!A106</f>
        <v>ПБ.ВВ.6</v>
      </c>
      <c r="B106" s="68">
        <f>Base!B106</f>
        <v>0</v>
      </c>
      <c r="C106" s="89"/>
      <c r="D106" s="89"/>
      <c r="E106" s="89"/>
      <c r="F106" s="87">
        <f t="shared" si="58"/>
        <v>0</v>
      </c>
      <c r="G106" s="66">
        <f>ПланОО!H106</f>
        <v>0</v>
      </c>
      <c r="H106" s="66">
        <f>ПланОО!I106</f>
        <v>0</v>
      </c>
      <c r="I106" s="66">
        <f>ПланОО!J106</f>
        <v>0</v>
      </c>
      <c r="J106" s="66">
        <f>ПланОО!K106</f>
        <v>0</v>
      </c>
      <c r="K106" s="66">
        <f>ПланОО!L106</f>
        <v>0</v>
      </c>
      <c r="L106" s="66">
        <f>ПланОО!M106</f>
        <v>0</v>
      </c>
      <c r="M106" s="66">
        <f t="shared" si="59"/>
        <v>0</v>
      </c>
      <c r="N106" s="66">
        <f t="shared" si="60"/>
        <v>0</v>
      </c>
      <c r="O106" s="66">
        <f t="shared" si="61"/>
        <v>0</v>
      </c>
      <c r="P106" s="66">
        <f t="shared" si="62"/>
        <v>0</v>
      </c>
      <c r="Q106" s="66">
        <f t="shared" si="63"/>
        <v>0</v>
      </c>
      <c r="R106" s="66">
        <f t="shared" si="64"/>
        <v>0</v>
      </c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66"/>
      <c r="AN106" s="216" t="str">
        <f>ПланОО!BG106</f>
        <v/>
      </c>
      <c r="AO106" s="51"/>
      <c r="AP106" s="66">
        <f t="shared" ref="AP106:AP174" si="65">I106*$AR$2</f>
        <v>0</v>
      </c>
      <c r="AQ106" s="66">
        <f t="shared" ref="AQ106:AQ174" si="66">(J106+K106)*$AR$2</f>
        <v>0</v>
      </c>
      <c r="AR106" s="66">
        <f t="shared" ref="AR106:AR174" si="67">H106*$AR$2</f>
        <v>0</v>
      </c>
    </row>
    <row r="107" spans="1:44" x14ac:dyDescent="0.25">
      <c r="A107" s="66" t="str">
        <f>Base!A107</f>
        <v>ПБ.ВВ.7</v>
      </c>
      <c r="B107" s="68">
        <f>Base!B107</f>
        <v>0</v>
      </c>
      <c r="C107" s="89"/>
      <c r="D107" s="89"/>
      <c r="E107" s="89"/>
      <c r="F107" s="87">
        <f t="shared" si="58"/>
        <v>0</v>
      </c>
      <c r="G107" s="66">
        <f>ПланОО!H107</f>
        <v>0</v>
      </c>
      <c r="H107" s="66">
        <f>ПланОО!I107</f>
        <v>0</v>
      </c>
      <c r="I107" s="66">
        <f>ПланОО!J107</f>
        <v>0</v>
      </c>
      <c r="J107" s="66">
        <f>ПланОО!K107</f>
        <v>0</v>
      </c>
      <c r="K107" s="66">
        <f>ПланОО!L107</f>
        <v>0</v>
      </c>
      <c r="L107" s="66">
        <f>ПланОО!M107</f>
        <v>0</v>
      </c>
      <c r="M107" s="66">
        <f t="shared" si="59"/>
        <v>0</v>
      </c>
      <c r="N107" s="66">
        <f t="shared" si="60"/>
        <v>0</v>
      </c>
      <c r="O107" s="66">
        <f t="shared" si="61"/>
        <v>0</v>
      </c>
      <c r="P107" s="66">
        <f t="shared" si="62"/>
        <v>0</v>
      </c>
      <c r="Q107" s="66">
        <f t="shared" si="63"/>
        <v>0</v>
      </c>
      <c r="R107" s="66">
        <f t="shared" si="64"/>
        <v>0</v>
      </c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66"/>
      <c r="AN107" s="216" t="str">
        <f>ПланОО!BG107</f>
        <v/>
      </c>
      <c r="AO107" s="51"/>
      <c r="AP107" s="66">
        <f t="shared" si="65"/>
        <v>0</v>
      </c>
      <c r="AQ107" s="66">
        <f t="shared" si="66"/>
        <v>0</v>
      </c>
      <c r="AR107" s="66">
        <f t="shared" si="67"/>
        <v>0</v>
      </c>
    </row>
    <row r="108" spans="1:44" x14ac:dyDescent="0.25">
      <c r="A108" s="66" t="str">
        <f>Base!A108</f>
        <v>ПБ.ВВ.8</v>
      </c>
      <c r="B108" s="68">
        <f>Base!B108</f>
        <v>0</v>
      </c>
      <c r="C108" s="89"/>
      <c r="D108" s="89"/>
      <c r="E108" s="89"/>
      <c r="F108" s="87">
        <f t="shared" si="58"/>
        <v>0</v>
      </c>
      <c r="G108" s="66">
        <f>ПланОО!H108</f>
        <v>0</v>
      </c>
      <c r="H108" s="66">
        <f>ПланОО!I108</f>
        <v>0</v>
      </c>
      <c r="I108" s="66">
        <f>ПланОО!J108</f>
        <v>0</v>
      </c>
      <c r="J108" s="66">
        <f>ПланОО!K108</f>
        <v>0</v>
      </c>
      <c r="K108" s="66">
        <f>ПланОО!L108</f>
        <v>0</v>
      </c>
      <c r="L108" s="66">
        <f>ПланОО!M108</f>
        <v>0</v>
      </c>
      <c r="M108" s="66">
        <f t="shared" si="59"/>
        <v>0</v>
      </c>
      <c r="N108" s="66">
        <f t="shared" si="60"/>
        <v>0</v>
      </c>
      <c r="O108" s="66">
        <f t="shared" si="61"/>
        <v>0</v>
      </c>
      <c r="P108" s="66">
        <f t="shared" si="62"/>
        <v>0</v>
      </c>
      <c r="Q108" s="66">
        <f t="shared" si="63"/>
        <v>0</v>
      </c>
      <c r="R108" s="66">
        <f t="shared" si="64"/>
        <v>0</v>
      </c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66"/>
      <c r="AN108" s="216" t="str">
        <f>ПланОО!BG108</f>
        <v/>
      </c>
      <c r="AO108" s="51"/>
      <c r="AP108" s="66">
        <f t="shared" si="65"/>
        <v>0</v>
      </c>
      <c r="AQ108" s="66">
        <f t="shared" si="66"/>
        <v>0</v>
      </c>
      <c r="AR108" s="66">
        <f t="shared" si="67"/>
        <v>0</v>
      </c>
    </row>
    <row r="109" spans="1:44" x14ac:dyDescent="0.25">
      <c r="A109" s="66" t="str">
        <f>Base!A109</f>
        <v>ПБ.ВВ.9</v>
      </c>
      <c r="B109" s="68">
        <f>Base!B109</f>
        <v>0</v>
      </c>
      <c r="C109" s="89"/>
      <c r="D109" s="89"/>
      <c r="E109" s="89"/>
      <c r="F109" s="87">
        <f t="shared" si="58"/>
        <v>0</v>
      </c>
      <c r="G109" s="66">
        <f>ПланОО!H109</f>
        <v>0</v>
      </c>
      <c r="H109" s="66">
        <f>ПланОО!I109</f>
        <v>0</v>
      </c>
      <c r="I109" s="66">
        <f>ПланОО!J109</f>
        <v>0</v>
      </c>
      <c r="J109" s="66">
        <f>ПланОО!K109</f>
        <v>0</v>
      </c>
      <c r="K109" s="66">
        <f>ПланОО!L109</f>
        <v>0</v>
      </c>
      <c r="L109" s="66">
        <f>ПланОО!M109</f>
        <v>0</v>
      </c>
      <c r="M109" s="66">
        <f t="shared" si="59"/>
        <v>0</v>
      </c>
      <c r="N109" s="66">
        <f t="shared" si="60"/>
        <v>0</v>
      </c>
      <c r="O109" s="66">
        <f t="shared" si="61"/>
        <v>0</v>
      </c>
      <c r="P109" s="66">
        <f t="shared" si="62"/>
        <v>0</v>
      </c>
      <c r="Q109" s="66">
        <f t="shared" si="63"/>
        <v>0</v>
      </c>
      <c r="R109" s="66">
        <f t="shared" si="64"/>
        <v>0</v>
      </c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66"/>
      <c r="AN109" s="216" t="str">
        <f>ПланОО!BG109</f>
        <v/>
      </c>
      <c r="AO109" s="51"/>
      <c r="AP109" s="66">
        <f t="shared" si="65"/>
        <v>0</v>
      </c>
      <c r="AQ109" s="66">
        <f t="shared" si="66"/>
        <v>0</v>
      </c>
      <c r="AR109" s="66">
        <f t="shared" si="67"/>
        <v>0</v>
      </c>
    </row>
    <row r="110" spans="1:44" x14ac:dyDescent="0.25">
      <c r="A110" s="66" t="str">
        <f>Base!A110</f>
        <v>ПБ.ВВ.10</v>
      </c>
      <c r="B110" s="68">
        <f>Base!B110</f>
        <v>0</v>
      </c>
      <c r="C110" s="89"/>
      <c r="D110" s="89"/>
      <c r="E110" s="89"/>
      <c r="F110" s="87">
        <f t="shared" si="58"/>
        <v>0</v>
      </c>
      <c r="G110" s="66">
        <f>ПланОО!H110</f>
        <v>0</v>
      </c>
      <c r="H110" s="66">
        <f>ПланОО!I110</f>
        <v>0</v>
      </c>
      <c r="I110" s="66">
        <f>ПланОО!J110</f>
        <v>0</v>
      </c>
      <c r="J110" s="66">
        <f>ПланОО!K110</f>
        <v>0</v>
      </c>
      <c r="K110" s="66">
        <f>ПланОО!L110</f>
        <v>0</v>
      </c>
      <c r="L110" s="66">
        <f>ПланОО!M110</f>
        <v>0</v>
      </c>
      <c r="M110" s="66">
        <f t="shared" si="59"/>
        <v>0</v>
      </c>
      <c r="N110" s="66">
        <f t="shared" si="60"/>
        <v>0</v>
      </c>
      <c r="O110" s="66">
        <f t="shared" si="61"/>
        <v>0</v>
      </c>
      <c r="P110" s="66">
        <f t="shared" si="62"/>
        <v>0</v>
      </c>
      <c r="Q110" s="66">
        <f t="shared" si="63"/>
        <v>0</v>
      </c>
      <c r="R110" s="66">
        <f t="shared" si="64"/>
        <v>0</v>
      </c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66"/>
      <c r="AN110" s="216" t="str">
        <f>ПланОО!BG110</f>
        <v/>
      </c>
      <c r="AO110" s="51"/>
      <c r="AP110" s="66">
        <f t="shared" si="65"/>
        <v>0</v>
      </c>
      <c r="AQ110" s="66">
        <f t="shared" si="66"/>
        <v>0</v>
      </c>
      <c r="AR110" s="66">
        <f t="shared" si="67"/>
        <v>0</v>
      </c>
    </row>
    <row r="111" spans="1:44" x14ac:dyDescent="0.25">
      <c r="A111" s="66" t="str">
        <f>Base!A111</f>
        <v>ПБ.ВВ.11</v>
      </c>
      <c r="B111" s="68">
        <f>Base!B111</f>
        <v>0</v>
      </c>
      <c r="C111" s="89"/>
      <c r="D111" s="89"/>
      <c r="E111" s="89"/>
      <c r="F111" s="87">
        <f t="shared" si="58"/>
        <v>0</v>
      </c>
      <c r="G111" s="66">
        <f>ПланОО!H111</f>
        <v>0</v>
      </c>
      <c r="H111" s="66">
        <f>ПланОО!I111</f>
        <v>0</v>
      </c>
      <c r="I111" s="66">
        <f>ПланОО!J111</f>
        <v>0</v>
      </c>
      <c r="J111" s="66">
        <f>ПланОО!K111</f>
        <v>0</v>
      </c>
      <c r="K111" s="66">
        <f>ПланОО!L111</f>
        <v>0</v>
      </c>
      <c r="L111" s="66">
        <f>ПланОО!M111</f>
        <v>0</v>
      </c>
      <c r="M111" s="66">
        <f t="shared" si="59"/>
        <v>0</v>
      </c>
      <c r="N111" s="66">
        <f t="shared" si="60"/>
        <v>0</v>
      </c>
      <c r="O111" s="66">
        <f t="shared" si="61"/>
        <v>0</v>
      </c>
      <c r="P111" s="66">
        <f t="shared" si="62"/>
        <v>0</v>
      </c>
      <c r="Q111" s="66">
        <f t="shared" si="63"/>
        <v>0</v>
      </c>
      <c r="R111" s="66">
        <f t="shared" si="64"/>
        <v>0</v>
      </c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66"/>
      <c r="AN111" s="216" t="str">
        <f>ПланОО!BG111</f>
        <v/>
      </c>
      <c r="AO111" s="51"/>
      <c r="AP111" s="66">
        <f t="shared" si="65"/>
        <v>0</v>
      </c>
      <c r="AQ111" s="66">
        <f t="shared" si="66"/>
        <v>0</v>
      </c>
      <c r="AR111" s="66">
        <f t="shared" si="67"/>
        <v>0</v>
      </c>
    </row>
    <row r="112" spans="1:44" x14ac:dyDescent="0.25">
      <c r="A112" s="66" t="str">
        <f>Base!A112</f>
        <v>ПБ.ВВ.12</v>
      </c>
      <c r="B112" s="68">
        <f>Base!B112</f>
        <v>0</v>
      </c>
      <c r="C112" s="89"/>
      <c r="D112" s="89"/>
      <c r="E112" s="89"/>
      <c r="F112" s="87">
        <f t="shared" si="58"/>
        <v>0</v>
      </c>
      <c r="G112" s="66">
        <f>ПланОО!H112</f>
        <v>0</v>
      </c>
      <c r="H112" s="66">
        <f>ПланОО!I112</f>
        <v>0</v>
      </c>
      <c r="I112" s="66">
        <f>ПланОО!J112</f>
        <v>0</v>
      </c>
      <c r="J112" s="66">
        <f>ПланОО!K112</f>
        <v>0</v>
      </c>
      <c r="K112" s="66">
        <f>ПланОО!L112</f>
        <v>0</v>
      </c>
      <c r="L112" s="66">
        <f>ПланОО!M112</f>
        <v>0</v>
      </c>
      <c r="M112" s="66">
        <f t="shared" si="59"/>
        <v>0</v>
      </c>
      <c r="N112" s="66">
        <f t="shared" si="60"/>
        <v>0</v>
      </c>
      <c r="O112" s="66">
        <f t="shared" si="61"/>
        <v>0</v>
      </c>
      <c r="P112" s="66">
        <f t="shared" si="62"/>
        <v>0</v>
      </c>
      <c r="Q112" s="66">
        <f t="shared" si="63"/>
        <v>0</v>
      </c>
      <c r="R112" s="66">
        <f t="shared" si="64"/>
        <v>0</v>
      </c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66"/>
      <c r="AN112" s="216" t="str">
        <f>ПланОО!BG112</f>
        <v/>
      </c>
      <c r="AO112" s="51"/>
      <c r="AP112" s="66">
        <f t="shared" si="65"/>
        <v>0</v>
      </c>
      <c r="AQ112" s="66">
        <f t="shared" si="66"/>
        <v>0</v>
      </c>
      <c r="AR112" s="66">
        <f t="shared" si="67"/>
        <v>0</v>
      </c>
    </row>
    <row r="113" spans="1:44" x14ac:dyDescent="0.25">
      <c r="A113" s="66" t="str">
        <f>Base!A113</f>
        <v>ПБ.ВВ.13</v>
      </c>
      <c r="B113" s="68">
        <f>Base!B113</f>
        <v>0</v>
      </c>
      <c r="C113" s="89"/>
      <c r="D113" s="89"/>
      <c r="E113" s="89"/>
      <c r="F113" s="87">
        <f t="shared" si="58"/>
        <v>0</v>
      </c>
      <c r="G113" s="66">
        <f>ПланОО!H113</f>
        <v>0</v>
      </c>
      <c r="H113" s="66">
        <f>ПланОО!I113</f>
        <v>0</v>
      </c>
      <c r="I113" s="66">
        <f>ПланОО!J113</f>
        <v>0</v>
      </c>
      <c r="J113" s="66">
        <f>ПланОО!K113</f>
        <v>0</v>
      </c>
      <c r="K113" s="66">
        <f>ПланОО!L113</f>
        <v>0</v>
      </c>
      <c r="L113" s="66">
        <f>ПланОО!M113</f>
        <v>0</v>
      </c>
      <c r="M113" s="66">
        <f t="shared" si="59"/>
        <v>0</v>
      </c>
      <c r="N113" s="66">
        <f t="shared" si="60"/>
        <v>0</v>
      </c>
      <c r="O113" s="66">
        <f t="shared" si="61"/>
        <v>0</v>
      </c>
      <c r="P113" s="66">
        <f t="shared" si="62"/>
        <v>0</v>
      </c>
      <c r="Q113" s="66">
        <f t="shared" si="63"/>
        <v>0</v>
      </c>
      <c r="R113" s="66">
        <f t="shared" si="64"/>
        <v>0</v>
      </c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66"/>
      <c r="AN113" s="216" t="str">
        <f>ПланОО!BG113</f>
        <v/>
      </c>
      <c r="AO113" s="51"/>
      <c r="AP113" s="66">
        <f t="shared" si="65"/>
        <v>0</v>
      </c>
      <c r="AQ113" s="66">
        <f t="shared" si="66"/>
        <v>0</v>
      </c>
      <c r="AR113" s="66">
        <f t="shared" si="67"/>
        <v>0</v>
      </c>
    </row>
    <row r="114" spans="1:44" x14ac:dyDescent="0.25">
      <c r="A114" s="66" t="str">
        <f>Base!A114</f>
        <v>ПБ.ВВ.14</v>
      </c>
      <c r="B114" s="68">
        <f>Base!B114</f>
        <v>0</v>
      </c>
      <c r="C114" s="89"/>
      <c r="D114" s="89"/>
      <c r="E114" s="89"/>
      <c r="F114" s="87">
        <f t="shared" si="58"/>
        <v>0</v>
      </c>
      <c r="G114" s="66">
        <f>ПланОО!H114</f>
        <v>0</v>
      </c>
      <c r="H114" s="66">
        <f>ПланОО!I114</f>
        <v>0</v>
      </c>
      <c r="I114" s="66">
        <f>ПланОО!J114</f>
        <v>0</v>
      </c>
      <c r="J114" s="66">
        <f>ПланОО!K114</f>
        <v>0</v>
      </c>
      <c r="K114" s="66">
        <f>ПланОО!L114</f>
        <v>0</v>
      </c>
      <c r="L114" s="66">
        <f>ПланОО!M114</f>
        <v>0</v>
      </c>
      <c r="M114" s="66">
        <f t="shared" si="59"/>
        <v>0</v>
      </c>
      <c r="N114" s="66">
        <f t="shared" si="60"/>
        <v>0</v>
      </c>
      <c r="O114" s="66">
        <f t="shared" si="61"/>
        <v>0</v>
      </c>
      <c r="P114" s="66">
        <f t="shared" si="62"/>
        <v>0</v>
      </c>
      <c r="Q114" s="66">
        <f t="shared" si="63"/>
        <v>0</v>
      </c>
      <c r="R114" s="66">
        <f t="shared" si="64"/>
        <v>0</v>
      </c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66"/>
      <c r="AN114" s="216" t="str">
        <f>ПланОО!BG114</f>
        <v/>
      </c>
      <c r="AO114" s="51"/>
      <c r="AP114" s="66">
        <f t="shared" si="65"/>
        <v>0</v>
      </c>
      <c r="AQ114" s="66">
        <f t="shared" si="66"/>
        <v>0</v>
      </c>
      <c r="AR114" s="66">
        <f t="shared" si="67"/>
        <v>0</v>
      </c>
    </row>
    <row r="115" spans="1:44" x14ac:dyDescent="0.25">
      <c r="A115" s="66" t="str">
        <f>Base!A115</f>
        <v>ПБ.ВВ.15</v>
      </c>
      <c r="B115" s="68">
        <f>Base!B115</f>
        <v>0</v>
      </c>
      <c r="C115" s="89"/>
      <c r="D115" s="89"/>
      <c r="E115" s="89"/>
      <c r="F115" s="87">
        <f t="shared" si="58"/>
        <v>0</v>
      </c>
      <c r="G115" s="66">
        <f>ПланОО!H115</f>
        <v>0</v>
      </c>
      <c r="H115" s="66">
        <f>ПланОО!I115</f>
        <v>0</v>
      </c>
      <c r="I115" s="66">
        <f>ПланОО!J115</f>
        <v>0</v>
      </c>
      <c r="J115" s="66">
        <f>ПланОО!K115</f>
        <v>0</v>
      </c>
      <c r="K115" s="66">
        <f>ПланОО!L115</f>
        <v>0</v>
      </c>
      <c r="L115" s="66">
        <f>ПланОО!M115</f>
        <v>0</v>
      </c>
      <c r="M115" s="66">
        <f t="shared" si="59"/>
        <v>0</v>
      </c>
      <c r="N115" s="66">
        <f t="shared" si="60"/>
        <v>0</v>
      </c>
      <c r="O115" s="66">
        <f t="shared" si="61"/>
        <v>0</v>
      </c>
      <c r="P115" s="66">
        <f t="shared" si="62"/>
        <v>0</v>
      </c>
      <c r="Q115" s="66">
        <f t="shared" si="63"/>
        <v>0</v>
      </c>
      <c r="R115" s="66">
        <f t="shared" si="64"/>
        <v>0</v>
      </c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66"/>
      <c r="AN115" s="216" t="str">
        <f>ПланОО!BG115</f>
        <v/>
      </c>
      <c r="AO115" s="51"/>
      <c r="AP115" s="66">
        <f t="shared" si="65"/>
        <v>0</v>
      </c>
      <c r="AQ115" s="66">
        <f t="shared" si="66"/>
        <v>0</v>
      </c>
      <c r="AR115" s="66">
        <f t="shared" si="67"/>
        <v>0</v>
      </c>
    </row>
    <row r="116" spans="1:44" x14ac:dyDescent="0.25">
      <c r="A116" s="66" t="str">
        <f>Base!A116</f>
        <v>ПБ.ВВ.16</v>
      </c>
      <c r="B116" s="68">
        <f>Base!B116</f>
        <v>0</v>
      </c>
      <c r="C116" s="106"/>
      <c r="D116" s="106"/>
      <c r="E116" s="106"/>
      <c r="F116" s="87">
        <f t="shared" si="58"/>
        <v>0</v>
      </c>
      <c r="G116" s="66">
        <f>ПланОО!H116</f>
        <v>0</v>
      </c>
      <c r="H116" s="66">
        <f>ПланОО!I116</f>
        <v>0</v>
      </c>
      <c r="I116" s="66">
        <f>ПланОО!J116</f>
        <v>0</v>
      </c>
      <c r="J116" s="66">
        <f>ПланОО!K116</f>
        <v>0</v>
      </c>
      <c r="K116" s="66">
        <f>ПланОО!L116</f>
        <v>0</v>
      </c>
      <c r="L116" s="66">
        <f>ПланОО!M116</f>
        <v>0</v>
      </c>
      <c r="M116" s="66">
        <f t="shared" si="59"/>
        <v>0</v>
      </c>
      <c r="N116" s="66">
        <f t="shared" si="60"/>
        <v>0</v>
      </c>
      <c r="O116" s="66">
        <f t="shared" si="61"/>
        <v>0</v>
      </c>
      <c r="P116" s="66">
        <f t="shared" si="62"/>
        <v>0</v>
      </c>
      <c r="Q116" s="66">
        <f t="shared" si="63"/>
        <v>0</v>
      </c>
      <c r="R116" s="66">
        <f t="shared" si="64"/>
        <v>0</v>
      </c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66"/>
      <c r="AN116" s="216" t="str">
        <f>ПланОО!BG116</f>
        <v/>
      </c>
      <c r="AO116" s="51"/>
      <c r="AP116" s="66">
        <f t="shared" si="65"/>
        <v>0</v>
      </c>
      <c r="AQ116" s="66">
        <f t="shared" si="66"/>
        <v>0</v>
      </c>
      <c r="AR116" s="66">
        <f t="shared" si="67"/>
        <v>0</v>
      </c>
    </row>
    <row r="117" spans="1:44" x14ac:dyDescent="0.25">
      <c r="A117" s="66" t="str">
        <f>Base!A117</f>
        <v>ПБ.ВВ.17</v>
      </c>
      <c r="B117" s="68">
        <f>Base!B117</f>
        <v>0</v>
      </c>
      <c r="C117" s="106"/>
      <c r="D117" s="106"/>
      <c r="E117" s="106"/>
      <c r="F117" s="87">
        <f t="shared" si="58"/>
        <v>0</v>
      </c>
      <c r="G117" s="66">
        <f>ПланОО!H117</f>
        <v>0</v>
      </c>
      <c r="H117" s="66">
        <f>ПланОО!I117</f>
        <v>0</v>
      </c>
      <c r="I117" s="66">
        <f>ПланОО!J117</f>
        <v>0</v>
      </c>
      <c r="J117" s="66">
        <f>ПланОО!K117</f>
        <v>0</v>
      </c>
      <c r="K117" s="66">
        <f>ПланОО!L117</f>
        <v>0</v>
      </c>
      <c r="L117" s="66">
        <f>ПланОО!M117</f>
        <v>0</v>
      </c>
      <c r="M117" s="66">
        <f t="shared" si="59"/>
        <v>0</v>
      </c>
      <c r="N117" s="66">
        <f t="shared" si="60"/>
        <v>0</v>
      </c>
      <c r="O117" s="66">
        <f t="shared" si="61"/>
        <v>0</v>
      </c>
      <c r="P117" s="66">
        <f t="shared" si="62"/>
        <v>0</v>
      </c>
      <c r="Q117" s="66">
        <f t="shared" si="63"/>
        <v>0</v>
      </c>
      <c r="R117" s="66">
        <f t="shared" si="64"/>
        <v>0</v>
      </c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66"/>
      <c r="AN117" s="216" t="str">
        <f>ПланОО!BG117</f>
        <v/>
      </c>
      <c r="AO117" s="51"/>
      <c r="AP117" s="66">
        <f t="shared" si="65"/>
        <v>0</v>
      </c>
      <c r="AQ117" s="66">
        <f t="shared" si="66"/>
        <v>0</v>
      </c>
      <c r="AR117" s="66">
        <f t="shared" si="67"/>
        <v>0</v>
      </c>
    </row>
    <row r="118" spans="1:44" x14ac:dyDescent="0.25">
      <c r="A118" s="66" t="str">
        <f>Base!A118</f>
        <v>ПБ.ВВ.18</v>
      </c>
      <c r="B118" s="68">
        <f>Base!B118</f>
        <v>0</v>
      </c>
      <c r="C118" s="106"/>
      <c r="D118" s="106"/>
      <c r="E118" s="106"/>
      <c r="F118" s="87">
        <f t="shared" si="58"/>
        <v>0</v>
      </c>
      <c r="G118" s="66">
        <f>ПланОО!H118</f>
        <v>0</v>
      </c>
      <c r="H118" s="66">
        <f>ПланОО!I118</f>
        <v>0</v>
      </c>
      <c r="I118" s="66">
        <f>ПланОО!J118</f>
        <v>0</v>
      </c>
      <c r="J118" s="66">
        <f>ПланОО!K118</f>
        <v>0</v>
      </c>
      <c r="K118" s="66">
        <f>ПланОО!L118</f>
        <v>0</v>
      </c>
      <c r="L118" s="66">
        <f>ПланОО!M118</f>
        <v>0</v>
      </c>
      <c r="M118" s="66">
        <f t="shared" si="59"/>
        <v>0</v>
      </c>
      <c r="N118" s="66">
        <f t="shared" si="60"/>
        <v>0</v>
      </c>
      <c r="O118" s="66">
        <f t="shared" si="61"/>
        <v>0</v>
      </c>
      <c r="P118" s="66">
        <f t="shared" si="62"/>
        <v>0</v>
      </c>
      <c r="Q118" s="66">
        <f t="shared" si="63"/>
        <v>0</v>
      </c>
      <c r="R118" s="66">
        <f t="shared" si="64"/>
        <v>0</v>
      </c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66"/>
      <c r="AN118" s="216" t="str">
        <f>ПланОО!BG118</f>
        <v/>
      </c>
      <c r="AO118" s="51"/>
      <c r="AP118" s="66">
        <f t="shared" si="65"/>
        <v>0</v>
      </c>
      <c r="AQ118" s="66">
        <f t="shared" si="66"/>
        <v>0</v>
      </c>
      <c r="AR118" s="66">
        <f t="shared" si="67"/>
        <v>0</v>
      </c>
    </row>
    <row r="119" spans="1:44" x14ac:dyDescent="0.25">
      <c r="A119" s="66" t="str">
        <f>Base!A119</f>
        <v>ПБ.ВВ.19</v>
      </c>
      <c r="B119" s="68">
        <f>Base!B119</f>
        <v>0</v>
      </c>
      <c r="C119" s="106"/>
      <c r="D119" s="106"/>
      <c r="E119" s="106"/>
      <c r="F119" s="87">
        <f t="shared" si="58"/>
        <v>0</v>
      </c>
      <c r="G119" s="66">
        <f>ПланОО!H119</f>
        <v>0</v>
      </c>
      <c r="H119" s="66">
        <f>ПланОО!I119</f>
        <v>0</v>
      </c>
      <c r="I119" s="66">
        <f>ПланОО!J119</f>
        <v>0</v>
      </c>
      <c r="J119" s="66">
        <f>ПланОО!K119</f>
        <v>0</v>
      </c>
      <c r="K119" s="66">
        <f>ПланОО!L119</f>
        <v>0</v>
      </c>
      <c r="L119" s="66">
        <f>ПланОО!M119</f>
        <v>0</v>
      </c>
      <c r="M119" s="66">
        <f t="shared" si="59"/>
        <v>0</v>
      </c>
      <c r="N119" s="66">
        <f t="shared" si="60"/>
        <v>0</v>
      </c>
      <c r="O119" s="66">
        <f t="shared" si="61"/>
        <v>0</v>
      </c>
      <c r="P119" s="66">
        <f t="shared" si="62"/>
        <v>0</v>
      </c>
      <c r="Q119" s="66">
        <f t="shared" si="63"/>
        <v>0</v>
      </c>
      <c r="R119" s="66">
        <f t="shared" si="64"/>
        <v>0</v>
      </c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66"/>
      <c r="AN119" s="216" t="str">
        <f>ПланОО!BG119</f>
        <v/>
      </c>
      <c r="AO119" s="51"/>
      <c r="AP119" s="66">
        <f t="shared" si="65"/>
        <v>0</v>
      </c>
      <c r="AQ119" s="66">
        <f t="shared" si="66"/>
        <v>0</v>
      </c>
      <c r="AR119" s="66">
        <f t="shared" si="67"/>
        <v>0</v>
      </c>
    </row>
    <row r="120" spans="1:44" x14ac:dyDescent="0.25">
      <c r="A120" s="66" t="str">
        <f>Base!A120</f>
        <v>ПБ.ВВ.20</v>
      </c>
      <c r="B120" s="68">
        <f>Base!B120</f>
        <v>0</v>
      </c>
      <c r="C120" s="106"/>
      <c r="D120" s="106"/>
      <c r="E120" s="106"/>
      <c r="F120" s="87">
        <f t="shared" si="58"/>
        <v>0</v>
      </c>
      <c r="G120" s="66">
        <f>ПланОО!H120</f>
        <v>0</v>
      </c>
      <c r="H120" s="66">
        <f>ПланОО!I120</f>
        <v>0</v>
      </c>
      <c r="I120" s="66">
        <f>ПланОО!J120</f>
        <v>0</v>
      </c>
      <c r="J120" s="66">
        <f>ПланОО!K120</f>
        <v>0</v>
      </c>
      <c r="K120" s="66">
        <f>ПланОО!L120</f>
        <v>0</v>
      </c>
      <c r="L120" s="66">
        <f>ПланОО!M120</f>
        <v>0</v>
      </c>
      <c r="M120" s="66">
        <f t="shared" si="59"/>
        <v>0</v>
      </c>
      <c r="N120" s="66">
        <f t="shared" si="60"/>
        <v>0</v>
      </c>
      <c r="O120" s="66">
        <f t="shared" si="61"/>
        <v>0</v>
      </c>
      <c r="P120" s="66">
        <f t="shared" si="62"/>
        <v>0</v>
      </c>
      <c r="Q120" s="66">
        <f t="shared" si="63"/>
        <v>0</v>
      </c>
      <c r="R120" s="66">
        <f t="shared" si="64"/>
        <v>0</v>
      </c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66"/>
      <c r="AN120" s="216" t="str">
        <f>ПланОО!BG120</f>
        <v/>
      </c>
      <c r="AO120" s="51"/>
      <c r="AP120" s="66">
        <f t="shared" si="65"/>
        <v>0</v>
      </c>
      <c r="AQ120" s="66">
        <f t="shared" si="66"/>
        <v>0</v>
      </c>
      <c r="AR120" s="66">
        <f t="shared" si="67"/>
        <v>0</v>
      </c>
    </row>
    <row r="121" spans="1:44" x14ac:dyDescent="0.25">
      <c r="A121" s="66" t="str">
        <f>Base!A121</f>
        <v>ПБ.ВВ.21</v>
      </c>
      <c r="B121" s="68">
        <f>Base!B121</f>
        <v>0</v>
      </c>
      <c r="C121" s="106"/>
      <c r="D121" s="106"/>
      <c r="E121" s="106"/>
      <c r="F121" s="87">
        <f t="shared" si="58"/>
        <v>0</v>
      </c>
      <c r="G121" s="66">
        <f>ПланОО!H121</f>
        <v>0</v>
      </c>
      <c r="H121" s="66">
        <f>ПланОО!I121</f>
        <v>0</v>
      </c>
      <c r="I121" s="66">
        <f>ПланОО!J121</f>
        <v>0</v>
      </c>
      <c r="J121" s="66">
        <f>ПланОО!K121</f>
        <v>0</v>
      </c>
      <c r="K121" s="66">
        <f>ПланОО!L121</f>
        <v>0</v>
      </c>
      <c r="L121" s="66">
        <f>ПланОО!M121</f>
        <v>0</v>
      </c>
      <c r="M121" s="66">
        <f t="shared" si="59"/>
        <v>0</v>
      </c>
      <c r="N121" s="66">
        <f t="shared" si="60"/>
        <v>0</v>
      </c>
      <c r="O121" s="66">
        <f t="shared" si="61"/>
        <v>0</v>
      </c>
      <c r="P121" s="66">
        <f t="shared" si="62"/>
        <v>0</v>
      </c>
      <c r="Q121" s="66">
        <f t="shared" si="63"/>
        <v>0</v>
      </c>
      <c r="R121" s="66">
        <f t="shared" si="64"/>
        <v>0</v>
      </c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66"/>
      <c r="AN121" s="216" t="str">
        <f>ПланОО!BG121</f>
        <v/>
      </c>
      <c r="AO121" s="51"/>
      <c r="AP121" s="66">
        <f t="shared" si="65"/>
        <v>0</v>
      </c>
      <c r="AQ121" s="66">
        <f t="shared" si="66"/>
        <v>0</v>
      </c>
      <c r="AR121" s="66">
        <f t="shared" si="67"/>
        <v>0</v>
      </c>
    </row>
    <row r="122" spans="1:44" x14ac:dyDescent="0.25">
      <c r="A122" s="66" t="str">
        <f>Base!A122</f>
        <v>ПБ.ВВ.22</v>
      </c>
      <c r="B122" s="68">
        <f>Base!B122</f>
        <v>0</v>
      </c>
      <c r="C122" s="106"/>
      <c r="D122" s="106"/>
      <c r="E122" s="106"/>
      <c r="F122" s="87">
        <f t="shared" si="58"/>
        <v>0</v>
      </c>
      <c r="G122" s="66">
        <f>ПланОО!H122</f>
        <v>0</v>
      </c>
      <c r="H122" s="66">
        <f>ПланОО!I122</f>
        <v>0</v>
      </c>
      <c r="I122" s="66">
        <f>ПланОО!J122</f>
        <v>0</v>
      </c>
      <c r="J122" s="66">
        <f>ПланОО!K122</f>
        <v>0</v>
      </c>
      <c r="K122" s="66">
        <f>ПланОО!L122</f>
        <v>0</v>
      </c>
      <c r="L122" s="66">
        <f>ПланОО!M122</f>
        <v>0</v>
      </c>
      <c r="M122" s="66">
        <f t="shared" si="59"/>
        <v>0</v>
      </c>
      <c r="N122" s="66">
        <f t="shared" si="60"/>
        <v>0</v>
      </c>
      <c r="O122" s="66">
        <f t="shared" si="61"/>
        <v>0</v>
      </c>
      <c r="P122" s="66">
        <f t="shared" si="62"/>
        <v>0</v>
      </c>
      <c r="Q122" s="66">
        <f t="shared" si="63"/>
        <v>0</v>
      </c>
      <c r="R122" s="66">
        <f t="shared" si="64"/>
        <v>0</v>
      </c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66"/>
      <c r="AN122" s="216" t="str">
        <f>ПланОО!BG122</f>
        <v/>
      </c>
      <c r="AO122" s="51"/>
      <c r="AP122" s="66">
        <f t="shared" si="65"/>
        <v>0</v>
      </c>
      <c r="AQ122" s="66">
        <f t="shared" si="66"/>
        <v>0</v>
      </c>
      <c r="AR122" s="66">
        <f t="shared" si="67"/>
        <v>0</v>
      </c>
    </row>
    <row r="123" spans="1:44" x14ac:dyDescent="0.25">
      <c r="A123" s="66" t="str">
        <f>Base!A123</f>
        <v>ПБ.ВВ.23</v>
      </c>
      <c r="B123" s="68">
        <f>Base!B123</f>
        <v>0</v>
      </c>
      <c r="C123" s="106"/>
      <c r="D123" s="106"/>
      <c r="E123" s="106"/>
      <c r="F123" s="87">
        <f t="shared" si="58"/>
        <v>0</v>
      </c>
      <c r="G123" s="66">
        <f>ПланОО!H123</f>
        <v>0</v>
      </c>
      <c r="H123" s="66">
        <f>ПланОО!I123</f>
        <v>0</v>
      </c>
      <c r="I123" s="66">
        <f>ПланОО!J123</f>
        <v>0</v>
      </c>
      <c r="J123" s="66">
        <f>ПланОО!K123</f>
        <v>0</v>
      </c>
      <c r="K123" s="66">
        <f>ПланОО!L123</f>
        <v>0</v>
      </c>
      <c r="L123" s="66">
        <f>ПланОО!M123</f>
        <v>0</v>
      </c>
      <c r="M123" s="66">
        <f t="shared" si="59"/>
        <v>0</v>
      </c>
      <c r="N123" s="66">
        <f t="shared" si="60"/>
        <v>0</v>
      </c>
      <c r="O123" s="66">
        <f t="shared" si="61"/>
        <v>0</v>
      </c>
      <c r="P123" s="66">
        <f t="shared" si="62"/>
        <v>0</v>
      </c>
      <c r="Q123" s="66">
        <f t="shared" si="63"/>
        <v>0</v>
      </c>
      <c r="R123" s="66">
        <f t="shared" si="64"/>
        <v>0</v>
      </c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66"/>
      <c r="AN123" s="216" t="str">
        <f>ПланОО!BG123</f>
        <v/>
      </c>
      <c r="AO123" s="51"/>
      <c r="AP123" s="66">
        <f t="shared" si="65"/>
        <v>0</v>
      </c>
      <c r="AQ123" s="66">
        <f t="shared" si="66"/>
        <v>0</v>
      </c>
      <c r="AR123" s="66">
        <f t="shared" si="67"/>
        <v>0</v>
      </c>
    </row>
    <row r="124" spans="1:44" x14ac:dyDescent="0.25">
      <c r="A124" s="66" t="str">
        <f>Base!A124</f>
        <v>ПБ.ВВ.24</v>
      </c>
      <c r="B124" s="68">
        <f>Base!B124</f>
        <v>0</v>
      </c>
      <c r="C124" s="106"/>
      <c r="D124" s="106"/>
      <c r="E124" s="106"/>
      <c r="F124" s="87">
        <f t="shared" si="58"/>
        <v>0</v>
      </c>
      <c r="G124" s="66">
        <f>ПланОО!H124</f>
        <v>0</v>
      </c>
      <c r="H124" s="66">
        <f>ПланОО!I124</f>
        <v>0</v>
      </c>
      <c r="I124" s="66">
        <f>ПланОО!J124</f>
        <v>0</v>
      </c>
      <c r="J124" s="66">
        <f>ПланОО!K124</f>
        <v>0</v>
      </c>
      <c r="K124" s="66">
        <f>ПланОО!L124</f>
        <v>0</v>
      </c>
      <c r="L124" s="66">
        <f>ПланОО!M124</f>
        <v>0</v>
      </c>
      <c r="M124" s="66">
        <f t="shared" si="59"/>
        <v>0</v>
      </c>
      <c r="N124" s="66">
        <f t="shared" si="60"/>
        <v>0</v>
      </c>
      <c r="O124" s="66">
        <f t="shared" si="61"/>
        <v>0</v>
      </c>
      <c r="P124" s="66">
        <f t="shared" si="62"/>
        <v>0</v>
      </c>
      <c r="Q124" s="66">
        <f t="shared" si="63"/>
        <v>0</v>
      </c>
      <c r="R124" s="66">
        <f t="shared" si="64"/>
        <v>0</v>
      </c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66"/>
      <c r="AN124" s="216" t="str">
        <f>ПланОО!BG124</f>
        <v/>
      </c>
      <c r="AO124" s="51"/>
      <c r="AP124" s="66">
        <f t="shared" si="65"/>
        <v>0</v>
      </c>
      <c r="AQ124" s="66">
        <f t="shared" si="66"/>
        <v>0</v>
      </c>
      <c r="AR124" s="66">
        <f t="shared" si="67"/>
        <v>0</v>
      </c>
    </row>
    <row r="125" spans="1:44" x14ac:dyDescent="0.25">
      <c r="A125" s="66" t="str">
        <f>Base!A125</f>
        <v>ПБ.ВВ.25</v>
      </c>
      <c r="B125" s="68">
        <f>Base!B125</f>
        <v>0</v>
      </c>
      <c r="C125" s="106"/>
      <c r="D125" s="106"/>
      <c r="E125" s="106"/>
      <c r="F125" s="87">
        <f t="shared" si="58"/>
        <v>0</v>
      </c>
      <c r="G125" s="66">
        <f>ПланОО!H125</f>
        <v>0</v>
      </c>
      <c r="H125" s="66">
        <f>ПланОО!I125</f>
        <v>0</v>
      </c>
      <c r="I125" s="66">
        <f>ПланОО!J125</f>
        <v>0</v>
      </c>
      <c r="J125" s="66">
        <f>ПланОО!K125</f>
        <v>0</v>
      </c>
      <c r="K125" s="66">
        <f>ПланОО!L125</f>
        <v>0</v>
      </c>
      <c r="L125" s="66">
        <f>ПланОО!M125</f>
        <v>0</v>
      </c>
      <c r="M125" s="66">
        <f t="shared" si="59"/>
        <v>0</v>
      </c>
      <c r="N125" s="66">
        <f t="shared" si="60"/>
        <v>0</v>
      </c>
      <c r="O125" s="66">
        <f t="shared" si="61"/>
        <v>0</v>
      </c>
      <c r="P125" s="66">
        <f t="shared" si="62"/>
        <v>0</v>
      </c>
      <c r="Q125" s="66">
        <f t="shared" si="63"/>
        <v>0</v>
      </c>
      <c r="R125" s="66">
        <f t="shared" si="64"/>
        <v>0</v>
      </c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66"/>
      <c r="AN125" s="216" t="str">
        <f>ПланОО!BG125</f>
        <v/>
      </c>
      <c r="AO125" s="51"/>
      <c r="AP125" s="66">
        <f t="shared" si="65"/>
        <v>0</v>
      </c>
      <c r="AQ125" s="66">
        <f t="shared" si="66"/>
        <v>0</v>
      </c>
      <c r="AR125" s="66">
        <f t="shared" si="67"/>
        <v>0</v>
      </c>
    </row>
    <row r="126" spans="1:44" x14ac:dyDescent="0.25">
      <c r="A126" s="66" t="str">
        <f>Base!A126</f>
        <v>ПБ.ВВ.26</v>
      </c>
      <c r="B126" s="68">
        <f>Base!B126</f>
        <v>0</v>
      </c>
      <c r="C126" s="106"/>
      <c r="D126" s="106"/>
      <c r="E126" s="106"/>
      <c r="F126" s="87">
        <f t="shared" si="58"/>
        <v>0</v>
      </c>
      <c r="G126" s="66">
        <f>ПланОО!H126</f>
        <v>0</v>
      </c>
      <c r="H126" s="66">
        <f>ПланОО!I126</f>
        <v>0</v>
      </c>
      <c r="I126" s="66">
        <f>ПланОО!J126</f>
        <v>0</v>
      </c>
      <c r="J126" s="66">
        <f>ПланОО!K126</f>
        <v>0</v>
      </c>
      <c r="K126" s="66">
        <f>ПланОО!L126</f>
        <v>0</v>
      </c>
      <c r="L126" s="66">
        <f>ПланОО!M126</f>
        <v>0</v>
      </c>
      <c r="M126" s="66">
        <f t="shared" si="59"/>
        <v>0</v>
      </c>
      <c r="N126" s="66">
        <f t="shared" si="60"/>
        <v>0</v>
      </c>
      <c r="O126" s="66">
        <f t="shared" si="61"/>
        <v>0</v>
      </c>
      <c r="P126" s="66">
        <f t="shared" si="62"/>
        <v>0</v>
      </c>
      <c r="Q126" s="66">
        <f t="shared" si="63"/>
        <v>0</v>
      </c>
      <c r="R126" s="66">
        <f t="shared" si="64"/>
        <v>0</v>
      </c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66"/>
      <c r="AN126" s="216" t="str">
        <f>ПланОО!BG126</f>
        <v/>
      </c>
      <c r="AO126" s="51"/>
      <c r="AP126" s="66">
        <f t="shared" si="65"/>
        <v>0</v>
      </c>
      <c r="AQ126" s="66">
        <f t="shared" si="66"/>
        <v>0</v>
      </c>
      <c r="AR126" s="66">
        <f t="shared" si="67"/>
        <v>0</v>
      </c>
    </row>
    <row r="127" spans="1:44" x14ac:dyDescent="0.25">
      <c r="A127" s="66" t="str">
        <f>Base!A127</f>
        <v>ПБ.ВВ.27</v>
      </c>
      <c r="B127" s="68">
        <f>Base!B127</f>
        <v>0</v>
      </c>
      <c r="C127" s="106"/>
      <c r="D127" s="106"/>
      <c r="E127" s="106"/>
      <c r="F127" s="87">
        <f t="shared" si="58"/>
        <v>0</v>
      </c>
      <c r="G127" s="66">
        <f>ПланОО!H127</f>
        <v>0</v>
      </c>
      <c r="H127" s="66">
        <f>ПланОО!I127</f>
        <v>0</v>
      </c>
      <c r="I127" s="66">
        <f>ПланОО!J127</f>
        <v>0</v>
      </c>
      <c r="J127" s="66">
        <f>ПланОО!K127</f>
        <v>0</v>
      </c>
      <c r="K127" s="66">
        <f>ПланОО!L127</f>
        <v>0</v>
      </c>
      <c r="L127" s="66">
        <f>ПланОО!M127</f>
        <v>0</v>
      </c>
      <c r="M127" s="66">
        <f t="shared" si="59"/>
        <v>0</v>
      </c>
      <c r="N127" s="66">
        <f t="shared" si="60"/>
        <v>0</v>
      </c>
      <c r="O127" s="66">
        <f t="shared" si="61"/>
        <v>0</v>
      </c>
      <c r="P127" s="66">
        <f t="shared" si="62"/>
        <v>0</v>
      </c>
      <c r="Q127" s="66">
        <f t="shared" si="63"/>
        <v>0</v>
      </c>
      <c r="R127" s="66">
        <f t="shared" si="64"/>
        <v>0</v>
      </c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66"/>
      <c r="AN127" s="216" t="str">
        <f>ПланОО!BG127</f>
        <v/>
      </c>
      <c r="AO127" s="51"/>
      <c r="AP127" s="66">
        <f t="shared" si="65"/>
        <v>0</v>
      </c>
      <c r="AQ127" s="66">
        <f t="shared" si="66"/>
        <v>0</v>
      </c>
      <c r="AR127" s="66">
        <f t="shared" si="67"/>
        <v>0</v>
      </c>
    </row>
    <row r="128" spans="1:44" x14ac:dyDescent="0.25">
      <c r="A128" s="66" t="str">
        <f>Base!A128</f>
        <v>ПБ.ВВ.28</v>
      </c>
      <c r="B128" s="68">
        <f>Base!B128</f>
        <v>0</v>
      </c>
      <c r="C128" s="106"/>
      <c r="D128" s="106"/>
      <c r="E128" s="106"/>
      <c r="F128" s="87">
        <f t="shared" si="58"/>
        <v>0</v>
      </c>
      <c r="G128" s="66">
        <f>ПланОО!H128</f>
        <v>0</v>
      </c>
      <c r="H128" s="66">
        <f>ПланОО!I128</f>
        <v>0</v>
      </c>
      <c r="I128" s="66">
        <f>ПланОО!J128</f>
        <v>0</v>
      </c>
      <c r="J128" s="66">
        <f>ПланОО!K128</f>
        <v>0</v>
      </c>
      <c r="K128" s="66">
        <f>ПланОО!L128</f>
        <v>0</v>
      </c>
      <c r="L128" s="66">
        <f>ПланОО!M128</f>
        <v>0</v>
      </c>
      <c r="M128" s="66">
        <f t="shared" si="59"/>
        <v>0</v>
      </c>
      <c r="N128" s="66">
        <f t="shared" si="60"/>
        <v>0</v>
      </c>
      <c r="O128" s="66">
        <f t="shared" si="61"/>
        <v>0</v>
      </c>
      <c r="P128" s="66">
        <f t="shared" si="62"/>
        <v>0</v>
      </c>
      <c r="Q128" s="66">
        <f t="shared" si="63"/>
        <v>0</v>
      </c>
      <c r="R128" s="66">
        <f t="shared" si="64"/>
        <v>0</v>
      </c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6"/>
      <c r="AK128" s="106"/>
      <c r="AL128" s="106"/>
      <c r="AM128" s="66"/>
      <c r="AN128" s="216" t="str">
        <f>ПланОО!BG128</f>
        <v/>
      </c>
      <c r="AO128" s="51"/>
      <c r="AP128" s="66">
        <f t="shared" si="65"/>
        <v>0</v>
      </c>
      <c r="AQ128" s="66">
        <f t="shared" si="66"/>
        <v>0</v>
      </c>
      <c r="AR128" s="66">
        <f t="shared" si="67"/>
        <v>0</v>
      </c>
    </row>
    <row r="129" spans="1:44" x14ac:dyDescent="0.25">
      <c r="A129" s="66" t="str">
        <f>Base!A129</f>
        <v>ПБ.ВВ.29</v>
      </c>
      <c r="B129" s="68">
        <f>Base!B129</f>
        <v>0</v>
      </c>
      <c r="C129" s="106"/>
      <c r="D129" s="106"/>
      <c r="E129" s="106"/>
      <c r="F129" s="87">
        <f t="shared" si="58"/>
        <v>0</v>
      </c>
      <c r="G129" s="66">
        <f>ПланОО!H129</f>
        <v>0</v>
      </c>
      <c r="H129" s="66">
        <f>ПланОО!I129</f>
        <v>0</v>
      </c>
      <c r="I129" s="66">
        <f>ПланОО!J129</f>
        <v>0</v>
      </c>
      <c r="J129" s="66">
        <f>ПланОО!K129</f>
        <v>0</v>
      </c>
      <c r="K129" s="66">
        <f>ПланОО!L129</f>
        <v>0</v>
      </c>
      <c r="L129" s="66">
        <f>ПланОО!M129</f>
        <v>0</v>
      </c>
      <c r="M129" s="66">
        <f t="shared" si="59"/>
        <v>0</v>
      </c>
      <c r="N129" s="66">
        <f t="shared" si="60"/>
        <v>0</v>
      </c>
      <c r="O129" s="66">
        <f t="shared" si="61"/>
        <v>0</v>
      </c>
      <c r="P129" s="66">
        <f t="shared" si="62"/>
        <v>0</v>
      </c>
      <c r="Q129" s="66">
        <f t="shared" si="63"/>
        <v>0</v>
      </c>
      <c r="R129" s="66">
        <f t="shared" si="64"/>
        <v>0</v>
      </c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  <c r="AH129" s="106"/>
      <c r="AI129" s="106"/>
      <c r="AJ129" s="106"/>
      <c r="AK129" s="106"/>
      <c r="AL129" s="106"/>
      <c r="AM129" s="66"/>
      <c r="AN129" s="216" t="str">
        <f>ПланОО!BG129</f>
        <v/>
      </c>
      <c r="AO129" s="51"/>
      <c r="AP129" s="66">
        <f t="shared" si="65"/>
        <v>0</v>
      </c>
      <c r="AQ129" s="66">
        <f t="shared" si="66"/>
        <v>0</v>
      </c>
      <c r="AR129" s="66">
        <f t="shared" si="67"/>
        <v>0</v>
      </c>
    </row>
    <row r="130" spans="1:44" x14ac:dyDescent="0.25">
      <c r="A130" s="66" t="str">
        <f>Base!A130</f>
        <v>ПБ.ВВ.30</v>
      </c>
      <c r="B130" s="68">
        <f>Base!B130</f>
        <v>0</v>
      </c>
      <c r="C130" s="106"/>
      <c r="D130" s="106"/>
      <c r="E130" s="106"/>
      <c r="F130" s="87">
        <f t="shared" si="58"/>
        <v>0</v>
      </c>
      <c r="G130" s="66">
        <f>ПланОО!H130</f>
        <v>0</v>
      </c>
      <c r="H130" s="66">
        <f>ПланОО!I130</f>
        <v>0</v>
      </c>
      <c r="I130" s="66">
        <f>ПланОО!J130</f>
        <v>0</v>
      </c>
      <c r="J130" s="66">
        <f>ПланОО!K130</f>
        <v>0</v>
      </c>
      <c r="K130" s="66">
        <f>ПланОО!L130</f>
        <v>0</v>
      </c>
      <c r="L130" s="66">
        <f>ПланОО!M130</f>
        <v>0</v>
      </c>
      <c r="M130" s="66">
        <f t="shared" si="59"/>
        <v>0</v>
      </c>
      <c r="N130" s="66">
        <f t="shared" si="60"/>
        <v>0</v>
      </c>
      <c r="O130" s="66">
        <f t="shared" si="61"/>
        <v>0</v>
      </c>
      <c r="P130" s="66">
        <f t="shared" si="62"/>
        <v>0</v>
      </c>
      <c r="Q130" s="66">
        <f t="shared" si="63"/>
        <v>0</v>
      </c>
      <c r="R130" s="66">
        <f t="shared" si="64"/>
        <v>0</v>
      </c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66"/>
      <c r="AN130" s="216" t="str">
        <f>ПланОО!BG130</f>
        <v/>
      </c>
      <c r="AO130" s="51"/>
      <c r="AP130" s="66">
        <f t="shared" si="65"/>
        <v>0</v>
      </c>
      <c r="AQ130" s="66">
        <f t="shared" si="66"/>
        <v>0</v>
      </c>
      <c r="AR130" s="66">
        <f t="shared" si="67"/>
        <v>0</v>
      </c>
    </row>
    <row r="131" spans="1:44" x14ac:dyDescent="0.25">
      <c r="A131" s="419" t="str">
        <f>Base!A131</f>
        <v>Всего по вариативной части ПБ (ВВ)</v>
      </c>
      <c r="B131" s="419"/>
      <c r="C131" s="328">
        <f>Base!FX131</f>
        <v>0</v>
      </c>
      <c r="D131" s="328">
        <f>Base!FY131</f>
        <v>0</v>
      </c>
      <c r="E131" s="328">
        <f>Base!FZ131</f>
        <v>0</v>
      </c>
      <c r="F131" s="87">
        <f>SUM(F101:F130)</f>
        <v>0</v>
      </c>
      <c r="G131" s="67">
        <f t="shared" ref="G131:AL131" si="68">SUM(G101:G130)</f>
        <v>0</v>
      </c>
      <c r="H131" s="67">
        <f t="shared" si="68"/>
        <v>0</v>
      </c>
      <c r="I131" s="67">
        <f t="shared" si="68"/>
        <v>0</v>
      </c>
      <c r="J131" s="67">
        <f t="shared" si="68"/>
        <v>0</v>
      </c>
      <c r="K131" s="67">
        <f t="shared" si="68"/>
        <v>0</v>
      </c>
      <c r="L131" s="67">
        <f t="shared" si="68"/>
        <v>0</v>
      </c>
      <c r="M131" s="67">
        <f t="shared" si="68"/>
        <v>0</v>
      </c>
      <c r="N131" s="67">
        <f t="shared" si="68"/>
        <v>0</v>
      </c>
      <c r="O131" s="67">
        <f t="shared" si="68"/>
        <v>0</v>
      </c>
      <c r="P131" s="67">
        <f t="shared" si="68"/>
        <v>0</v>
      </c>
      <c r="Q131" s="67">
        <f t="shared" si="68"/>
        <v>0</v>
      </c>
      <c r="R131" s="67">
        <f t="shared" si="68"/>
        <v>0</v>
      </c>
      <c r="S131" s="67">
        <f t="shared" si="68"/>
        <v>0</v>
      </c>
      <c r="T131" s="67">
        <f t="shared" si="68"/>
        <v>0</v>
      </c>
      <c r="U131" s="67">
        <f t="shared" si="68"/>
        <v>0</v>
      </c>
      <c r="V131" s="67">
        <f t="shared" si="68"/>
        <v>0</v>
      </c>
      <c r="W131" s="67">
        <f t="shared" si="68"/>
        <v>0</v>
      </c>
      <c r="X131" s="67">
        <f t="shared" si="68"/>
        <v>0</v>
      </c>
      <c r="Y131" s="67">
        <f t="shared" si="68"/>
        <v>0</v>
      </c>
      <c r="Z131" s="67">
        <f t="shared" si="68"/>
        <v>0</v>
      </c>
      <c r="AA131" s="67">
        <f t="shared" si="68"/>
        <v>0</v>
      </c>
      <c r="AB131" s="67">
        <f t="shared" si="68"/>
        <v>0</v>
      </c>
      <c r="AC131" s="67">
        <f t="shared" si="68"/>
        <v>0</v>
      </c>
      <c r="AD131" s="67">
        <f t="shared" si="68"/>
        <v>0</v>
      </c>
      <c r="AE131" s="67">
        <f t="shared" si="68"/>
        <v>0</v>
      </c>
      <c r="AF131" s="67">
        <f t="shared" si="68"/>
        <v>0</v>
      </c>
      <c r="AG131" s="67">
        <f t="shared" si="68"/>
        <v>0</v>
      </c>
      <c r="AH131" s="67">
        <f t="shared" si="68"/>
        <v>0</v>
      </c>
      <c r="AI131" s="67">
        <f t="shared" si="68"/>
        <v>0</v>
      </c>
      <c r="AJ131" s="67">
        <f t="shared" si="68"/>
        <v>0</v>
      </c>
      <c r="AK131" s="67">
        <f t="shared" si="68"/>
        <v>0</v>
      </c>
      <c r="AL131" s="67">
        <f t="shared" si="68"/>
        <v>0</v>
      </c>
      <c r="AM131" s="66"/>
      <c r="AN131" s="216"/>
      <c r="AO131" s="51"/>
      <c r="AP131" s="66">
        <f t="shared" si="65"/>
        <v>0</v>
      </c>
      <c r="AQ131" s="66">
        <f t="shared" si="66"/>
        <v>0</v>
      </c>
      <c r="AR131" s="66">
        <f t="shared" si="67"/>
        <v>0</v>
      </c>
    </row>
    <row r="132" spans="1:44" x14ac:dyDescent="0.25">
      <c r="A132" s="416" t="str">
        <f>ПланОО!A132</f>
        <v>Дисциплины по выбору студента (ВС)</v>
      </c>
      <c r="B132" s="416"/>
      <c r="C132" s="416"/>
      <c r="D132" s="416"/>
      <c r="E132" s="416"/>
      <c r="F132" s="416"/>
      <c r="G132" s="416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  <c r="T132" s="416"/>
      <c r="U132" s="416"/>
      <c r="V132" s="416"/>
      <c r="W132" s="416"/>
      <c r="X132" s="416"/>
      <c r="Y132" s="416"/>
      <c r="Z132" s="416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6"/>
      <c r="AM132" s="66"/>
      <c r="AN132" s="216"/>
      <c r="AO132" s="51"/>
      <c r="AP132" s="66">
        <f t="shared" si="65"/>
        <v>0</v>
      </c>
      <c r="AQ132" s="66">
        <f t="shared" si="66"/>
        <v>0</v>
      </c>
      <c r="AR132" s="66">
        <f t="shared" si="67"/>
        <v>0</v>
      </c>
    </row>
    <row r="133" spans="1:44" x14ac:dyDescent="0.25">
      <c r="A133" s="66" t="str">
        <f>Base!A133</f>
        <v>ПБ.ВС.1</v>
      </c>
      <c r="B133" s="68">
        <f>Base!B133</f>
        <v>0</v>
      </c>
      <c r="C133" s="106"/>
      <c r="D133" s="106"/>
      <c r="E133" s="106"/>
      <c r="F133" s="87">
        <f>S133+W133+AA133+AE133+AI133</f>
        <v>0</v>
      </c>
      <c r="G133" s="66">
        <f>ПланОО!H133</f>
        <v>0</v>
      </c>
      <c r="H133" s="66">
        <f>ПланОО!I133</f>
        <v>0</v>
      </c>
      <c r="I133" s="66">
        <f>ПланОО!J133</f>
        <v>0</v>
      </c>
      <c r="J133" s="66">
        <f>ПланОО!K133</f>
        <v>0</v>
      </c>
      <c r="K133" s="66">
        <f>ПланОО!L133</f>
        <v>0</v>
      </c>
      <c r="L133" s="66">
        <f>ПланОО!M133</f>
        <v>0</v>
      </c>
      <c r="M133" s="66">
        <f>G133</f>
        <v>0</v>
      </c>
      <c r="N133" s="66">
        <f>SUM(O133:Q133)</f>
        <v>0</v>
      </c>
      <c r="O133" s="66">
        <f>T133+X133+AB133+AF133+AJ133</f>
        <v>0</v>
      </c>
      <c r="P133" s="66">
        <f>U133+Y133+AC133+AG133+AK133</f>
        <v>0</v>
      </c>
      <c r="Q133" s="66">
        <f>V133+Z133+AD133+AH133+AL133</f>
        <v>0</v>
      </c>
      <c r="R133" s="66">
        <f>M133-N133</f>
        <v>0</v>
      </c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66"/>
      <c r="AN133" s="216" t="str">
        <f>ПланОО!BG133</f>
        <v/>
      </c>
      <c r="AO133" s="51"/>
      <c r="AP133" s="66">
        <f t="shared" si="65"/>
        <v>0</v>
      </c>
      <c r="AQ133" s="66">
        <f t="shared" si="66"/>
        <v>0</v>
      </c>
      <c r="AR133" s="66">
        <f t="shared" si="67"/>
        <v>0</v>
      </c>
    </row>
    <row r="134" spans="1:44" x14ac:dyDescent="0.25">
      <c r="A134" s="66" t="str">
        <f>Base!A134</f>
        <v>ПБ.ВС.2</v>
      </c>
      <c r="B134" s="68">
        <f>Base!B134</f>
        <v>0</v>
      </c>
      <c r="C134" s="106"/>
      <c r="D134" s="106"/>
      <c r="E134" s="106"/>
      <c r="F134" s="87">
        <f t="shared" ref="F134:F152" si="69">S134+W134+AA134+AE134+AI134</f>
        <v>0</v>
      </c>
      <c r="G134" s="66">
        <f>ПланОО!H134</f>
        <v>0</v>
      </c>
      <c r="H134" s="66">
        <f>ПланОО!I134</f>
        <v>0</v>
      </c>
      <c r="I134" s="66">
        <f>ПланОО!J134</f>
        <v>0</v>
      </c>
      <c r="J134" s="66">
        <f>ПланОО!K134</f>
        <v>0</v>
      </c>
      <c r="K134" s="66">
        <f>ПланОО!L134</f>
        <v>0</v>
      </c>
      <c r="L134" s="66">
        <f>ПланОО!M134</f>
        <v>0</v>
      </c>
      <c r="M134" s="66">
        <f t="shared" ref="M134:M152" si="70">G134</f>
        <v>0</v>
      </c>
      <c r="N134" s="66">
        <f t="shared" ref="N134:N152" si="71">SUM(O134:Q134)</f>
        <v>0</v>
      </c>
      <c r="O134" s="66">
        <f t="shared" ref="O134:O152" si="72">T134+X134+AB134+AF134+AJ134</f>
        <v>0</v>
      </c>
      <c r="P134" s="66">
        <f t="shared" ref="P134:P152" si="73">U134+Y134+AC134+AG134+AK134</f>
        <v>0</v>
      </c>
      <c r="Q134" s="66">
        <f t="shared" ref="Q134:Q152" si="74">V134+Z134+AD134+AH134+AL134</f>
        <v>0</v>
      </c>
      <c r="R134" s="66">
        <f t="shared" ref="R134:R152" si="75">M134-N134</f>
        <v>0</v>
      </c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66"/>
      <c r="AN134" s="216" t="str">
        <f>ПланОО!BG134</f>
        <v/>
      </c>
      <c r="AO134" s="51"/>
      <c r="AP134" s="66">
        <f t="shared" si="65"/>
        <v>0</v>
      </c>
      <c r="AQ134" s="66">
        <f t="shared" si="66"/>
        <v>0</v>
      </c>
      <c r="AR134" s="66">
        <f t="shared" si="67"/>
        <v>0</v>
      </c>
    </row>
    <row r="135" spans="1:44" x14ac:dyDescent="0.25">
      <c r="A135" s="66" t="str">
        <f>Base!A135</f>
        <v>ПБ.ВС.3</v>
      </c>
      <c r="B135" s="68">
        <f>Base!B135</f>
        <v>0</v>
      </c>
      <c r="C135" s="106"/>
      <c r="D135" s="106"/>
      <c r="E135" s="106"/>
      <c r="F135" s="87">
        <f t="shared" si="69"/>
        <v>0</v>
      </c>
      <c r="G135" s="66">
        <f>ПланОО!H135</f>
        <v>0</v>
      </c>
      <c r="H135" s="66">
        <f>ПланОО!I135</f>
        <v>0</v>
      </c>
      <c r="I135" s="66">
        <f>ПланОО!J135</f>
        <v>0</v>
      </c>
      <c r="J135" s="66">
        <f>ПланОО!K135</f>
        <v>0</v>
      </c>
      <c r="K135" s="66">
        <f>ПланОО!L135</f>
        <v>0</v>
      </c>
      <c r="L135" s="66">
        <f>ПланОО!M135</f>
        <v>0</v>
      </c>
      <c r="M135" s="66">
        <f t="shared" si="70"/>
        <v>0</v>
      </c>
      <c r="N135" s="66">
        <f t="shared" si="71"/>
        <v>0</v>
      </c>
      <c r="O135" s="66">
        <f t="shared" si="72"/>
        <v>0</v>
      </c>
      <c r="P135" s="66">
        <f t="shared" si="73"/>
        <v>0</v>
      </c>
      <c r="Q135" s="66">
        <f t="shared" si="74"/>
        <v>0</v>
      </c>
      <c r="R135" s="66">
        <f t="shared" si="75"/>
        <v>0</v>
      </c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66"/>
      <c r="AN135" s="216" t="str">
        <f>ПланОО!BG135</f>
        <v/>
      </c>
      <c r="AO135" s="51"/>
      <c r="AP135" s="66">
        <f t="shared" si="65"/>
        <v>0</v>
      </c>
      <c r="AQ135" s="66">
        <f t="shared" si="66"/>
        <v>0</v>
      </c>
      <c r="AR135" s="66">
        <f t="shared" si="67"/>
        <v>0</v>
      </c>
    </row>
    <row r="136" spans="1:44" x14ac:dyDescent="0.25">
      <c r="A136" s="66" t="str">
        <f>Base!A136</f>
        <v>ПБ.ВС.4</v>
      </c>
      <c r="B136" s="68">
        <f>Base!B136</f>
        <v>0</v>
      </c>
      <c r="C136" s="106"/>
      <c r="D136" s="106"/>
      <c r="E136" s="106"/>
      <c r="F136" s="87">
        <f t="shared" si="69"/>
        <v>0</v>
      </c>
      <c r="G136" s="66">
        <f>ПланОО!H136</f>
        <v>0</v>
      </c>
      <c r="H136" s="66">
        <f>ПланОО!I136</f>
        <v>0</v>
      </c>
      <c r="I136" s="66">
        <f>ПланОО!J136</f>
        <v>0</v>
      </c>
      <c r="J136" s="66">
        <f>ПланОО!K136</f>
        <v>0</v>
      </c>
      <c r="K136" s="66">
        <f>ПланОО!L136</f>
        <v>0</v>
      </c>
      <c r="L136" s="66">
        <f>ПланОО!M136</f>
        <v>0</v>
      </c>
      <c r="M136" s="66">
        <f t="shared" si="70"/>
        <v>0</v>
      </c>
      <c r="N136" s="66">
        <f t="shared" si="71"/>
        <v>0</v>
      </c>
      <c r="O136" s="66">
        <f t="shared" si="72"/>
        <v>0</v>
      </c>
      <c r="P136" s="66">
        <f t="shared" si="73"/>
        <v>0</v>
      </c>
      <c r="Q136" s="66">
        <f t="shared" si="74"/>
        <v>0</v>
      </c>
      <c r="R136" s="66">
        <f t="shared" si="75"/>
        <v>0</v>
      </c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66"/>
      <c r="AN136" s="216" t="str">
        <f>ПланОО!BG136</f>
        <v/>
      </c>
      <c r="AO136" s="51"/>
      <c r="AP136" s="66">
        <f t="shared" si="65"/>
        <v>0</v>
      </c>
      <c r="AQ136" s="66">
        <f t="shared" si="66"/>
        <v>0</v>
      </c>
      <c r="AR136" s="66">
        <f t="shared" si="67"/>
        <v>0</v>
      </c>
    </row>
    <row r="137" spans="1:44" x14ac:dyDescent="0.25">
      <c r="A137" s="66" t="str">
        <f>Base!A137</f>
        <v>ПБ.ВС.5</v>
      </c>
      <c r="B137" s="68">
        <f>Base!B137</f>
        <v>0</v>
      </c>
      <c r="C137" s="106"/>
      <c r="D137" s="106"/>
      <c r="E137" s="106"/>
      <c r="F137" s="87">
        <f t="shared" si="69"/>
        <v>0</v>
      </c>
      <c r="G137" s="66">
        <f>ПланОО!H137</f>
        <v>0</v>
      </c>
      <c r="H137" s="66">
        <f>ПланОО!I137</f>
        <v>0</v>
      </c>
      <c r="I137" s="66">
        <f>ПланОО!J137</f>
        <v>0</v>
      </c>
      <c r="J137" s="66">
        <f>ПланОО!K137</f>
        <v>0</v>
      </c>
      <c r="K137" s="66">
        <f>ПланОО!L137</f>
        <v>0</v>
      </c>
      <c r="L137" s="66">
        <f>ПланОО!M137</f>
        <v>0</v>
      </c>
      <c r="M137" s="66">
        <f t="shared" si="70"/>
        <v>0</v>
      </c>
      <c r="N137" s="66">
        <f t="shared" si="71"/>
        <v>0</v>
      </c>
      <c r="O137" s="66">
        <f t="shared" si="72"/>
        <v>0</v>
      </c>
      <c r="P137" s="66">
        <f t="shared" si="73"/>
        <v>0</v>
      </c>
      <c r="Q137" s="66">
        <f t="shared" si="74"/>
        <v>0</v>
      </c>
      <c r="R137" s="66">
        <f t="shared" si="75"/>
        <v>0</v>
      </c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66"/>
      <c r="AN137" s="216" t="str">
        <f>ПланОО!BG137</f>
        <v/>
      </c>
      <c r="AO137" s="51"/>
      <c r="AP137" s="66">
        <f t="shared" si="65"/>
        <v>0</v>
      </c>
      <c r="AQ137" s="66">
        <f t="shared" si="66"/>
        <v>0</v>
      </c>
      <c r="AR137" s="66">
        <f t="shared" si="67"/>
        <v>0</v>
      </c>
    </row>
    <row r="138" spans="1:44" x14ac:dyDescent="0.25">
      <c r="A138" s="66" t="str">
        <f>Base!A138</f>
        <v>ПБ.ВС.6</v>
      </c>
      <c r="B138" s="68">
        <f>Base!B138</f>
        <v>0</v>
      </c>
      <c r="C138" s="106"/>
      <c r="D138" s="106"/>
      <c r="E138" s="106"/>
      <c r="F138" s="87">
        <f t="shared" si="69"/>
        <v>0</v>
      </c>
      <c r="G138" s="66">
        <f>ПланОО!H138</f>
        <v>0</v>
      </c>
      <c r="H138" s="66">
        <f>ПланОО!I138</f>
        <v>0</v>
      </c>
      <c r="I138" s="66">
        <f>ПланОО!J138</f>
        <v>0</v>
      </c>
      <c r="J138" s="66">
        <f>ПланОО!K138</f>
        <v>0</v>
      </c>
      <c r="K138" s="66">
        <f>ПланОО!L138</f>
        <v>0</v>
      </c>
      <c r="L138" s="66">
        <f>ПланОО!M138</f>
        <v>0</v>
      </c>
      <c r="M138" s="66">
        <f t="shared" si="70"/>
        <v>0</v>
      </c>
      <c r="N138" s="66">
        <f t="shared" si="71"/>
        <v>0</v>
      </c>
      <c r="O138" s="66">
        <f t="shared" si="72"/>
        <v>0</v>
      </c>
      <c r="P138" s="66">
        <f t="shared" si="73"/>
        <v>0</v>
      </c>
      <c r="Q138" s="66">
        <f t="shared" si="74"/>
        <v>0</v>
      </c>
      <c r="R138" s="66">
        <f t="shared" si="75"/>
        <v>0</v>
      </c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  <c r="AD138" s="106"/>
      <c r="AE138" s="106"/>
      <c r="AF138" s="106"/>
      <c r="AG138" s="106"/>
      <c r="AH138" s="106"/>
      <c r="AI138" s="106"/>
      <c r="AJ138" s="106"/>
      <c r="AK138" s="106"/>
      <c r="AL138" s="106"/>
      <c r="AM138" s="66"/>
      <c r="AN138" s="216" t="str">
        <f>ПланОО!BG138</f>
        <v/>
      </c>
      <c r="AO138" s="51"/>
      <c r="AP138" s="66">
        <f t="shared" si="65"/>
        <v>0</v>
      </c>
      <c r="AQ138" s="66">
        <f t="shared" si="66"/>
        <v>0</v>
      </c>
      <c r="AR138" s="66">
        <f t="shared" si="67"/>
        <v>0</v>
      </c>
    </row>
    <row r="139" spans="1:44" x14ac:dyDescent="0.25">
      <c r="A139" s="66" t="str">
        <f>Base!A139</f>
        <v>ПБ.ВС.7</v>
      </c>
      <c r="B139" s="68">
        <f>Base!B139</f>
        <v>0</v>
      </c>
      <c r="C139" s="106"/>
      <c r="D139" s="106"/>
      <c r="E139" s="106"/>
      <c r="F139" s="87">
        <f t="shared" si="69"/>
        <v>0</v>
      </c>
      <c r="G139" s="66">
        <f>ПланОО!H139</f>
        <v>0</v>
      </c>
      <c r="H139" s="66">
        <f>ПланОО!I139</f>
        <v>0</v>
      </c>
      <c r="I139" s="66">
        <f>ПланОО!J139</f>
        <v>0</v>
      </c>
      <c r="J139" s="66">
        <f>ПланОО!K139</f>
        <v>0</v>
      </c>
      <c r="K139" s="66">
        <f>ПланОО!L139</f>
        <v>0</v>
      </c>
      <c r="L139" s="66">
        <f>ПланОО!M139</f>
        <v>0</v>
      </c>
      <c r="M139" s="66">
        <f t="shared" si="70"/>
        <v>0</v>
      </c>
      <c r="N139" s="66">
        <f t="shared" si="71"/>
        <v>0</v>
      </c>
      <c r="O139" s="66">
        <f t="shared" si="72"/>
        <v>0</v>
      </c>
      <c r="P139" s="66">
        <f t="shared" si="73"/>
        <v>0</v>
      </c>
      <c r="Q139" s="66">
        <f t="shared" si="74"/>
        <v>0</v>
      </c>
      <c r="R139" s="66">
        <f t="shared" si="75"/>
        <v>0</v>
      </c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106"/>
      <c r="AJ139" s="106"/>
      <c r="AK139" s="106"/>
      <c r="AL139" s="106"/>
      <c r="AM139" s="66"/>
      <c r="AN139" s="216" t="str">
        <f>ПланОО!BG139</f>
        <v/>
      </c>
      <c r="AO139" s="51"/>
      <c r="AP139" s="66">
        <f t="shared" si="65"/>
        <v>0</v>
      </c>
      <c r="AQ139" s="66">
        <f t="shared" si="66"/>
        <v>0</v>
      </c>
      <c r="AR139" s="66">
        <f t="shared" si="67"/>
        <v>0</v>
      </c>
    </row>
    <row r="140" spans="1:44" x14ac:dyDescent="0.25">
      <c r="A140" s="66" t="str">
        <f>Base!A140</f>
        <v>ПБ.ВС.8</v>
      </c>
      <c r="B140" s="68">
        <f>Base!B140</f>
        <v>0</v>
      </c>
      <c r="C140" s="106"/>
      <c r="D140" s="106"/>
      <c r="E140" s="106"/>
      <c r="F140" s="87">
        <f t="shared" si="69"/>
        <v>0</v>
      </c>
      <c r="G140" s="66">
        <f>ПланОО!H140</f>
        <v>0</v>
      </c>
      <c r="H140" s="66">
        <f>ПланОО!I140</f>
        <v>0</v>
      </c>
      <c r="I140" s="66">
        <f>ПланОО!J140</f>
        <v>0</v>
      </c>
      <c r="J140" s="66">
        <f>ПланОО!K140</f>
        <v>0</v>
      </c>
      <c r="K140" s="66">
        <f>ПланОО!L140</f>
        <v>0</v>
      </c>
      <c r="L140" s="66">
        <f>ПланОО!M140</f>
        <v>0</v>
      </c>
      <c r="M140" s="66">
        <f t="shared" si="70"/>
        <v>0</v>
      </c>
      <c r="N140" s="66">
        <f t="shared" si="71"/>
        <v>0</v>
      </c>
      <c r="O140" s="66">
        <f t="shared" si="72"/>
        <v>0</v>
      </c>
      <c r="P140" s="66">
        <f t="shared" si="73"/>
        <v>0</v>
      </c>
      <c r="Q140" s="66">
        <f t="shared" si="74"/>
        <v>0</v>
      </c>
      <c r="R140" s="66">
        <f t="shared" si="75"/>
        <v>0</v>
      </c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  <c r="AG140" s="106"/>
      <c r="AH140" s="106"/>
      <c r="AI140" s="106"/>
      <c r="AJ140" s="106"/>
      <c r="AK140" s="106"/>
      <c r="AL140" s="106"/>
      <c r="AM140" s="66"/>
      <c r="AN140" s="216" t="str">
        <f>ПланОО!BG140</f>
        <v/>
      </c>
      <c r="AO140" s="51"/>
      <c r="AP140" s="66">
        <f t="shared" si="65"/>
        <v>0</v>
      </c>
      <c r="AQ140" s="66">
        <f t="shared" si="66"/>
        <v>0</v>
      </c>
      <c r="AR140" s="66">
        <f t="shared" si="67"/>
        <v>0</v>
      </c>
    </row>
    <row r="141" spans="1:44" x14ac:dyDescent="0.25">
      <c r="A141" s="66" t="str">
        <f>Base!A141</f>
        <v>ПБ.ВС.9</v>
      </c>
      <c r="B141" s="68">
        <f>Base!B141</f>
        <v>0</v>
      </c>
      <c r="C141" s="106"/>
      <c r="D141" s="106"/>
      <c r="E141" s="106"/>
      <c r="F141" s="87">
        <f t="shared" si="69"/>
        <v>0</v>
      </c>
      <c r="G141" s="66">
        <f>ПланОО!H141</f>
        <v>0</v>
      </c>
      <c r="H141" s="66">
        <f>ПланОО!I141</f>
        <v>0</v>
      </c>
      <c r="I141" s="66">
        <f>ПланОО!J141</f>
        <v>0</v>
      </c>
      <c r="J141" s="66">
        <f>ПланОО!K141</f>
        <v>0</v>
      </c>
      <c r="K141" s="66">
        <f>ПланОО!L141</f>
        <v>0</v>
      </c>
      <c r="L141" s="66">
        <f>ПланОО!M141</f>
        <v>0</v>
      </c>
      <c r="M141" s="66">
        <f t="shared" si="70"/>
        <v>0</v>
      </c>
      <c r="N141" s="66">
        <f t="shared" si="71"/>
        <v>0</v>
      </c>
      <c r="O141" s="66">
        <f t="shared" si="72"/>
        <v>0</v>
      </c>
      <c r="P141" s="66">
        <f t="shared" si="73"/>
        <v>0</v>
      </c>
      <c r="Q141" s="66">
        <f t="shared" si="74"/>
        <v>0</v>
      </c>
      <c r="R141" s="66">
        <f t="shared" si="75"/>
        <v>0</v>
      </c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L141" s="106"/>
      <c r="AM141" s="66"/>
      <c r="AN141" s="216" t="str">
        <f>ПланОО!BG141</f>
        <v/>
      </c>
      <c r="AO141" s="51"/>
      <c r="AP141" s="66">
        <f t="shared" si="65"/>
        <v>0</v>
      </c>
      <c r="AQ141" s="66">
        <f t="shared" si="66"/>
        <v>0</v>
      </c>
      <c r="AR141" s="66">
        <f t="shared" si="67"/>
        <v>0</v>
      </c>
    </row>
    <row r="142" spans="1:44" x14ac:dyDescent="0.25">
      <c r="A142" s="66" t="str">
        <f>Base!A142</f>
        <v>ПБ.ВС.10</v>
      </c>
      <c r="B142" s="68">
        <f>Base!B142</f>
        <v>0</v>
      </c>
      <c r="C142" s="106"/>
      <c r="D142" s="106"/>
      <c r="E142" s="106"/>
      <c r="F142" s="87">
        <f t="shared" si="69"/>
        <v>0</v>
      </c>
      <c r="G142" s="66">
        <f>ПланОО!H142</f>
        <v>0</v>
      </c>
      <c r="H142" s="66">
        <f>ПланОО!I142</f>
        <v>0</v>
      </c>
      <c r="I142" s="66">
        <f>ПланОО!J142</f>
        <v>0</v>
      </c>
      <c r="J142" s="66">
        <f>ПланОО!K142</f>
        <v>0</v>
      </c>
      <c r="K142" s="66">
        <f>ПланОО!L142</f>
        <v>0</v>
      </c>
      <c r="L142" s="66">
        <f>ПланОО!M142</f>
        <v>0</v>
      </c>
      <c r="M142" s="66">
        <f t="shared" si="70"/>
        <v>0</v>
      </c>
      <c r="N142" s="66">
        <f t="shared" si="71"/>
        <v>0</v>
      </c>
      <c r="O142" s="66">
        <f t="shared" si="72"/>
        <v>0</v>
      </c>
      <c r="P142" s="66">
        <f t="shared" si="73"/>
        <v>0</v>
      </c>
      <c r="Q142" s="66">
        <f t="shared" si="74"/>
        <v>0</v>
      </c>
      <c r="R142" s="66">
        <f t="shared" si="75"/>
        <v>0</v>
      </c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106"/>
      <c r="AJ142" s="106"/>
      <c r="AK142" s="106"/>
      <c r="AL142" s="106"/>
      <c r="AM142" s="66"/>
      <c r="AN142" s="216" t="str">
        <f>ПланОО!BG142</f>
        <v/>
      </c>
      <c r="AO142" s="51"/>
      <c r="AP142" s="66">
        <f t="shared" si="65"/>
        <v>0</v>
      </c>
      <c r="AQ142" s="66">
        <f t="shared" si="66"/>
        <v>0</v>
      </c>
      <c r="AR142" s="66">
        <f t="shared" si="67"/>
        <v>0</v>
      </c>
    </row>
    <row r="143" spans="1:44" x14ac:dyDescent="0.25">
      <c r="A143" s="66" t="str">
        <f>Base!A143</f>
        <v>ПБ.ВС.11</v>
      </c>
      <c r="B143" s="68">
        <f>Base!B143</f>
        <v>0</v>
      </c>
      <c r="C143" s="106"/>
      <c r="D143" s="106"/>
      <c r="E143" s="106"/>
      <c r="F143" s="87">
        <f t="shared" si="69"/>
        <v>0</v>
      </c>
      <c r="G143" s="66">
        <f>ПланОО!H143</f>
        <v>0</v>
      </c>
      <c r="H143" s="66">
        <f>ПланОО!I143</f>
        <v>0</v>
      </c>
      <c r="I143" s="66">
        <f>ПланОО!J143</f>
        <v>0</v>
      </c>
      <c r="J143" s="66">
        <f>ПланОО!K143</f>
        <v>0</v>
      </c>
      <c r="K143" s="66">
        <f>ПланОО!L143</f>
        <v>0</v>
      </c>
      <c r="L143" s="66">
        <f>ПланОО!M143</f>
        <v>0</v>
      </c>
      <c r="M143" s="66">
        <f t="shared" si="70"/>
        <v>0</v>
      </c>
      <c r="N143" s="66">
        <f t="shared" si="71"/>
        <v>0</v>
      </c>
      <c r="O143" s="66">
        <f t="shared" si="72"/>
        <v>0</v>
      </c>
      <c r="P143" s="66">
        <f t="shared" si="73"/>
        <v>0</v>
      </c>
      <c r="Q143" s="66">
        <f t="shared" si="74"/>
        <v>0</v>
      </c>
      <c r="R143" s="66">
        <f t="shared" si="75"/>
        <v>0</v>
      </c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  <c r="AD143" s="106"/>
      <c r="AE143" s="106"/>
      <c r="AF143" s="106"/>
      <c r="AG143" s="106"/>
      <c r="AH143" s="106"/>
      <c r="AI143" s="106"/>
      <c r="AJ143" s="106"/>
      <c r="AK143" s="106"/>
      <c r="AL143" s="106"/>
      <c r="AM143" s="66"/>
      <c r="AN143" s="216" t="str">
        <f>ПланОО!BG143</f>
        <v/>
      </c>
      <c r="AO143" s="51"/>
      <c r="AP143" s="66">
        <f t="shared" si="65"/>
        <v>0</v>
      </c>
      <c r="AQ143" s="66">
        <f t="shared" si="66"/>
        <v>0</v>
      </c>
      <c r="AR143" s="66">
        <f t="shared" si="67"/>
        <v>0</v>
      </c>
    </row>
    <row r="144" spans="1:44" x14ac:dyDescent="0.25">
      <c r="A144" s="66" t="str">
        <f>Base!A144</f>
        <v>ПБ.ВС.12</v>
      </c>
      <c r="B144" s="68">
        <f>Base!B144</f>
        <v>0</v>
      </c>
      <c r="C144" s="106"/>
      <c r="D144" s="106"/>
      <c r="E144" s="106"/>
      <c r="F144" s="87">
        <f t="shared" si="69"/>
        <v>0</v>
      </c>
      <c r="G144" s="66">
        <f>ПланОО!H144</f>
        <v>0</v>
      </c>
      <c r="H144" s="66">
        <f>ПланОО!I144</f>
        <v>0</v>
      </c>
      <c r="I144" s="66">
        <f>ПланОО!J144</f>
        <v>0</v>
      </c>
      <c r="J144" s="66">
        <f>ПланОО!K144</f>
        <v>0</v>
      </c>
      <c r="K144" s="66">
        <f>ПланОО!L144</f>
        <v>0</v>
      </c>
      <c r="L144" s="66">
        <f>ПланОО!M144</f>
        <v>0</v>
      </c>
      <c r="M144" s="66">
        <f t="shared" si="70"/>
        <v>0</v>
      </c>
      <c r="N144" s="66">
        <f t="shared" si="71"/>
        <v>0</v>
      </c>
      <c r="O144" s="66">
        <f t="shared" si="72"/>
        <v>0</v>
      </c>
      <c r="P144" s="66">
        <f t="shared" si="73"/>
        <v>0</v>
      </c>
      <c r="Q144" s="66">
        <f t="shared" si="74"/>
        <v>0</v>
      </c>
      <c r="R144" s="66">
        <f t="shared" si="75"/>
        <v>0</v>
      </c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  <c r="AD144" s="106"/>
      <c r="AE144" s="106"/>
      <c r="AF144" s="106"/>
      <c r="AG144" s="106"/>
      <c r="AH144" s="106"/>
      <c r="AI144" s="106"/>
      <c r="AJ144" s="106"/>
      <c r="AK144" s="106"/>
      <c r="AL144" s="106"/>
      <c r="AM144" s="66"/>
      <c r="AN144" s="216" t="str">
        <f>ПланОО!BG144</f>
        <v/>
      </c>
      <c r="AO144" s="51"/>
      <c r="AP144" s="66">
        <f t="shared" si="65"/>
        <v>0</v>
      </c>
      <c r="AQ144" s="66">
        <f t="shared" si="66"/>
        <v>0</v>
      </c>
      <c r="AR144" s="66">
        <f t="shared" si="67"/>
        <v>0</v>
      </c>
    </row>
    <row r="145" spans="1:165" x14ac:dyDescent="0.25">
      <c r="A145" s="66" t="str">
        <f>Base!A145</f>
        <v>ПБ.ВС.13</v>
      </c>
      <c r="B145" s="68">
        <f>Base!B145</f>
        <v>0</v>
      </c>
      <c r="C145" s="106"/>
      <c r="D145" s="106"/>
      <c r="E145" s="106"/>
      <c r="F145" s="87">
        <f t="shared" si="69"/>
        <v>0</v>
      </c>
      <c r="G145" s="66">
        <f>ПланОО!H145</f>
        <v>0</v>
      </c>
      <c r="H145" s="66">
        <f>ПланОО!I145</f>
        <v>0</v>
      </c>
      <c r="I145" s="66">
        <f>ПланОО!J145</f>
        <v>0</v>
      </c>
      <c r="J145" s="66">
        <f>ПланОО!K145</f>
        <v>0</v>
      </c>
      <c r="K145" s="66">
        <f>ПланОО!L145</f>
        <v>0</v>
      </c>
      <c r="L145" s="66">
        <f>ПланОО!M145</f>
        <v>0</v>
      </c>
      <c r="M145" s="66">
        <f t="shared" si="70"/>
        <v>0</v>
      </c>
      <c r="N145" s="66">
        <f t="shared" si="71"/>
        <v>0</v>
      </c>
      <c r="O145" s="66">
        <f t="shared" si="72"/>
        <v>0</v>
      </c>
      <c r="P145" s="66">
        <f t="shared" si="73"/>
        <v>0</v>
      </c>
      <c r="Q145" s="66">
        <f t="shared" si="74"/>
        <v>0</v>
      </c>
      <c r="R145" s="66">
        <f t="shared" si="75"/>
        <v>0</v>
      </c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106"/>
      <c r="AJ145" s="106"/>
      <c r="AK145" s="106"/>
      <c r="AL145" s="106"/>
      <c r="AM145" s="66"/>
      <c r="AN145" s="216" t="str">
        <f>ПланОО!BG145</f>
        <v/>
      </c>
      <c r="AO145" s="51"/>
      <c r="AP145" s="66">
        <f t="shared" si="65"/>
        <v>0</v>
      </c>
      <c r="AQ145" s="66">
        <f t="shared" si="66"/>
        <v>0</v>
      </c>
      <c r="AR145" s="66">
        <f t="shared" si="67"/>
        <v>0</v>
      </c>
    </row>
    <row r="146" spans="1:165" x14ac:dyDescent="0.25">
      <c r="A146" s="66" t="str">
        <f>Base!A146</f>
        <v>ПБ.ВС.14</v>
      </c>
      <c r="B146" s="68">
        <f>Base!B146</f>
        <v>0</v>
      </c>
      <c r="C146" s="106"/>
      <c r="D146" s="106"/>
      <c r="E146" s="106"/>
      <c r="F146" s="87">
        <f t="shared" si="69"/>
        <v>0</v>
      </c>
      <c r="G146" s="66">
        <f>ПланОО!H146</f>
        <v>0</v>
      </c>
      <c r="H146" s="66">
        <f>ПланОО!I146</f>
        <v>0</v>
      </c>
      <c r="I146" s="66">
        <f>ПланОО!J146</f>
        <v>0</v>
      </c>
      <c r="J146" s="66">
        <f>ПланОО!K146</f>
        <v>0</v>
      </c>
      <c r="K146" s="66">
        <f>ПланОО!L146</f>
        <v>0</v>
      </c>
      <c r="L146" s="66">
        <f>ПланОО!M146</f>
        <v>0</v>
      </c>
      <c r="M146" s="66">
        <f t="shared" si="70"/>
        <v>0</v>
      </c>
      <c r="N146" s="66">
        <f t="shared" si="71"/>
        <v>0</v>
      </c>
      <c r="O146" s="66">
        <f t="shared" si="72"/>
        <v>0</v>
      </c>
      <c r="P146" s="66">
        <f t="shared" si="73"/>
        <v>0</v>
      </c>
      <c r="Q146" s="66">
        <f t="shared" si="74"/>
        <v>0</v>
      </c>
      <c r="R146" s="66">
        <f t="shared" si="75"/>
        <v>0</v>
      </c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  <c r="AD146" s="106"/>
      <c r="AE146" s="106"/>
      <c r="AF146" s="106"/>
      <c r="AG146" s="106"/>
      <c r="AH146" s="106"/>
      <c r="AI146" s="106"/>
      <c r="AJ146" s="106"/>
      <c r="AK146" s="106"/>
      <c r="AL146" s="106"/>
      <c r="AM146" s="66"/>
      <c r="AN146" s="216" t="str">
        <f>ПланОО!BG146</f>
        <v/>
      </c>
      <c r="AO146" s="51"/>
      <c r="AP146" s="66">
        <f t="shared" si="65"/>
        <v>0</v>
      </c>
      <c r="AQ146" s="66">
        <f t="shared" si="66"/>
        <v>0</v>
      </c>
      <c r="AR146" s="66">
        <f t="shared" si="67"/>
        <v>0</v>
      </c>
    </row>
    <row r="147" spans="1:165" x14ac:dyDescent="0.25">
      <c r="A147" s="66" t="str">
        <f>Base!A147</f>
        <v>ПБ.ВС.15</v>
      </c>
      <c r="B147" s="68">
        <f>Base!B147</f>
        <v>0</v>
      </c>
      <c r="C147" s="106"/>
      <c r="D147" s="106"/>
      <c r="E147" s="106"/>
      <c r="F147" s="87">
        <f t="shared" si="69"/>
        <v>0</v>
      </c>
      <c r="G147" s="66">
        <f>ПланОО!H147</f>
        <v>0</v>
      </c>
      <c r="H147" s="66">
        <f>ПланОО!I147</f>
        <v>0</v>
      </c>
      <c r="I147" s="66">
        <f>ПланОО!J147</f>
        <v>0</v>
      </c>
      <c r="J147" s="66">
        <f>ПланОО!K147</f>
        <v>0</v>
      </c>
      <c r="K147" s="66">
        <f>ПланОО!L147</f>
        <v>0</v>
      </c>
      <c r="L147" s="66">
        <f>ПланОО!M147</f>
        <v>0</v>
      </c>
      <c r="M147" s="66">
        <f t="shared" si="70"/>
        <v>0</v>
      </c>
      <c r="N147" s="66">
        <f t="shared" si="71"/>
        <v>0</v>
      </c>
      <c r="O147" s="66">
        <f t="shared" si="72"/>
        <v>0</v>
      </c>
      <c r="P147" s="66">
        <f t="shared" si="73"/>
        <v>0</v>
      </c>
      <c r="Q147" s="66">
        <f t="shared" si="74"/>
        <v>0</v>
      </c>
      <c r="R147" s="66">
        <f t="shared" si="75"/>
        <v>0</v>
      </c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  <c r="AD147" s="106"/>
      <c r="AE147" s="106"/>
      <c r="AF147" s="106"/>
      <c r="AG147" s="106"/>
      <c r="AH147" s="106"/>
      <c r="AI147" s="106"/>
      <c r="AJ147" s="106"/>
      <c r="AK147" s="106"/>
      <c r="AL147" s="106"/>
      <c r="AM147" s="66"/>
      <c r="AN147" s="216" t="str">
        <f>ПланОО!BG147</f>
        <v/>
      </c>
      <c r="AO147" s="51"/>
      <c r="AP147" s="66">
        <f t="shared" si="65"/>
        <v>0</v>
      </c>
      <c r="AQ147" s="66">
        <f t="shared" si="66"/>
        <v>0</v>
      </c>
      <c r="AR147" s="66">
        <f t="shared" si="67"/>
        <v>0</v>
      </c>
    </row>
    <row r="148" spans="1:165" x14ac:dyDescent="0.25">
      <c r="A148" s="66" t="str">
        <f>Base!A148</f>
        <v>ПБ.ВС.16</v>
      </c>
      <c r="B148" s="68">
        <f>Base!B148</f>
        <v>0</v>
      </c>
      <c r="C148" s="106"/>
      <c r="D148" s="106"/>
      <c r="E148" s="106"/>
      <c r="F148" s="87">
        <f t="shared" si="69"/>
        <v>0</v>
      </c>
      <c r="G148" s="66">
        <f>ПланОО!H148</f>
        <v>0</v>
      </c>
      <c r="H148" s="66">
        <f>ПланОО!I148</f>
        <v>0</v>
      </c>
      <c r="I148" s="66">
        <f>ПланОО!J148</f>
        <v>0</v>
      </c>
      <c r="J148" s="66">
        <f>ПланОО!K148</f>
        <v>0</v>
      </c>
      <c r="K148" s="66">
        <f>ПланОО!L148</f>
        <v>0</v>
      </c>
      <c r="L148" s="66">
        <f>ПланОО!M148</f>
        <v>0</v>
      </c>
      <c r="M148" s="66">
        <f t="shared" si="70"/>
        <v>0</v>
      </c>
      <c r="N148" s="66">
        <f t="shared" si="71"/>
        <v>0</v>
      </c>
      <c r="O148" s="66">
        <f t="shared" si="72"/>
        <v>0</v>
      </c>
      <c r="P148" s="66">
        <f t="shared" si="73"/>
        <v>0</v>
      </c>
      <c r="Q148" s="66">
        <f t="shared" si="74"/>
        <v>0</v>
      </c>
      <c r="R148" s="66">
        <f t="shared" si="75"/>
        <v>0</v>
      </c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6"/>
      <c r="AK148" s="106"/>
      <c r="AL148" s="106"/>
      <c r="AM148" s="66"/>
      <c r="AN148" s="216" t="str">
        <f>ПланОО!BG148</f>
        <v/>
      </c>
      <c r="AO148" s="51"/>
      <c r="AP148" s="66">
        <f t="shared" si="65"/>
        <v>0</v>
      </c>
      <c r="AQ148" s="66">
        <f t="shared" si="66"/>
        <v>0</v>
      </c>
      <c r="AR148" s="66">
        <f t="shared" si="67"/>
        <v>0</v>
      </c>
    </row>
    <row r="149" spans="1:165" x14ac:dyDescent="0.25">
      <c r="A149" s="66" t="str">
        <f>Base!A149</f>
        <v>ПБ.ВС.17</v>
      </c>
      <c r="B149" s="68">
        <f>Base!B149</f>
        <v>0</v>
      </c>
      <c r="C149" s="106"/>
      <c r="D149" s="106"/>
      <c r="E149" s="106"/>
      <c r="F149" s="87">
        <f t="shared" si="69"/>
        <v>0</v>
      </c>
      <c r="G149" s="66">
        <f>ПланОО!H149</f>
        <v>0</v>
      </c>
      <c r="H149" s="66">
        <f>ПланОО!I149</f>
        <v>0</v>
      </c>
      <c r="I149" s="66">
        <f>ПланОО!J149</f>
        <v>0</v>
      </c>
      <c r="J149" s="66">
        <f>ПланОО!K149</f>
        <v>0</v>
      </c>
      <c r="K149" s="66">
        <f>ПланОО!L149</f>
        <v>0</v>
      </c>
      <c r="L149" s="66">
        <f>ПланОО!M149</f>
        <v>0</v>
      </c>
      <c r="M149" s="66">
        <f t="shared" si="70"/>
        <v>0</v>
      </c>
      <c r="N149" s="66">
        <f t="shared" si="71"/>
        <v>0</v>
      </c>
      <c r="O149" s="66">
        <f t="shared" si="72"/>
        <v>0</v>
      </c>
      <c r="P149" s="66">
        <f t="shared" si="73"/>
        <v>0</v>
      </c>
      <c r="Q149" s="66">
        <f t="shared" si="74"/>
        <v>0</v>
      </c>
      <c r="R149" s="66">
        <f t="shared" si="75"/>
        <v>0</v>
      </c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6"/>
      <c r="AK149" s="106"/>
      <c r="AL149" s="106"/>
      <c r="AM149" s="66"/>
      <c r="AN149" s="216" t="str">
        <f>ПланОО!BG149</f>
        <v/>
      </c>
      <c r="AO149" s="51"/>
      <c r="AP149" s="66">
        <f t="shared" si="65"/>
        <v>0</v>
      </c>
      <c r="AQ149" s="66">
        <f t="shared" si="66"/>
        <v>0</v>
      </c>
      <c r="AR149" s="66">
        <f t="shared" si="67"/>
        <v>0</v>
      </c>
    </row>
    <row r="150" spans="1:165" x14ac:dyDescent="0.25">
      <c r="A150" s="66" t="str">
        <f>Base!A150</f>
        <v>ПБ.ВС.18</v>
      </c>
      <c r="B150" s="68">
        <f>Base!B150</f>
        <v>0</v>
      </c>
      <c r="C150" s="106"/>
      <c r="D150" s="106"/>
      <c r="E150" s="106"/>
      <c r="F150" s="87">
        <f t="shared" si="69"/>
        <v>0</v>
      </c>
      <c r="G150" s="66">
        <f>ПланОО!H150</f>
        <v>0</v>
      </c>
      <c r="H150" s="66">
        <f>ПланОО!I150</f>
        <v>0</v>
      </c>
      <c r="I150" s="66">
        <f>ПланОО!J150</f>
        <v>0</v>
      </c>
      <c r="J150" s="66">
        <f>ПланОО!K150</f>
        <v>0</v>
      </c>
      <c r="K150" s="66">
        <f>ПланОО!L150</f>
        <v>0</v>
      </c>
      <c r="L150" s="66">
        <f>ПланОО!M150</f>
        <v>0</v>
      </c>
      <c r="M150" s="66">
        <f t="shared" si="70"/>
        <v>0</v>
      </c>
      <c r="N150" s="66">
        <f t="shared" si="71"/>
        <v>0</v>
      </c>
      <c r="O150" s="66">
        <f t="shared" si="72"/>
        <v>0</v>
      </c>
      <c r="P150" s="66">
        <f t="shared" si="73"/>
        <v>0</v>
      </c>
      <c r="Q150" s="66">
        <f t="shared" si="74"/>
        <v>0</v>
      </c>
      <c r="R150" s="66">
        <f t="shared" si="75"/>
        <v>0</v>
      </c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  <c r="AD150" s="106"/>
      <c r="AE150" s="106"/>
      <c r="AF150" s="106"/>
      <c r="AG150" s="106"/>
      <c r="AH150" s="106"/>
      <c r="AI150" s="106"/>
      <c r="AJ150" s="106"/>
      <c r="AK150" s="106"/>
      <c r="AL150" s="106"/>
      <c r="AM150" s="66"/>
      <c r="AN150" s="216" t="str">
        <f>ПланОО!BG150</f>
        <v/>
      </c>
      <c r="AO150" s="51"/>
      <c r="AP150" s="66">
        <f t="shared" si="65"/>
        <v>0</v>
      </c>
      <c r="AQ150" s="66">
        <f t="shared" si="66"/>
        <v>0</v>
      </c>
      <c r="AR150" s="66">
        <f t="shared" si="67"/>
        <v>0</v>
      </c>
    </row>
    <row r="151" spans="1:165" x14ac:dyDescent="0.25">
      <c r="A151" s="66" t="str">
        <f>Base!A151</f>
        <v>ПБ.ВС.19</v>
      </c>
      <c r="B151" s="68">
        <f>Base!B151</f>
        <v>0</v>
      </c>
      <c r="C151" s="106"/>
      <c r="D151" s="106"/>
      <c r="E151" s="106"/>
      <c r="F151" s="87">
        <f t="shared" si="69"/>
        <v>0</v>
      </c>
      <c r="G151" s="66">
        <f>ПланОО!H151</f>
        <v>0</v>
      </c>
      <c r="H151" s="66">
        <f>ПланОО!I151</f>
        <v>0</v>
      </c>
      <c r="I151" s="66">
        <f>ПланОО!J151</f>
        <v>0</v>
      </c>
      <c r="J151" s="66">
        <f>ПланОО!K151</f>
        <v>0</v>
      </c>
      <c r="K151" s="66">
        <f>ПланОО!L151</f>
        <v>0</v>
      </c>
      <c r="L151" s="66">
        <f>ПланОО!M151</f>
        <v>0</v>
      </c>
      <c r="M151" s="66">
        <f t="shared" si="70"/>
        <v>0</v>
      </c>
      <c r="N151" s="66">
        <f t="shared" si="71"/>
        <v>0</v>
      </c>
      <c r="O151" s="66">
        <f t="shared" si="72"/>
        <v>0</v>
      </c>
      <c r="P151" s="66">
        <f t="shared" si="73"/>
        <v>0</v>
      </c>
      <c r="Q151" s="66">
        <f t="shared" si="74"/>
        <v>0</v>
      </c>
      <c r="R151" s="66">
        <f t="shared" si="75"/>
        <v>0</v>
      </c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6"/>
      <c r="AF151" s="106"/>
      <c r="AG151" s="106"/>
      <c r="AH151" s="106"/>
      <c r="AI151" s="106"/>
      <c r="AJ151" s="106"/>
      <c r="AK151" s="106"/>
      <c r="AL151" s="106"/>
      <c r="AM151" s="66"/>
      <c r="AN151" s="216" t="str">
        <f>ПланОО!BG151</f>
        <v/>
      </c>
      <c r="AO151" s="51"/>
      <c r="AP151" s="66">
        <f t="shared" si="65"/>
        <v>0</v>
      </c>
      <c r="AQ151" s="66">
        <f t="shared" si="66"/>
        <v>0</v>
      </c>
      <c r="AR151" s="66">
        <f t="shared" si="67"/>
        <v>0</v>
      </c>
    </row>
    <row r="152" spans="1:165" x14ac:dyDescent="0.25">
      <c r="A152" s="66" t="str">
        <f>Base!A152</f>
        <v>ПБ.ВС.20</v>
      </c>
      <c r="B152" s="68">
        <f>Base!B152</f>
        <v>0</v>
      </c>
      <c r="C152" s="106"/>
      <c r="D152" s="106"/>
      <c r="E152" s="106"/>
      <c r="F152" s="87">
        <f t="shared" si="69"/>
        <v>0</v>
      </c>
      <c r="G152" s="66">
        <f>ПланОО!H152</f>
        <v>0</v>
      </c>
      <c r="H152" s="66">
        <f>ПланОО!I152</f>
        <v>0</v>
      </c>
      <c r="I152" s="66">
        <f>ПланОО!J152</f>
        <v>0</v>
      </c>
      <c r="J152" s="66">
        <f>ПланОО!K152</f>
        <v>0</v>
      </c>
      <c r="K152" s="66">
        <f>ПланОО!L152</f>
        <v>0</v>
      </c>
      <c r="L152" s="66">
        <f>ПланОО!M152</f>
        <v>0</v>
      </c>
      <c r="M152" s="66">
        <f t="shared" si="70"/>
        <v>0</v>
      </c>
      <c r="N152" s="66">
        <f t="shared" si="71"/>
        <v>0</v>
      </c>
      <c r="O152" s="66">
        <f t="shared" si="72"/>
        <v>0</v>
      </c>
      <c r="P152" s="66">
        <f t="shared" si="73"/>
        <v>0</v>
      </c>
      <c r="Q152" s="66">
        <f t="shared" si="74"/>
        <v>0</v>
      </c>
      <c r="R152" s="66">
        <f t="shared" si="75"/>
        <v>0</v>
      </c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  <c r="AG152" s="106"/>
      <c r="AH152" s="106"/>
      <c r="AI152" s="106"/>
      <c r="AJ152" s="106"/>
      <c r="AK152" s="106"/>
      <c r="AL152" s="106"/>
      <c r="AM152" s="66"/>
      <c r="AN152" s="216" t="str">
        <f>ПланОО!BG152</f>
        <v/>
      </c>
      <c r="AO152" s="51"/>
      <c r="AP152" s="66">
        <f t="shared" si="65"/>
        <v>0</v>
      </c>
      <c r="AQ152" s="66">
        <f t="shared" si="66"/>
        <v>0</v>
      </c>
      <c r="AR152" s="66">
        <f t="shared" si="67"/>
        <v>0</v>
      </c>
    </row>
    <row r="153" spans="1:165" x14ac:dyDescent="0.25">
      <c r="A153" s="418" t="str">
        <f>Base!A153</f>
        <v>Всего по вариативной части ПБ (ВС)</v>
      </c>
      <c r="B153" s="418"/>
      <c r="C153" s="328">
        <f>Base!FX153</f>
        <v>0</v>
      </c>
      <c r="D153" s="328">
        <f>Base!FY153</f>
        <v>0</v>
      </c>
      <c r="E153" s="328">
        <f>Base!FZ153</f>
        <v>0</v>
      </c>
      <c r="F153" s="231">
        <f>SUM(F133:F152)</f>
        <v>0</v>
      </c>
      <c r="G153" s="231">
        <f t="shared" ref="G153:AL153" si="76">SUM(G133:G152)</f>
        <v>0</v>
      </c>
      <c r="H153" s="231">
        <f t="shared" si="76"/>
        <v>0</v>
      </c>
      <c r="I153" s="231">
        <f t="shared" si="76"/>
        <v>0</v>
      </c>
      <c r="J153" s="231">
        <f t="shared" si="76"/>
        <v>0</v>
      </c>
      <c r="K153" s="231">
        <f t="shared" si="76"/>
        <v>0</v>
      </c>
      <c r="L153" s="231">
        <f t="shared" si="76"/>
        <v>0</v>
      </c>
      <c r="M153" s="231">
        <f t="shared" si="76"/>
        <v>0</v>
      </c>
      <c r="N153" s="231">
        <f t="shared" si="76"/>
        <v>0</v>
      </c>
      <c r="O153" s="231">
        <f t="shared" si="76"/>
        <v>0</v>
      </c>
      <c r="P153" s="231">
        <f t="shared" si="76"/>
        <v>0</v>
      </c>
      <c r="Q153" s="231">
        <f t="shared" si="76"/>
        <v>0</v>
      </c>
      <c r="R153" s="231">
        <f t="shared" si="76"/>
        <v>0</v>
      </c>
      <c r="S153" s="231">
        <f t="shared" si="76"/>
        <v>0</v>
      </c>
      <c r="T153" s="231">
        <f t="shared" si="76"/>
        <v>0</v>
      </c>
      <c r="U153" s="231">
        <f t="shared" si="76"/>
        <v>0</v>
      </c>
      <c r="V153" s="231">
        <f t="shared" si="76"/>
        <v>0</v>
      </c>
      <c r="W153" s="231">
        <f t="shared" si="76"/>
        <v>0</v>
      </c>
      <c r="X153" s="231">
        <f t="shared" si="76"/>
        <v>0</v>
      </c>
      <c r="Y153" s="231">
        <f t="shared" si="76"/>
        <v>0</v>
      </c>
      <c r="Z153" s="231">
        <f t="shared" si="76"/>
        <v>0</v>
      </c>
      <c r="AA153" s="231">
        <f t="shared" si="76"/>
        <v>0</v>
      </c>
      <c r="AB153" s="231">
        <f t="shared" si="76"/>
        <v>0</v>
      </c>
      <c r="AC153" s="231">
        <f t="shared" si="76"/>
        <v>0</v>
      </c>
      <c r="AD153" s="231">
        <f t="shared" si="76"/>
        <v>0</v>
      </c>
      <c r="AE153" s="231">
        <f t="shared" si="76"/>
        <v>0</v>
      </c>
      <c r="AF153" s="231">
        <f t="shared" si="76"/>
        <v>0</v>
      </c>
      <c r="AG153" s="231">
        <f t="shared" si="76"/>
        <v>0</v>
      </c>
      <c r="AH153" s="231">
        <f t="shared" si="76"/>
        <v>0</v>
      </c>
      <c r="AI153" s="231">
        <f t="shared" si="76"/>
        <v>0</v>
      </c>
      <c r="AJ153" s="231">
        <f t="shared" si="76"/>
        <v>0</v>
      </c>
      <c r="AK153" s="231">
        <f t="shared" si="76"/>
        <v>0</v>
      </c>
      <c r="AL153" s="231">
        <f t="shared" si="76"/>
        <v>0</v>
      </c>
      <c r="AM153" s="66"/>
      <c r="AN153" s="216"/>
      <c r="AO153" s="51"/>
      <c r="AP153" s="66">
        <f t="shared" si="65"/>
        <v>0</v>
      </c>
      <c r="AQ153" s="66">
        <f t="shared" si="66"/>
        <v>0</v>
      </c>
      <c r="AR153" s="66">
        <f t="shared" si="67"/>
        <v>0</v>
      </c>
    </row>
    <row r="154" spans="1:165" x14ac:dyDescent="0.25">
      <c r="A154" s="414" t="str">
        <f>Base!A154</f>
        <v>Итого по вариативной части ПБ</v>
      </c>
      <c r="B154" s="414"/>
      <c r="C154" s="231">
        <f>C131+C153</f>
        <v>0</v>
      </c>
      <c r="D154" s="231">
        <f t="shared" ref="D154:AL154" si="77">D131+D153</f>
        <v>0</v>
      </c>
      <c r="E154" s="231">
        <f t="shared" si="77"/>
        <v>0</v>
      </c>
      <c r="F154" s="231">
        <f t="shared" si="77"/>
        <v>0</v>
      </c>
      <c r="G154" s="231">
        <f t="shared" si="77"/>
        <v>0</v>
      </c>
      <c r="H154" s="231">
        <f t="shared" si="77"/>
        <v>0</v>
      </c>
      <c r="I154" s="231">
        <f t="shared" si="77"/>
        <v>0</v>
      </c>
      <c r="J154" s="231">
        <f t="shared" si="77"/>
        <v>0</v>
      </c>
      <c r="K154" s="231">
        <f t="shared" si="77"/>
        <v>0</v>
      </c>
      <c r="L154" s="231">
        <f t="shared" si="77"/>
        <v>0</v>
      </c>
      <c r="M154" s="231">
        <f t="shared" si="77"/>
        <v>0</v>
      </c>
      <c r="N154" s="231">
        <f t="shared" si="77"/>
        <v>0</v>
      </c>
      <c r="O154" s="231">
        <f t="shared" si="77"/>
        <v>0</v>
      </c>
      <c r="P154" s="231">
        <f t="shared" si="77"/>
        <v>0</v>
      </c>
      <c r="Q154" s="231">
        <f t="shared" si="77"/>
        <v>0</v>
      </c>
      <c r="R154" s="231">
        <f t="shared" si="77"/>
        <v>0</v>
      </c>
      <c r="S154" s="231">
        <f t="shared" si="77"/>
        <v>0</v>
      </c>
      <c r="T154" s="231">
        <f t="shared" si="77"/>
        <v>0</v>
      </c>
      <c r="U154" s="231">
        <f t="shared" si="77"/>
        <v>0</v>
      </c>
      <c r="V154" s="231">
        <f t="shared" si="77"/>
        <v>0</v>
      </c>
      <c r="W154" s="231">
        <f t="shared" si="77"/>
        <v>0</v>
      </c>
      <c r="X154" s="231">
        <f t="shared" si="77"/>
        <v>0</v>
      </c>
      <c r="Y154" s="231">
        <f t="shared" si="77"/>
        <v>0</v>
      </c>
      <c r="Z154" s="231">
        <f t="shared" si="77"/>
        <v>0</v>
      </c>
      <c r="AA154" s="231">
        <f t="shared" si="77"/>
        <v>0</v>
      </c>
      <c r="AB154" s="231">
        <f t="shared" si="77"/>
        <v>0</v>
      </c>
      <c r="AC154" s="231">
        <f t="shared" si="77"/>
        <v>0</v>
      </c>
      <c r="AD154" s="231">
        <f t="shared" si="77"/>
        <v>0</v>
      </c>
      <c r="AE154" s="231">
        <f t="shared" si="77"/>
        <v>0</v>
      </c>
      <c r="AF154" s="231">
        <f t="shared" si="77"/>
        <v>0</v>
      </c>
      <c r="AG154" s="231">
        <f t="shared" si="77"/>
        <v>0</v>
      </c>
      <c r="AH154" s="231">
        <f t="shared" si="77"/>
        <v>0</v>
      </c>
      <c r="AI154" s="231">
        <f t="shared" si="77"/>
        <v>0</v>
      </c>
      <c r="AJ154" s="231">
        <f t="shared" si="77"/>
        <v>0</v>
      </c>
      <c r="AK154" s="231">
        <f t="shared" si="77"/>
        <v>0</v>
      </c>
      <c r="AL154" s="231">
        <f t="shared" si="77"/>
        <v>0</v>
      </c>
      <c r="AM154" s="66"/>
      <c r="AN154" s="216"/>
      <c r="AO154" s="51"/>
      <c r="AP154" s="66">
        <f t="shared" ref="AP154:AP160" si="78">I154*$AR$2</f>
        <v>0</v>
      </c>
      <c r="AQ154" s="66">
        <f t="shared" ref="AQ154:AQ160" si="79">(J154+K154)*$AR$2</f>
        <v>0</v>
      </c>
      <c r="AR154" s="66">
        <f t="shared" ref="AR154:AR160" si="80">H154*$AR$2</f>
        <v>0</v>
      </c>
    </row>
    <row r="155" spans="1:165" ht="15" customHeight="1" x14ac:dyDescent="0.25">
      <c r="A155" s="414" t="str">
        <f>Base!A155</f>
        <v>ВСЕГО ПО  ПРОФЕССИОНАЛЬНОМУ БЛОКУ</v>
      </c>
      <c r="B155" s="414"/>
      <c r="C155" s="231">
        <f>C99+C154</f>
        <v>0</v>
      </c>
      <c r="D155" s="231">
        <f t="shared" ref="D155:AL155" si="81">D99+D154</f>
        <v>0</v>
      </c>
      <c r="E155" s="231">
        <f t="shared" si="81"/>
        <v>0</v>
      </c>
      <c r="F155" s="231">
        <f t="shared" si="81"/>
        <v>0</v>
      </c>
      <c r="G155" s="231">
        <f t="shared" si="81"/>
        <v>0</v>
      </c>
      <c r="H155" s="231">
        <f t="shared" si="81"/>
        <v>0</v>
      </c>
      <c r="I155" s="231">
        <f t="shared" si="81"/>
        <v>0</v>
      </c>
      <c r="J155" s="231">
        <f t="shared" si="81"/>
        <v>0</v>
      </c>
      <c r="K155" s="231">
        <f t="shared" si="81"/>
        <v>0</v>
      </c>
      <c r="L155" s="231">
        <f t="shared" si="81"/>
        <v>0</v>
      </c>
      <c r="M155" s="231">
        <f t="shared" si="81"/>
        <v>0</v>
      </c>
      <c r="N155" s="231">
        <f t="shared" si="81"/>
        <v>0</v>
      </c>
      <c r="O155" s="231">
        <f t="shared" si="81"/>
        <v>0</v>
      </c>
      <c r="P155" s="231">
        <f t="shared" si="81"/>
        <v>0</v>
      </c>
      <c r="Q155" s="231">
        <f t="shared" si="81"/>
        <v>0</v>
      </c>
      <c r="R155" s="231">
        <f t="shared" si="81"/>
        <v>0</v>
      </c>
      <c r="S155" s="231">
        <f t="shared" si="81"/>
        <v>0</v>
      </c>
      <c r="T155" s="231">
        <f t="shared" si="81"/>
        <v>0</v>
      </c>
      <c r="U155" s="231">
        <f t="shared" si="81"/>
        <v>0</v>
      </c>
      <c r="V155" s="231">
        <f t="shared" si="81"/>
        <v>0</v>
      </c>
      <c r="W155" s="231">
        <f t="shared" si="81"/>
        <v>0</v>
      </c>
      <c r="X155" s="231">
        <f t="shared" si="81"/>
        <v>0</v>
      </c>
      <c r="Y155" s="231">
        <f t="shared" si="81"/>
        <v>0</v>
      </c>
      <c r="Z155" s="231">
        <f t="shared" si="81"/>
        <v>0</v>
      </c>
      <c r="AA155" s="231">
        <f t="shared" si="81"/>
        <v>0</v>
      </c>
      <c r="AB155" s="231">
        <f t="shared" si="81"/>
        <v>0</v>
      </c>
      <c r="AC155" s="231">
        <f t="shared" si="81"/>
        <v>0</v>
      </c>
      <c r="AD155" s="231">
        <f t="shared" si="81"/>
        <v>0</v>
      </c>
      <c r="AE155" s="231">
        <f t="shared" si="81"/>
        <v>0</v>
      </c>
      <c r="AF155" s="231">
        <f t="shared" si="81"/>
        <v>0</v>
      </c>
      <c r="AG155" s="231">
        <f t="shared" si="81"/>
        <v>0</v>
      </c>
      <c r="AH155" s="231">
        <f t="shared" si="81"/>
        <v>0</v>
      </c>
      <c r="AI155" s="231">
        <f t="shared" si="81"/>
        <v>0</v>
      </c>
      <c r="AJ155" s="231">
        <f t="shared" si="81"/>
        <v>0</v>
      </c>
      <c r="AK155" s="231">
        <f t="shared" si="81"/>
        <v>0</v>
      </c>
      <c r="AL155" s="231">
        <f t="shared" si="81"/>
        <v>0</v>
      </c>
      <c r="AM155" s="66"/>
      <c r="AN155" s="216"/>
      <c r="AO155" s="51"/>
      <c r="AP155" s="66">
        <f t="shared" si="78"/>
        <v>0</v>
      </c>
      <c r="AQ155" s="66">
        <f t="shared" si="79"/>
        <v>0</v>
      </c>
      <c r="AR155" s="66">
        <f t="shared" si="80"/>
        <v>0</v>
      </c>
    </row>
    <row r="156" spans="1:165" ht="18" customHeight="1" x14ac:dyDescent="0.25">
      <c r="A156" s="414" t="str">
        <f>Base!A156</f>
        <v>Итого по базовой части блока ДИСЦИПЛИНЫ</v>
      </c>
      <c r="B156" s="414"/>
      <c r="C156" s="231">
        <f>C23+C99</f>
        <v>0</v>
      </c>
      <c r="D156" s="231">
        <f t="shared" ref="D156:AZ156" si="82">D23+D99</f>
        <v>0</v>
      </c>
      <c r="E156" s="231">
        <f t="shared" si="82"/>
        <v>0</v>
      </c>
      <c r="F156" s="231">
        <f t="shared" si="82"/>
        <v>0</v>
      </c>
      <c r="G156" s="232">
        <f t="shared" si="82"/>
        <v>108</v>
      </c>
      <c r="H156" s="232">
        <f t="shared" si="82"/>
        <v>54</v>
      </c>
      <c r="I156" s="232">
        <f t="shared" si="82"/>
        <v>36</v>
      </c>
      <c r="J156" s="232">
        <f t="shared" si="82"/>
        <v>18</v>
      </c>
      <c r="K156" s="232">
        <f t="shared" si="82"/>
        <v>0</v>
      </c>
      <c r="L156" s="232">
        <f t="shared" si="82"/>
        <v>54</v>
      </c>
      <c r="M156" s="232">
        <f t="shared" si="82"/>
        <v>108</v>
      </c>
      <c r="N156" s="232">
        <f t="shared" si="82"/>
        <v>0</v>
      </c>
      <c r="O156" s="232">
        <f t="shared" si="82"/>
        <v>0</v>
      </c>
      <c r="P156" s="232">
        <f t="shared" si="82"/>
        <v>0</v>
      </c>
      <c r="Q156" s="232">
        <f t="shared" si="82"/>
        <v>0</v>
      </c>
      <c r="R156" s="232">
        <f t="shared" si="82"/>
        <v>108</v>
      </c>
      <c r="S156" s="232">
        <f t="shared" si="82"/>
        <v>0</v>
      </c>
      <c r="T156" s="232">
        <f t="shared" si="82"/>
        <v>0</v>
      </c>
      <c r="U156" s="232">
        <f t="shared" si="82"/>
        <v>0</v>
      </c>
      <c r="V156" s="232">
        <f t="shared" si="82"/>
        <v>0</v>
      </c>
      <c r="W156" s="232">
        <f t="shared" si="82"/>
        <v>0</v>
      </c>
      <c r="X156" s="232">
        <f t="shared" si="82"/>
        <v>0</v>
      </c>
      <c r="Y156" s="232">
        <f t="shared" si="82"/>
        <v>0</v>
      </c>
      <c r="Z156" s="232">
        <f t="shared" si="82"/>
        <v>0</v>
      </c>
      <c r="AA156" s="232">
        <f t="shared" si="82"/>
        <v>0</v>
      </c>
      <c r="AB156" s="232">
        <f t="shared" si="82"/>
        <v>0</v>
      </c>
      <c r="AC156" s="232">
        <f t="shared" si="82"/>
        <v>0</v>
      </c>
      <c r="AD156" s="232">
        <f t="shared" si="82"/>
        <v>0</v>
      </c>
      <c r="AE156" s="232">
        <f t="shared" si="82"/>
        <v>0</v>
      </c>
      <c r="AF156" s="232">
        <f t="shared" si="82"/>
        <v>0</v>
      </c>
      <c r="AG156" s="232">
        <f t="shared" si="82"/>
        <v>0</v>
      </c>
      <c r="AH156" s="232">
        <f t="shared" si="82"/>
        <v>0</v>
      </c>
      <c r="AI156" s="232">
        <f t="shared" si="82"/>
        <v>0</v>
      </c>
      <c r="AJ156" s="232">
        <f t="shared" si="82"/>
        <v>0</v>
      </c>
      <c r="AK156" s="232">
        <f t="shared" si="82"/>
        <v>0</v>
      </c>
      <c r="AL156" s="232">
        <f t="shared" si="82"/>
        <v>0</v>
      </c>
      <c r="AM156" s="232">
        <f t="shared" si="82"/>
        <v>0</v>
      </c>
      <c r="AN156" s="232">
        <f t="shared" si="82"/>
        <v>0</v>
      </c>
      <c r="AO156" s="232">
        <f t="shared" si="82"/>
        <v>0</v>
      </c>
      <c r="AP156" s="66">
        <f t="shared" si="78"/>
        <v>7.2</v>
      </c>
      <c r="AQ156" s="66">
        <f t="shared" si="79"/>
        <v>3.6</v>
      </c>
      <c r="AR156" s="66">
        <f t="shared" si="80"/>
        <v>10.8</v>
      </c>
      <c r="AS156" s="232">
        <f t="shared" si="82"/>
        <v>0</v>
      </c>
      <c r="AT156" s="232">
        <f t="shared" si="82"/>
        <v>0</v>
      </c>
      <c r="AU156" s="232">
        <f t="shared" si="82"/>
        <v>0</v>
      </c>
      <c r="AV156" s="232">
        <f t="shared" si="82"/>
        <v>0</v>
      </c>
      <c r="AW156" s="232">
        <f t="shared" si="82"/>
        <v>0</v>
      </c>
      <c r="AX156" s="232">
        <f t="shared" si="82"/>
        <v>0</v>
      </c>
      <c r="AY156" s="232">
        <f t="shared" si="82"/>
        <v>0</v>
      </c>
      <c r="AZ156" s="232">
        <f t="shared" si="82"/>
        <v>0</v>
      </c>
      <c r="BA156" s="230"/>
      <c r="BB156" s="214"/>
      <c r="BC156" s="214"/>
      <c r="BD156" s="214"/>
      <c r="BE156" s="214"/>
      <c r="BF156" s="50"/>
      <c r="BG156" s="50"/>
      <c r="BH156" s="197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  <c r="CE156" s="51"/>
      <c r="CF156" s="51"/>
      <c r="CG156" s="51"/>
      <c r="CH156" s="51"/>
      <c r="CI156" s="51"/>
      <c r="CJ156" s="51"/>
      <c r="CK156" s="51"/>
      <c r="CL156" s="51"/>
      <c r="CM156" s="51"/>
      <c r="CN156" s="51"/>
      <c r="CO156" s="51"/>
      <c r="CP156" s="51"/>
      <c r="CQ156" s="51"/>
      <c r="CR156" s="51"/>
      <c r="CS156" s="51"/>
      <c r="CT156" s="51"/>
      <c r="CU156" s="51"/>
      <c r="CV156" s="51"/>
      <c r="CW156" s="51"/>
      <c r="CX156" s="51"/>
      <c r="CY156" s="51"/>
      <c r="CZ156" s="51"/>
      <c r="DA156" s="51"/>
      <c r="DB156" s="51"/>
      <c r="DC156" s="51"/>
      <c r="DD156" s="51"/>
      <c r="DE156" s="51"/>
      <c r="DF156" s="51"/>
      <c r="DG156" s="51"/>
      <c r="DH156" s="51"/>
      <c r="DI156" s="51"/>
      <c r="DJ156" s="51"/>
      <c r="DK156" s="51"/>
      <c r="DL156" s="51"/>
      <c r="DM156" s="51"/>
      <c r="DN156" s="51"/>
      <c r="DO156" s="51"/>
      <c r="DP156" s="51"/>
      <c r="DQ156" s="51"/>
      <c r="DR156" s="51"/>
      <c r="DS156" s="51"/>
      <c r="DT156" s="51"/>
      <c r="DU156" s="51"/>
      <c r="DV156" s="51"/>
      <c r="DW156" s="51"/>
      <c r="DX156" s="51"/>
      <c r="DY156" s="51"/>
      <c r="DZ156" s="51"/>
      <c r="EA156" s="51"/>
      <c r="EB156" s="51"/>
      <c r="EC156" s="51"/>
      <c r="ED156" s="51"/>
      <c r="EE156" s="51"/>
      <c r="EF156" s="51"/>
      <c r="EG156" s="51"/>
      <c r="EH156" s="51"/>
      <c r="EI156" s="51"/>
      <c r="EJ156" s="51"/>
      <c r="EK156" s="51"/>
      <c r="EL156" s="51"/>
      <c r="EM156" s="51"/>
      <c r="FC156" s="51"/>
      <c r="FD156" s="51"/>
      <c r="FE156" s="51"/>
      <c r="FF156" s="51"/>
      <c r="FG156" s="51"/>
      <c r="FH156" s="51"/>
      <c r="FI156" s="226"/>
    </row>
    <row r="157" spans="1:165" ht="18" customHeight="1" x14ac:dyDescent="0.25">
      <c r="A157" s="414" t="str">
        <f>Base!A157</f>
        <v>Итого по вариативной части блока ДИСЦИПЛИНЫ (ВВ)</v>
      </c>
      <c r="B157" s="414"/>
      <c r="C157" s="231">
        <f>C37+C131</f>
        <v>0</v>
      </c>
      <c r="D157" s="231">
        <f t="shared" ref="D157:AZ157" si="83">D37+D131</f>
        <v>0</v>
      </c>
      <c r="E157" s="231">
        <f t="shared" si="83"/>
        <v>0</v>
      </c>
      <c r="F157" s="231">
        <f t="shared" si="83"/>
        <v>0</v>
      </c>
      <c r="G157" s="232">
        <f t="shared" si="83"/>
        <v>0</v>
      </c>
      <c r="H157" s="232">
        <f t="shared" si="83"/>
        <v>0</v>
      </c>
      <c r="I157" s="232">
        <f t="shared" si="83"/>
        <v>0</v>
      </c>
      <c r="J157" s="232">
        <f t="shared" si="83"/>
        <v>0</v>
      </c>
      <c r="K157" s="232">
        <f t="shared" si="83"/>
        <v>0</v>
      </c>
      <c r="L157" s="232">
        <f t="shared" si="83"/>
        <v>0</v>
      </c>
      <c r="M157" s="232">
        <f t="shared" si="83"/>
        <v>0</v>
      </c>
      <c r="N157" s="232">
        <f t="shared" si="83"/>
        <v>0</v>
      </c>
      <c r="O157" s="232">
        <f t="shared" si="83"/>
        <v>0</v>
      </c>
      <c r="P157" s="232">
        <f t="shared" si="83"/>
        <v>0</v>
      </c>
      <c r="Q157" s="232">
        <f t="shared" si="83"/>
        <v>0</v>
      </c>
      <c r="R157" s="232">
        <f t="shared" si="83"/>
        <v>0</v>
      </c>
      <c r="S157" s="232">
        <f t="shared" si="83"/>
        <v>0</v>
      </c>
      <c r="T157" s="232">
        <f t="shared" si="83"/>
        <v>0</v>
      </c>
      <c r="U157" s="232">
        <f t="shared" si="83"/>
        <v>0</v>
      </c>
      <c r="V157" s="232">
        <f t="shared" si="83"/>
        <v>0</v>
      </c>
      <c r="W157" s="232">
        <f t="shared" si="83"/>
        <v>0</v>
      </c>
      <c r="X157" s="232">
        <f t="shared" si="83"/>
        <v>0</v>
      </c>
      <c r="Y157" s="232">
        <f t="shared" si="83"/>
        <v>0</v>
      </c>
      <c r="Z157" s="232">
        <f t="shared" si="83"/>
        <v>0</v>
      </c>
      <c r="AA157" s="232">
        <f t="shared" si="83"/>
        <v>0</v>
      </c>
      <c r="AB157" s="232">
        <f t="shared" si="83"/>
        <v>0</v>
      </c>
      <c r="AC157" s="232">
        <f t="shared" si="83"/>
        <v>0</v>
      </c>
      <c r="AD157" s="232">
        <f t="shared" si="83"/>
        <v>0</v>
      </c>
      <c r="AE157" s="232">
        <f t="shared" si="83"/>
        <v>0</v>
      </c>
      <c r="AF157" s="232">
        <f t="shared" si="83"/>
        <v>0</v>
      </c>
      <c r="AG157" s="232">
        <f t="shared" si="83"/>
        <v>0</v>
      </c>
      <c r="AH157" s="232">
        <f t="shared" si="83"/>
        <v>0</v>
      </c>
      <c r="AI157" s="232">
        <f t="shared" si="83"/>
        <v>0</v>
      </c>
      <c r="AJ157" s="232">
        <f t="shared" si="83"/>
        <v>0</v>
      </c>
      <c r="AK157" s="232">
        <f t="shared" si="83"/>
        <v>0</v>
      </c>
      <c r="AL157" s="232">
        <f t="shared" si="83"/>
        <v>0</v>
      </c>
      <c r="AM157" s="232">
        <f t="shared" si="83"/>
        <v>0</v>
      </c>
      <c r="AN157" s="232">
        <f t="shared" si="83"/>
        <v>0</v>
      </c>
      <c r="AO157" s="232">
        <f t="shared" si="83"/>
        <v>0</v>
      </c>
      <c r="AP157" s="66">
        <f t="shared" si="78"/>
        <v>0</v>
      </c>
      <c r="AQ157" s="66">
        <f t="shared" si="79"/>
        <v>0</v>
      </c>
      <c r="AR157" s="66">
        <f t="shared" si="80"/>
        <v>0</v>
      </c>
      <c r="AS157" s="232">
        <f t="shared" si="83"/>
        <v>0</v>
      </c>
      <c r="AT157" s="232">
        <f t="shared" si="83"/>
        <v>0</v>
      </c>
      <c r="AU157" s="232">
        <f t="shared" si="83"/>
        <v>0</v>
      </c>
      <c r="AV157" s="232">
        <f t="shared" si="83"/>
        <v>0</v>
      </c>
      <c r="AW157" s="232">
        <f t="shared" si="83"/>
        <v>0</v>
      </c>
      <c r="AX157" s="232">
        <f t="shared" si="83"/>
        <v>0</v>
      </c>
      <c r="AY157" s="232">
        <f t="shared" si="83"/>
        <v>0</v>
      </c>
      <c r="AZ157" s="232">
        <f t="shared" si="83"/>
        <v>0</v>
      </c>
      <c r="BA157" s="230"/>
      <c r="BB157" s="214"/>
      <c r="BC157" s="214"/>
      <c r="BD157" s="214"/>
      <c r="BE157" s="214"/>
      <c r="BF157" s="50"/>
      <c r="BG157" s="50"/>
      <c r="BH157" s="197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  <c r="CP157" s="51"/>
      <c r="CQ157" s="51"/>
      <c r="CR157" s="51"/>
      <c r="CS157" s="51"/>
      <c r="CT157" s="51"/>
      <c r="CU157" s="51"/>
      <c r="CV157" s="51"/>
      <c r="CW157" s="51"/>
      <c r="CX157" s="51"/>
      <c r="CY157" s="51"/>
      <c r="CZ157" s="51"/>
      <c r="DA157" s="51"/>
      <c r="DB157" s="51"/>
      <c r="DC157" s="51"/>
      <c r="DD157" s="51"/>
      <c r="DE157" s="51"/>
      <c r="DF157" s="51"/>
      <c r="DG157" s="51"/>
      <c r="DH157" s="51"/>
      <c r="DI157" s="51"/>
      <c r="DJ157" s="51"/>
      <c r="DK157" s="51"/>
      <c r="DL157" s="51"/>
      <c r="DM157" s="51"/>
      <c r="DN157" s="51"/>
      <c r="DO157" s="51"/>
      <c r="DP157" s="51"/>
      <c r="DQ157" s="51"/>
      <c r="DR157" s="51"/>
      <c r="DS157" s="51"/>
      <c r="DT157" s="51"/>
      <c r="DU157" s="51"/>
      <c r="DV157" s="51"/>
      <c r="DW157" s="51"/>
      <c r="DX157" s="51"/>
      <c r="DY157" s="51"/>
      <c r="DZ157" s="51"/>
      <c r="EA157" s="51"/>
      <c r="EB157" s="51"/>
      <c r="EC157" s="51"/>
      <c r="ED157" s="51"/>
      <c r="EE157" s="51"/>
      <c r="EF157" s="51"/>
      <c r="EG157" s="51"/>
      <c r="EH157" s="51"/>
      <c r="EI157" s="51"/>
      <c r="EJ157" s="51"/>
      <c r="EK157" s="51"/>
      <c r="EL157" s="51"/>
      <c r="EM157" s="51"/>
      <c r="FC157" s="51"/>
      <c r="FD157" s="51"/>
      <c r="FE157" s="51"/>
      <c r="FF157" s="51"/>
      <c r="FG157" s="51"/>
      <c r="FH157" s="51"/>
      <c r="FI157" s="226"/>
    </row>
    <row r="158" spans="1:165" ht="18" customHeight="1" x14ac:dyDescent="0.25">
      <c r="A158" s="414" t="str">
        <f>Base!A158</f>
        <v>Итого по вариативной части блока ДИСЦИПЛИНЫ (ВС)</v>
      </c>
      <c r="B158" s="414"/>
      <c r="C158" s="231">
        <f>C44+C153</f>
        <v>0</v>
      </c>
      <c r="D158" s="231">
        <f t="shared" ref="D158:AZ158" si="84">D44+D153</f>
        <v>0</v>
      </c>
      <c r="E158" s="231">
        <f t="shared" si="84"/>
        <v>0</v>
      </c>
      <c r="F158" s="231">
        <f t="shared" si="84"/>
        <v>0</v>
      </c>
      <c r="G158" s="232">
        <f t="shared" si="84"/>
        <v>0</v>
      </c>
      <c r="H158" s="232">
        <f t="shared" si="84"/>
        <v>0</v>
      </c>
      <c r="I158" s="232">
        <f t="shared" si="84"/>
        <v>0</v>
      </c>
      <c r="J158" s="232">
        <f t="shared" si="84"/>
        <v>0</v>
      </c>
      <c r="K158" s="232">
        <f t="shared" si="84"/>
        <v>0</v>
      </c>
      <c r="L158" s="232">
        <f t="shared" si="84"/>
        <v>0</v>
      </c>
      <c r="M158" s="232">
        <f t="shared" si="84"/>
        <v>0</v>
      </c>
      <c r="N158" s="232">
        <f t="shared" si="84"/>
        <v>0</v>
      </c>
      <c r="O158" s="232">
        <f t="shared" si="84"/>
        <v>0</v>
      </c>
      <c r="P158" s="232">
        <f t="shared" si="84"/>
        <v>0</v>
      </c>
      <c r="Q158" s="232">
        <f t="shared" si="84"/>
        <v>0</v>
      </c>
      <c r="R158" s="232">
        <f t="shared" si="84"/>
        <v>0</v>
      </c>
      <c r="S158" s="232">
        <f t="shared" si="84"/>
        <v>0</v>
      </c>
      <c r="T158" s="232">
        <f t="shared" si="84"/>
        <v>0</v>
      </c>
      <c r="U158" s="232">
        <f t="shared" si="84"/>
        <v>0</v>
      </c>
      <c r="V158" s="232">
        <f t="shared" si="84"/>
        <v>0</v>
      </c>
      <c r="W158" s="232">
        <f t="shared" si="84"/>
        <v>0</v>
      </c>
      <c r="X158" s="232">
        <f t="shared" si="84"/>
        <v>0</v>
      </c>
      <c r="Y158" s="232">
        <f t="shared" si="84"/>
        <v>0</v>
      </c>
      <c r="Z158" s="232">
        <f t="shared" si="84"/>
        <v>0</v>
      </c>
      <c r="AA158" s="232">
        <f t="shared" si="84"/>
        <v>0</v>
      </c>
      <c r="AB158" s="232">
        <f t="shared" si="84"/>
        <v>0</v>
      </c>
      <c r="AC158" s="232">
        <f t="shared" si="84"/>
        <v>0</v>
      </c>
      <c r="AD158" s="232">
        <f t="shared" si="84"/>
        <v>0</v>
      </c>
      <c r="AE158" s="232">
        <f t="shared" si="84"/>
        <v>0</v>
      </c>
      <c r="AF158" s="232">
        <f t="shared" si="84"/>
        <v>0</v>
      </c>
      <c r="AG158" s="232">
        <f t="shared" si="84"/>
        <v>0</v>
      </c>
      <c r="AH158" s="232">
        <f t="shared" si="84"/>
        <v>0</v>
      </c>
      <c r="AI158" s="232">
        <f t="shared" si="84"/>
        <v>0</v>
      </c>
      <c r="AJ158" s="232">
        <f t="shared" si="84"/>
        <v>0</v>
      </c>
      <c r="AK158" s="232">
        <f t="shared" si="84"/>
        <v>0</v>
      </c>
      <c r="AL158" s="232">
        <f t="shared" si="84"/>
        <v>0</v>
      </c>
      <c r="AM158" s="232">
        <f t="shared" si="84"/>
        <v>0</v>
      </c>
      <c r="AN158" s="232">
        <f t="shared" si="84"/>
        <v>0</v>
      </c>
      <c r="AO158" s="232">
        <f t="shared" si="84"/>
        <v>0</v>
      </c>
      <c r="AP158" s="66">
        <f t="shared" si="78"/>
        <v>0</v>
      </c>
      <c r="AQ158" s="66">
        <f t="shared" si="79"/>
        <v>0</v>
      </c>
      <c r="AR158" s="66">
        <f t="shared" si="80"/>
        <v>0</v>
      </c>
      <c r="AS158" s="232">
        <f t="shared" si="84"/>
        <v>0</v>
      </c>
      <c r="AT158" s="232">
        <f t="shared" si="84"/>
        <v>0</v>
      </c>
      <c r="AU158" s="232">
        <f t="shared" si="84"/>
        <v>0</v>
      </c>
      <c r="AV158" s="232">
        <f t="shared" si="84"/>
        <v>0</v>
      </c>
      <c r="AW158" s="232">
        <f t="shared" si="84"/>
        <v>0</v>
      </c>
      <c r="AX158" s="232">
        <f t="shared" si="84"/>
        <v>0</v>
      </c>
      <c r="AY158" s="232">
        <f t="shared" si="84"/>
        <v>0</v>
      </c>
      <c r="AZ158" s="232">
        <f t="shared" si="84"/>
        <v>0</v>
      </c>
      <c r="BA158" s="230"/>
      <c r="BB158" s="214"/>
      <c r="BC158" s="214"/>
      <c r="BD158" s="214"/>
      <c r="BE158" s="214"/>
      <c r="BF158" s="50"/>
      <c r="BG158" s="50"/>
      <c r="BH158" s="197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1"/>
      <c r="CP158" s="51"/>
      <c r="CQ158" s="51"/>
      <c r="CR158" s="51"/>
      <c r="CS158" s="51"/>
      <c r="CT158" s="51"/>
      <c r="CU158" s="51"/>
      <c r="CV158" s="51"/>
      <c r="CW158" s="51"/>
      <c r="CX158" s="51"/>
      <c r="CY158" s="51"/>
      <c r="CZ158" s="51"/>
      <c r="DA158" s="51"/>
      <c r="DB158" s="51"/>
      <c r="DC158" s="51"/>
      <c r="DD158" s="51"/>
      <c r="DE158" s="51"/>
      <c r="DF158" s="51"/>
      <c r="DG158" s="51"/>
      <c r="DH158" s="51"/>
      <c r="DI158" s="51"/>
      <c r="DJ158" s="51"/>
      <c r="DK158" s="51"/>
      <c r="DL158" s="51"/>
      <c r="DM158" s="51"/>
      <c r="DN158" s="51"/>
      <c r="DO158" s="51"/>
      <c r="DP158" s="51"/>
      <c r="DQ158" s="51"/>
      <c r="DR158" s="51"/>
      <c r="DS158" s="51"/>
      <c r="DT158" s="51"/>
      <c r="DU158" s="51"/>
      <c r="DV158" s="51"/>
      <c r="DW158" s="51"/>
      <c r="DX158" s="51"/>
      <c r="DY158" s="51"/>
      <c r="DZ158" s="51"/>
      <c r="EA158" s="51"/>
      <c r="EB158" s="51"/>
      <c r="EC158" s="51"/>
      <c r="ED158" s="51"/>
      <c r="EE158" s="51"/>
      <c r="EF158" s="51"/>
      <c r="EG158" s="51"/>
      <c r="EH158" s="51"/>
      <c r="EI158" s="51"/>
      <c r="EJ158" s="51"/>
      <c r="EK158" s="51"/>
      <c r="EL158" s="51"/>
      <c r="EM158" s="51"/>
      <c r="FC158" s="51"/>
      <c r="FD158" s="51"/>
      <c r="FE158" s="51"/>
      <c r="FF158" s="51"/>
      <c r="FG158" s="51"/>
      <c r="FH158" s="51"/>
      <c r="FI158" s="226"/>
    </row>
    <row r="159" spans="1:165" ht="18" customHeight="1" x14ac:dyDescent="0.25">
      <c r="A159" s="414" t="str">
        <f>Base!A159</f>
        <v>Итого по вариативной части блока ДИСЦИПЛИНЫ</v>
      </c>
      <c r="B159" s="414"/>
      <c r="C159" s="231">
        <f>C157+C158</f>
        <v>0</v>
      </c>
      <c r="D159" s="231">
        <f t="shared" ref="D159:AZ159" si="85">D157+D158</f>
        <v>0</v>
      </c>
      <c r="E159" s="231">
        <f t="shared" si="85"/>
        <v>0</v>
      </c>
      <c r="F159" s="231">
        <f t="shared" si="85"/>
        <v>0</v>
      </c>
      <c r="G159" s="232">
        <f t="shared" si="85"/>
        <v>0</v>
      </c>
      <c r="H159" s="232">
        <f t="shared" si="85"/>
        <v>0</v>
      </c>
      <c r="I159" s="232">
        <f t="shared" si="85"/>
        <v>0</v>
      </c>
      <c r="J159" s="232">
        <f t="shared" si="85"/>
        <v>0</v>
      </c>
      <c r="K159" s="232">
        <f t="shared" si="85"/>
        <v>0</v>
      </c>
      <c r="L159" s="232">
        <f t="shared" si="85"/>
        <v>0</v>
      </c>
      <c r="M159" s="232">
        <f t="shared" si="85"/>
        <v>0</v>
      </c>
      <c r="N159" s="232">
        <f t="shared" si="85"/>
        <v>0</v>
      </c>
      <c r="O159" s="232">
        <f t="shared" si="85"/>
        <v>0</v>
      </c>
      <c r="P159" s="232">
        <f t="shared" si="85"/>
        <v>0</v>
      </c>
      <c r="Q159" s="232">
        <f t="shared" si="85"/>
        <v>0</v>
      </c>
      <c r="R159" s="232">
        <f t="shared" si="85"/>
        <v>0</v>
      </c>
      <c r="S159" s="232">
        <f t="shared" si="85"/>
        <v>0</v>
      </c>
      <c r="T159" s="232">
        <f t="shared" si="85"/>
        <v>0</v>
      </c>
      <c r="U159" s="232">
        <f t="shared" si="85"/>
        <v>0</v>
      </c>
      <c r="V159" s="232">
        <f t="shared" si="85"/>
        <v>0</v>
      </c>
      <c r="W159" s="232">
        <f t="shared" si="85"/>
        <v>0</v>
      </c>
      <c r="X159" s="232">
        <f t="shared" si="85"/>
        <v>0</v>
      </c>
      <c r="Y159" s="232">
        <f t="shared" si="85"/>
        <v>0</v>
      </c>
      <c r="Z159" s="232">
        <f t="shared" si="85"/>
        <v>0</v>
      </c>
      <c r="AA159" s="232">
        <f t="shared" si="85"/>
        <v>0</v>
      </c>
      <c r="AB159" s="232">
        <f t="shared" si="85"/>
        <v>0</v>
      </c>
      <c r="AC159" s="232">
        <f t="shared" si="85"/>
        <v>0</v>
      </c>
      <c r="AD159" s="232">
        <f t="shared" si="85"/>
        <v>0</v>
      </c>
      <c r="AE159" s="232">
        <f t="shared" si="85"/>
        <v>0</v>
      </c>
      <c r="AF159" s="232">
        <f t="shared" si="85"/>
        <v>0</v>
      </c>
      <c r="AG159" s="232">
        <f t="shared" si="85"/>
        <v>0</v>
      </c>
      <c r="AH159" s="232">
        <f t="shared" si="85"/>
        <v>0</v>
      </c>
      <c r="AI159" s="232">
        <f t="shared" si="85"/>
        <v>0</v>
      </c>
      <c r="AJ159" s="232">
        <f t="shared" si="85"/>
        <v>0</v>
      </c>
      <c r="AK159" s="232">
        <f t="shared" si="85"/>
        <v>0</v>
      </c>
      <c r="AL159" s="232">
        <f t="shared" si="85"/>
        <v>0</v>
      </c>
      <c r="AM159" s="232">
        <f t="shared" si="85"/>
        <v>0</v>
      </c>
      <c r="AN159" s="232">
        <f t="shared" si="85"/>
        <v>0</v>
      </c>
      <c r="AO159" s="232">
        <f t="shared" si="85"/>
        <v>0</v>
      </c>
      <c r="AP159" s="66">
        <f t="shared" si="78"/>
        <v>0</v>
      </c>
      <c r="AQ159" s="66">
        <f t="shared" si="79"/>
        <v>0</v>
      </c>
      <c r="AR159" s="66">
        <f t="shared" si="80"/>
        <v>0</v>
      </c>
      <c r="AS159" s="232">
        <f t="shared" si="85"/>
        <v>0</v>
      </c>
      <c r="AT159" s="232">
        <f t="shared" si="85"/>
        <v>0</v>
      </c>
      <c r="AU159" s="232">
        <f t="shared" si="85"/>
        <v>0</v>
      </c>
      <c r="AV159" s="232">
        <f t="shared" si="85"/>
        <v>0</v>
      </c>
      <c r="AW159" s="232">
        <f t="shared" si="85"/>
        <v>0</v>
      </c>
      <c r="AX159" s="232">
        <f t="shared" si="85"/>
        <v>0</v>
      </c>
      <c r="AY159" s="232">
        <f t="shared" si="85"/>
        <v>0</v>
      </c>
      <c r="AZ159" s="232">
        <f t="shared" si="85"/>
        <v>0</v>
      </c>
      <c r="BA159" s="230"/>
      <c r="BB159" s="214"/>
      <c r="BC159" s="214"/>
      <c r="BD159" s="214"/>
      <c r="BE159" s="214"/>
      <c r="BF159" s="50"/>
      <c r="BG159" s="50"/>
      <c r="BH159" s="197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  <c r="CW159" s="51"/>
      <c r="CX159" s="51"/>
      <c r="CY159" s="51"/>
      <c r="CZ159" s="51"/>
      <c r="DA159" s="51"/>
      <c r="DB159" s="51"/>
      <c r="DC159" s="51"/>
      <c r="DD159" s="51"/>
      <c r="DE159" s="51"/>
      <c r="DF159" s="51"/>
      <c r="DG159" s="51"/>
      <c r="DH159" s="51"/>
      <c r="DI159" s="51"/>
      <c r="DJ159" s="51"/>
      <c r="DK159" s="51"/>
      <c r="DL159" s="51"/>
      <c r="DM159" s="51"/>
      <c r="DN159" s="51"/>
      <c r="DO159" s="51"/>
      <c r="DP159" s="51"/>
      <c r="DQ159" s="51"/>
      <c r="DR159" s="51"/>
      <c r="DS159" s="51"/>
      <c r="DT159" s="51"/>
      <c r="DU159" s="51"/>
      <c r="DV159" s="51"/>
      <c r="DW159" s="51"/>
      <c r="DX159" s="51"/>
      <c r="DY159" s="51"/>
      <c r="DZ159" s="51"/>
      <c r="EA159" s="51"/>
      <c r="EB159" s="51"/>
      <c r="EC159" s="51"/>
      <c r="ED159" s="51"/>
      <c r="EE159" s="51"/>
      <c r="EF159" s="51"/>
      <c r="EG159" s="51"/>
      <c r="EH159" s="51"/>
      <c r="EI159" s="51"/>
      <c r="EJ159" s="51"/>
      <c r="EK159" s="51"/>
      <c r="EL159" s="51"/>
      <c r="EM159" s="51"/>
      <c r="FC159" s="51"/>
      <c r="FD159" s="51"/>
      <c r="FE159" s="51"/>
      <c r="FF159" s="51"/>
      <c r="FG159" s="51"/>
      <c r="FH159" s="51"/>
      <c r="FI159" s="226"/>
    </row>
    <row r="160" spans="1:165" ht="18" customHeight="1" x14ac:dyDescent="0.25">
      <c r="A160" s="414" t="str">
        <f>Base!A160</f>
        <v>ВСЕГО по блоку ДИСЦИПЛИНЫ</v>
      </c>
      <c r="B160" s="414"/>
      <c r="C160" s="231">
        <f>C156+C159</f>
        <v>0</v>
      </c>
      <c r="D160" s="231">
        <f t="shared" ref="D160:AZ160" si="86">D156+D159</f>
        <v>0</v>
      </c>
      <c r="E160" s="231">
        <f t="shared" si="86"/>
        <v>0</v>
      </c>
      <c r="F160" s="231">
        <f t="shared" si="86"/>
        <v>0</v>
      </c>
      <c r="G160" s="232">
        <f t="shared" si="86"/>
        <v>108</v>
      </c>
      <c r="H160" s="232">
        <f t="shared" si="86"/>
        <v>54</v>
      </c>
      <c r="I160" s="232">
        <f t="shared" si="86"/>
        <v>36</v>
      </c>
      <c r="J160" s="232">
        <f t="shared" si="86"/>
        <v>18</v>
      </c>
      <c r="K160" s="232">
        <f t="shared" si="86"/>
        <v>0</v>
      </c>
      <c r="L160" s="232">
        <f t="shared" si="86"/>
        <v>54</v>
      </c>
      <c r="M160" s="232">
        <f t="shared" si="86"/>
        <v>108</v>
      </c>
      <c r="N160" s="232">
        <f t="shared" si="86"/>
        <v>0</v>
      </c>
      <c r="O160" s="232">
        <f t="shared" si="86"/>
        <v>0</v>
      </c>
      <c r="P160" s="232">
        <f t="shared" si="86"/>
        <v>0</v>
      </c>
      <c r="Q160" s="232">
        <f t="shared" si="86"/>
        <v>0</v>
      </c>
      <c r="R160" s="232">
        <f t="shared" si="86"/>
        <v>108</v>
      </c>
      <c r="S160" s="232">
        <f t="shared" si="86"/>
        <v>0</v>
      </c>
      <c r="T160" s="232">
        <f t="shared" si="86"/>
        <v>0</v>
      </c>
      <c r="U160" s="232">
        <f t="shared" si="86"/>
        <v>0</v>
      </c>
      <c r="V160" s="232">
        <f t="shared" si="86"/>
        <v>0</v>
      </c>
      <c r="W160" s="232">
        <f t="shared" si="86"/>
        <v>0</v>
      </c>
      <c r="X160" s="232">
        <f t="shared" si="86"/>
        <v>0</v>
      </c>
      <c r="Y160" s="232">
        <f t="shared" si="86"/>
        <v>0</v>
      </c>
      <c r="Z160" s="232">
        <f t="shared" si="86"/>
        <v>0</v>
      </c>
      <c r="AA160" s="232">
        <f t="shared" si="86"/>
        <v>0</v>
      </c>
      <c r="AB160" s="232">
        <f t="shared" si="86"/>
        <v>0</v>
      </c>
      <c r="AC160" s="232">
        <f t="shared" si="86"/>
        <v>0</v>
      </c>
      <c r="AD160" s="232">
        <f t="shared" si="86"/>
        <v>0</v>
      </c>
      <c r="AE160" s="232">
        <f t="shared" si="86"/>
        <v>0</v>
      </c>
      <c r="AF160" s="232">
        <f t="shared" si="86"/>
        <v>0</v>
      </c>
      <c r="AG160" s="232">
        <f t="shared" si="86"/>
        <v>0</v>
      </c>
      <c r="AH160" s="232">
        <f t="shared" si="86"/>
        <v>0</v>
      </c>
      <c r="AI160" s="232">
        <f t="shared" si="86"/>
        <v>0</v>
      </c>
      <c r="AJ160" s="232">
        <f t="shared" si="86"/>
        <v>0</v>
      </c>
      <c r="AK160" s="232">
        <f t="shared" si="86"/>
        <v>0</v>
      </c>
      <c r="AL160" s="232">
        <f t="shared" si="86"/>
        <v>0</v>
      </c>
      <c r="AM160" s="232">
        <f t="shared" si="86"/>
        <v>0</v>
      </c>
      <c r="AN160" s="232">
        <f t="shared" si="86"/>
        <v>0</v>
      </c>
      <c r="AO160" s="232">
        <f t="shared" si="86"/>
        <v>0</v>
      </c>
      <c r="AP160" s="66">
        <f t="shared" si="78"/>
        <v>7.2</v>
      </c>
      <c r="AQ160" s="66">
        <f t="shared" si="79"/>
        <v>3.6</v>
      </c>
      <c r="AR160" s="66">
        <f t="shared" si="80"/>
        <v>10.8</v>
      </c>
      <c r="AS160" s="232">
        <f t="shared" si="86"/>
        <v>0</v>
      </c>
      <c r="AT160" s="232">
        <f t="shared" si="86"/>
        <v>0</v>
      </c>
      <c r="AU160" s="232">
        <f t="shared" si="86"/>
        <v>0</v>
      </c>
      <c r="AV160" s="232">
        <f t="shared" si="86"/>
        <v>0</v>
      </c>
      <c r="AW160" s="232">
        <f t="shared" si="86"/>
        <v>0</v>
      </c>
      <c r="AX160" s="232">
        <f t="shared" si="86"/>
        <v>0</v>
      </c>
      <c r="AY160" s="232">
        <f t="shared" si="86"/>
        <v>0</v>
      </c>
      <c r="AZ160" s="232">
        <f t="shared" si="86"/>
        <v>0</v>
      </c>
      <c r="BA160" s="230"/>
      <c r="BB160" s="214"/>
      <c r="BC160" s="214"/>
      <c r="BD160" s="214"/>
      <c r="BE160" s="214"/>
      <c r="BF160" s="50"/>
      <c r="BG160" s="50"/>
      <c r="BH160" s="197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51"/>
      <c r="DA160" s="51"/>
      <c r="DB160" s="51"/>
      <c r="DC160" s="51"/>
      <c r="DD160" s="51"/>
      <c r="DE160" s="51"/>
      <c r="DF160" s="51"/>
      <c r="DG160" s="51"/>
      <c r="DH160" s="51"/>
      <c r="DI160" s="51"/>
      <c r="DJ160" s="51"/>
      <c r="DK160" s="51"/>
      <c r="DL160" s="51"/>
      <c r="DM160" s="51"/>
      <c r="DN160" s="51"/>
      <c r="DO160" s="51"/>
      <c r="DP160" s="51"/>
      <c r="DQ160" s="51"/>
      <c r="DR160" s="51"/>
      <c r="DS160" s="51"/>
      <c r="DT160" s="51"/>
      <c r="DU160" s="51"/>
      <c r="DV160" s="51"/>
      <c r="DW160" s="51"/>
      <c r="DX160" s="51"/>
      <c r="DY160" s="51"/>
      <c r="DZ160" s="51"/>
      <c r="EA160" s="51"/>
      <c r="EB160" s="51"/>
      <c r="EC160" s="51"/>
      <c r="ED160" s="51"/>
      <c r="EE160" s="51"/>
      <c r="EF160" s="51"/>
      <c r="EG160" s="51"/>
      <c r="EH160" s="51"/>
      <c r="EI160" s="51"/>
      <c r="EJ160" s="51"/>
      <c r="EK160" s="51"/>
      <c r="EL160" s="51"/>
      <c r="EM160" s="51"/>
      <c r="FC160" s="51"/>
      <c r="FD160" s="51"/>
      <c r="FE160" s="51"/>
      <c r="FF160" s="51"/>
      <c r="FG160" s="51"/>
      <c r="FH160" s="51"/>
      <c r="FI160" s="226"/>
    </row>
    <row r="161" spans="1:44" x14ac:dyDescent="0.25">
      <c r="A161" s="405" t="str">
        <f>Base!A161</f>
        <v>ПРАКТИКИ</v>
      </c>
      <c r="B161" s="405"/>
      <c r="C161" s="405"/>
      <c r="D161" s="405"/>
      <c r="E161" s="405"/>
      <c r="F161" s="405"/>
      <c r="G161" s="405"/>
      <c r="H161" s="405"/>
      <c r="I161" s="405"/>
      <c r="J161" s="405"/>
      <c r="K161" s="405"/>
      <c r="L161" s="405"/>
      <c r="M161" s="405"/>
      <c r="N161" s="405"/>
      <c r="O161" s="405"/>
      <c r="P161" s="405"/>
      <c r="Q161" s="405"/>
      <c r="R161" s="405"/>
      <c r="S161" s="405"/>
      <c r="T161" s="405"/>
      <c r="U161" s="405"/>
      <c r="V161" s="405"/>
      <c r="W161" s="405"/>
      <c r="X161" s="405"/>
      <c r="Y161" s="405"/>
      <c r="Z161" s="405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6"/>
      <c r="AM161" s="66"/>
      <c r="AN161" s="216"/>
      <c r="AO161" s="51"/>
      <c r="AP161" s="66">
        <f t="shared" si="65"/>
        <v>0</v>
      </c>
      <c r="AQ161" s="66">
        <f t="shared" si="66"/>
        <v>0</v>
      </c>
      <c r="AR161" s="66">
        <f t="shared" si="67"/>
        <v>0</v>
      </c>
    </row>
    <row r="162" spans="1:44" x14ac:dyDescent="0.25">
      <c r="A162" s="66" t="str">
        <f>Base!A162</f>
        <v>ПР.1</v>
      </c>
      <c r="B162" s="68" t="str">
        <f>Base!B162</f>
        <v>Учебная практика</v>
      </c>
      <c r="C162" s="106"/>
      <c r="D162" s="106"/>
      <c r="E162" s="106"/>
      <c r="F162" s="87">
        <f>S162+W162+AA162+AE162+AI162</f>
        <v>0</v>
      </c>
      <c r="G162" s="66">
        <f>ПланОО!H162</f>
        <v>108</v>
      </c>
      <c r="H162" s="66">
        <f>ПланОО!I162</f>
        <v>0</v>
      </c>
      <c r="I162" s="66">
        <f>ПланОО!J162</f>
        <v>0</v>
      </c>
      <c r="J162" s="66">
        <f>ПланОО!K162</f>
        <v>0</v>
      </c>
      <c r="K162" s="66">
        <f>ПланОО!L162</f>
        <v>0</v>
      </c>
      <c r="L162" s="66">
        <f>ПланОО!M162</f>
        <v>108</v>
      </c>
      <c r="M162" s="66">
        <f>G162</f>
        <v>108</v>
      </c>
      <c r="N162" s="66">
        <f>SUM(O162:Q162)</f>
        <v>0</v>
      </c>
      <c r="O162" s="66">
        <f>T162+X162+AB162+AF162+AJ162</f>
        <v>0</v>
      </c>
      <c r="P162" s="66">
        <f>U162+Y162+AC162+AG162+AK162</f>
        <v>0</v>
      </c>
      <c r="Q162" s="66">
        <f>V162+Z162+AD162+AH162+AL162</f>
        <v>0</v>
      </c>
      <c r="R162" s="66">
        <f>M162-N162</f>
        <v>108</v>
      </c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66"/>
      <c r="AN162" s="216" t="str">
        <f>ПланОО!BG162</f>
        <v/>
      </c>
      <c r="AO162" s="51"/>
      <c r="AP162" s="66">
        <f t="shared" si="65"/>
        <v>0</v>
      </c>
      <c r="AQ162" s="66">
        <f t="shared" si="66"/>
        <v>0</v>
      </c>
      <c r="AR162" s="66">
        <f t="shared" si="67"/>
        <v>0</v>
      </c>
    </row>
    <row r="163" spans="1:44" x14ac:dyDescent="0.25">
      <c r="A163" s="66" t="str">
        <f>Base!A163</f>
        <v>ПР.2</v>
      </c>
      <c r="B163" s="68">
        <f>Base!B163</f>
        <v>0</v>
      </c>
      <c r="C163" s="106"/>
      <c r="D163" s="106"/>
      <c r="E163" s="106"/>
      <c r="F163" s="87">
        <f t="shared" ref="F163:F170" si="87">S163+W163+AA163+AE163+AI163</f>
        <v>0</v>
      </c>
      <c r="G163" s="66">
        <f>ПланОО!H163</f>
        <v>0</v>
      </c>
      <c r="H163" s="66">
        <f>ПланОО!I163</f>
        <v>0</v>
      </c>
      <c r="I163" s="66">
        <f>ПланОО!J163</f>
        <v>0</v>
      </c>
      <c r="J163" s="66">
        <f>ПланОО!K163</f>
        <v>0</v>
      </c>
      <c r="K163" s="66">
        <f>ПланОО!L163</f>
        <v>0</v>
      </c>
      <c r="L163" s="66">
        <f>ПланОО!M163</f>
        <v>0</v>
      </c>
      <c r="M163" s="66">
        <f t="shared" ref="M163:M170" si="88">G163</f>
        <v>0</v>
      </c>
      <c r="N163" s="66">
        <f t="shared" ref="N163:N170" si="89">SUM(O163:Q163)</f>
        <v>0</v>
      </c>
      <c r="O163" s="66">
        <f t="shared" ref="O163:O170" si="90">T163+X163+AB163+AF163+AJ163</f>
        <v>0</v>
      </c>
      <c r="P163" s="66">
        <f t="shared" ref="P163:P170" si="91">U163+Y163+AC163+AG163+AK163</f>
        <v>0</v>
      </c>
      <c r="Q163" s="66">
        <f t="shared" ref="Q163:Q170" si="92">V163+Z163+AD163+AH163+AL163</f>
        <v>0</v>
      </c>
      <c r="R163" s="66">
        <f t="shared" ref="R163:R170" si="93">M163-N163</f>
        <v>0</v>
      </c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66"/>
      <c r="AN163" s="216" t="str">
        <f>ПланОО!BG163</f>
        <v/>
      </c>
      <c r="AO163" s="51"/>
      <c r="AP163" s="66">
        <f t="shared" si="65"/>
        <v>0</v>
      </c>
      <c r="AQ163" s="66">
        <f t="shared" si="66"/>
        <v>0</v>
      </c>
      <c r="AR163" s="66">
        <f t="shared" si="67"/>
        <v>0</v>
      </c>
    </row>
    <row r="164" spans="1:44" x14ac:dyDescent="0.25">
      <c r="A164" s="66" t="str">
        <f>Base!A164</f>
        <v>ПР.3</v>
      </c>
      <c r="B164" s="68">
        <f>Base!B164</f>
        <v>0</v>
      </c>
      <c r="C164" s="106"/>
      <c r="D164" s="106"/>
      <c r="E164" s="106"/>
      <c r="F164" s="87">
        <f t="shared" si="87"/>
        <v>0</v>
      </c>
      <c r="G164" s="66">
        <f>ПланОО!H164</f>
        <v>0</v>
      </c>
      <c r="H164" s="66">
        <f>ПланОО!I164</f>
        <v>0</v>
      </c>
      <c r="I164" s="66">
        <f>ПланОО!J164</f>
        <v>0</v>
      </c>
      <c r="J164" s="66">
        <f>ПланОО!K164</f>
        <v>0</v>
      </c>
      <c r="K164" s="66">
        <f>ПланОО!L164</f>
        <v>0</v>
      </c>
      <c r="L164" s="66">
        <f>ПланОО!M164</f>
        <v>0</v>
      </c>
      <c r="M164" s="66">
        <f t="shared" si="88"/>
        <v>0</v>
      </c>
      <c r="N164" s="66">
        <f t="shared" si="89"/>
        <v>0</v>
      </c>
      <c r="O164" s="66">
        <f t="shared" si="90"/>
        <v>0</v>
      </c>
      <c r="P164" s="66">
        <f t="shared" si="91"/>
        <v>0</v>
      </c>
      <c r="Q164" s="66">
        <f t="shared" si="92"/>
        <v>0</v>
      </c>
      <c r="R164" s="66">
        <f t="shared" si="93"/>
        <v>0</v>
      </c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66"/>
      <c r="AN164" s="216" t="str">
        <f>ПланОО!BG164</f>
        <v/>
      </c>
      <c r="AO164" s="51"/>
      <c r="AP164" s="66">
        <f t="shared" si="65"/>
        <v>0</v>
      </c>
      <c r="AQ164" s="66">
        <f t="shared" si="66"/>
        <v>0</v>
      </c>
      <c r="AR164" s="66">
        <f t="shared" si="67"/>
        <v>0</v>
      </c>
    </row>
    <row r="165" spans="1:44" x14ac:dyDescent="0.25">
      <c r="A165" s="66" t="str">
        <f>Base!A165</f>
        <v>ПР.4</v>
      </c>
      <c r="B165" s="68">
        <f>Base!B165</f>
        <v>0</v>
      </c>
      <c r="C165" s="106"/>
      <c r="D165" s="106"/>
      <c r="E165" s="106"/>
      <c r="F165" s="87">
        <f t="shared" si="87"/>
        <v>0</v>
      </c>
      <c r="G165" s="66">
        <f>ПланОО!H165</f>
        <v>0</v>
      </c>
      <c r="H165" s="66">
        <f>ПланОО!I165</f>
        <v>0</v>
      </c>
      <c r="I165" s="66">
        <f>ПланОО!J165</f>
        <v>0</v>
      </c>
      <c r="J165" s="66">
        <f>ПланОО!K165</f>
        <v>0</v>
      </c>
      <c r="K165" s="66">
        <f>ПланОО!L165</f>
        <v>0</v>
      </c>
      <c r="L165" s="66">
        <f>ПланОО!M165</f>
        <v>0</v>
      </c>
      <c r="M165" s="66">
        <f t="shared" si="88"/>
        <v>0</v>
      </c>
      <c r="N165" s="66">
        <f t="shared" si="89"/>
        <v>0</v>
      </c>
      <c r="O165" s="66">
        <f t="shared" si="90"/>
        <v>0</v>
      </c>
      <c r="P165" s="66">
        <f t="shared" si="91"/>
        <v>0</v>
      </c>
      <c r="Q165" s="66">
        <f t="shared" si="92"/>
        <v>0</v>
      </c>
      <c r="R165" s="66">
        <f t="shared" si="93"/>
        <v>0</v>
      </c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6"/>
      <c r="AK165" s="106"/>
      <c r="AL165" s="106"/>
      <c r="AM165" s="66"/>
      <c r="AN165" s="216" t="str">
        <f>ПланОО!BG165</f>
        <v/>
      </c>
      <c r="AO165" s="51"/>
      <c r="AP165" s="66">
        <f t="shared" si="65"/>
        <v>0</v>
      </c>
      <c r="AQ165" s="66">
        <f t="shared" si="66"/>
        <v>0</v>
      </c>
      <c r="AR165" s="66">
        <f t="shared" si="67"/>
        <v>0</v>
      </c>
    </row>
    <row r="166" spans="1:44" x14ac:dyDescent="0.25">
      <c r="A166" s="66" t="str">
        <f>Base!A166</f>
        <v>ПР.5</v>
      </c>
      <c r="B166" s="68">
        <f>Base!B166</f>
        <v>0</v>
      </c>
      <c r="C166" s="106"/>
      <c r="D166" s="106"/>
      <c r="E166" s="106"/>
      <c r="F166" s="87">
        <f t="shared" si="87"/>
        <v>0</v>
      </c>
      <c r="G166" s="66">
        <f>ПланОО!H166</f>
        <v>0</v>
      </c>
      <c r="H166" s="66">
        <f>ПланОО!I166</f>
        <v>0</v>
      </c>
      <c r="I166" s="66">
        <f>ПланОО!J166</f>
        <v>0</v>
      </c>
      <c r="J166" s="66">
        <f>ПланОО!K166</f>
        <v>0</v>
      </c>
      <c r="K166" s="66">
        <f>ПланОО!L166</f>
        <v>0</v>
      </c>
      <c r="L166" s="66">
        <f>ПланОО!M166</f>
        <v>0</v>
      </c>
      <c r="M166" s="66">
        <f t="shared" si="88"/>
        <v>0</v>
      </c>
      <c r="N166" s="66">
        <f t="shared" si="89"/>
        <v>0</v>
      </c>
      <c r="O166" s="66">
        <f t="shared" si="90"/>
        <v>0</v>
      </c>
      <c r="P166" s="66">
        <f t="shared" si="91"/>
        <v>0</v>
      </c>
      <c r="Q166" s="66">
        <f t="shared" si="92"/>
        <v>0</v>
      </c>
      <c r="R166" s="66">
        <f t="shared" si="93"/>
        <v>0</v>
      </c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6"/>
      <c r="AK166" s="106"/>
      <c r="AL166" s="106"/>
      <c r="AM166" s="66"/>
      <c r="AN166" s="216" t="str">
        <f>ПланОО!BG166</f>
        <v/>
      </c>
      <c r="AO166" s="51"/>
      <c r="AP166" s="66">
        <f t="shared" si="65"/>
        <v>0</v>
      </c>
      <c r="AQ166" s="66">
        <f t="shared" si="66"/>
        <v>0</v>
      </c>
      <c r="AR166" s="66">
        <f t="shared" si="67"/>
        <v>0</v>
      </c>
    </row>
    <row r="167" spans="1:44" x14ac:dyDescent="0.25">
      <c r="A167" s="66" t="str">
        <f>Base!A167</f>
        <v>ПР.6</v>
      </c>
      <c r="B167" s="68">
        <f>Base!B167</f>
        <v>0</v>
      </c>
      <c r="C167" s="106"/>
      <c r="D167" s="106"/>
      <c r="E167" s="106"/>
      <c r="F167" s="87">
        <f t="shared" si="87"/>
        <v>0</v>
      </c>
      <c r="G167" s="66">
        <f>ПланОО!H167</f>
        <v>0</v>
      </c>
      <c r="H167" s="66">
        <f>ПланОО!I167</f>
        <v>0</v>
      </c>
      <c r="I167" s="66">
        <f>ПланОО!J167</f>
        <v>0</v>
      </c>
      <c r="J167" s="66">
        <f>ПланОО!K167</f>
        <v>0</v>
      </c>
      <c r="K167" s="66">
        <f>ПланОО!L167</f>
        <v>0</v>
      </c>
      <c r="L167" s="66">
        <f>ПланОО!M167</f>
        <v>0</v>
      </c>
      <c r="M167" s="66">
        <f t="shared" si="88"/>
        <v>0</v>
      </c>
      <c r="N167" s="66">
        <f t="shared" si="89"/>
        <v>0</v>
      </c>
      <c r="O167" s="66">
        <f t="shared" si="90"/>
        <v>0</v>
      </c>
      <c r="P167" s="66">
        <f t="shared" si="91"/>
        <v>0</v>
      </c>
      <c r="Q167" s="66">
        <f t="shared" si="92"/>
        <v>0</v>
      </c>
      <c r="R167" s="66">
        <f t="shared" si="93"/>
        <v>0</v>
      </c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6"/>
      <c r="AK167" s="106"/>
      <c r="AL167" s="106"/>
      <c r="AM167" s="66"/>
      <c r="AN167" s="216" t="str">
        <f>ПланОО!BG167</f>
        <v/>
      </c>
      <c r="AO167" s="51"/>
      <c r="AP167" s="66">
        <f t="shared" si="65"/>
        <v>0</v>
      </c>
      <c r="AQ167" s="66">
        <f t="shared" si="66"/>
        <v>0</v>
      </c>
      <c r="AR167" s="66">
        <f t="shared" si="67"/>
        <v>0</v>
      </c>
    </row>
    <row r="168" spans="1:44" x14ac:dyDescent="0.25">
      <c r="A168" s="66" t="str">
        <f>Base!A168</f>
        <v>ПР.7</v>
      </c>
      <c r="B168" s="68">
        <f>Base!B168</f>
        <v>0</v>
      </c>
      <c r="C168" s="106"/>
      <c r="D168" s="106"/>
      <c r="E168" s="106"/>
      <c r="F168" s="87">
        <f t="shared" si="87"/>
        <v>0</v>
      </c>
      <c r="G168" s="66">
        <f>ПланОО!H168</f>
        <v>0</v>
      </c>
      <c r="H168" s="66">
        <f>ПланОО!I168</f>
        <v>0</v>
      </c>
      <c r="I168" s="66">
        <f>ПланОО!J168</f>
        <v>0</v>
      </c>
      <c r="J168" s="66">
        <f>ПланОО!K168</f>
        <v>0</v>
      </c>
      <c r="K168" s="66">
        <f>ПланОО!L168</f>
        <v>0</v>
      </c>
      <c r="L168" s="66">
        <f>ПланОО!M168</f>
        <v>0</v>
      </c>
      <c r="M168" s="66">
        <f t="shared" si="88"/>
        <v>0</v>
      </c>
      <c r="N168" s="66">
        <f t="shared" si="89"/>
        <v>0</v>
      </c>
      <c r="O168" s="66">
        <f t="shared" si="90"/>
        <v>0</v>
      </c>
      <c r="P168" s="66">
        <f t="shared" si="91"/>
        <v>0</v>
      </c>
      <c r="Q168" s="66">
        <f t="shared" si="92"/>
        <v>0</v>
      </c>
      <c r="R168" s="66">
        <f t="shared" si="93"/>
        <v>0</v>
      </c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106"/>
      <c r="AJ168" s="106"/>
      <c r="AK168" s="106"/>
      <c r="AL168" s="106"/>
      <c r="AM168" s="66"/>
      <c r="AN168" s="216" t="str">
        <f>ПланОО!BG168</f>
        <v/>
      </c>
      <c r="AO168" s="51"/>
      <c r="AP168" s="66">
        <f t="shared" si="65"/>
        <v>0</v>
      </c>
      <c r="AQ168" s="66">
        <f t="shared" si="66"/>
        <v>0</v>
      </c>
      <c r="AR168" s="66">
        <f t="shared" si="67"/>
        <v>0</v>
      </c>
    </row>
    <row r="169" spans="1:44" x14ac:dyDescent="0.25">
      <c r="A169" s="66" t="str">
        <f>Base!A169</f>
        <v>ПР.8</v>
      </c>
      <c r="B169" s="68">
        <f>Base!B169</f>
        <v>0</v>
      </c>
      <c r="C169" s="106"/>
      <c r="D169" s="106"/>
      <c r="E169" s="106"/>
      <c r="F169" s="87">
        <f t="shared" si="87"/>
        <v>0</v>
      </c>
      <c r="G169" s="66">
        <f>ПланОО!H169</f>
        <v>0</v>
      </c>
      <c r="H169" s="66">
        <f>ПланОО!I169</f>
        <v>0</v>
      </c>
      <c r="I169" s="66">
        <f>ПланОО!J169</f>
        <v>0</v>
      </c>
      <c r="J169" s="66">
        <f>ПланОО!K169</f>
        <v>0</v>
      </c>
      <c r="K169" s="66">
        <f>ПланОО!L169</f>
        <v>0</v>
      </c>
      <c r="L169" s="66">
        <f>ПланОО!M169</f>
        <v>0</v>
      </c>
      <c r="M169" s="66">
        <f t="shared" si="88"/>
        <v>0</v>
      </c>
      <c r="N169" s="66">
        <f t="shared" si="89"/>
        <v>0</v>
      </c>
      <c r="O169" s="66">
        <f t="shared" si="90"/>
        <v>0</v>
      </c>
      <c r="P169" s="66">
        <f t="shared" si="91"/>
        <v>0</v>
      </c>
      <c r="Q169" s="66">
        <f t="shared" si="92"/>
        <v>0</v>
      </c>
      <c r="R169" s="66">
        <f t="shared" si="93"/>
        <v>0</v>
      </c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66"/>
      <c r="AN169" s="216" t="str">
        <f>ПланОО!BG169</f>
        <v/>
      </c>
      <c r="AO169" s="51"/>
      <c r="AP169" s="66">
        <f t="shared" si="65"/>
        <v>0</v>
      </c>
      <c r="AQ169" s="66">
        <f t="shared" si="66"/>
        <v>0</v>
      </c>
      <c r="AR169" s="66">
        <f t="shared" si="67"/>
        <v>0</v>
      </c>
    </row>
    <row r="170" spans="1:44" ht="22.5" x14ac:dyDescent="0.25">
      <c r="A170" s="66" t="str">
        <f>Base!A170</f>
        <v>ПР.2</v>
      </c>
      <c r="B170" s="68" t="str">
        <f>Base!B170</f>
        <v>Производственная (преддипломная, подготовка ВКР: дипломной работы)</v>
      </c>
      <c r="C170" s="106"/>
      <c r="D170" s="106"/>
      <c r="E170" s="106"/>
      <c r="F170" s="87">
        <f t="shared" si="87"/>
        <v>0</v>
      </c>
      <c r="G170" s="66">
        <f>ПланОО!H170</f>
        <v>0</v>
      </c>
      <c r="H170" s="66">
        <f>ПланОО!I170</f>
        <v>0</v>
      </c>
      <c r="I170" s="66">
        <f>ПланОО!J170</f>
        <v>0</v>
      </c>
      <c r="J170" s="66">
        <f>ПланОО!K170</f>
        <v>0</v>
      </c>
      <c r="K170" s="66">
        <f>ПланОО!L170</f>
        <v>0</v>
      </c>
      <c r="L170" s="66">
        <f>ПланОО!M170</f>
        <v>0</v>
      </c>
      <c r="M170" s="66">
        <f t="shared" si="88"/>
        <v>0</v>
      </c>
      <c r="N170" s="66">
        <f t="shared" si="89"/>
        <v>0</v>
      </c>
      <c r="O170" s="66">
        <f t="shared" si="90"/>
        <v>0</v>
      </c>
      <c r="P170" s="66">
        <f t="shared" si="91"/>
        <v>0</v>
      </c>
      <c r="Q170" s="66">
        <f t="shared" si="92"/>
        <v>0</v>
      </c>
      <c r="R170" s="66">
        <f t="shared" si="93"/>
        <v>0</v>
      </c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  <c r="AD170" s="106"/>
      <c r="AE170" s="106"/>
      <c r="AF170" s="106"/>
      <c r="AG170" s="106"/>
      <c r="AH170" s="106"/>
      <c r="AI170" s="106"/>
      <c r="AJ170" s="106"/>
      <c r="AK170" s="106"/>
      <c r="AL170" s="106"/>
      <c r="AM170" s="66"/>
      <c r="AN170" s="216" t="str">
        <f>ПланОО!BG170</f>
        <v/>
      </c>
      <c r="AO170" s="51"/>
      <c r="AP170" s="66">
        <f t="shared" si="65"/>
        <v>0</v>
      </c>
      <c r="AQ170" s="66">
        <f t="shared" si="66"/>
        <v>0</v>
      </c>
      <c r="AR170" s="66">
        <f t="shared" si="67"/>
        <v>0</v>
      </c>
    </row>
    <row r="171" spans="1:44" x14ac:dyDescent="0.25">
      <c r="A171" s="416" t="str">
        <f>Base!A171</f>
        <v>ВСЕГО ПО  ПРАКТИКАМ</v>
      </c>
      <c r="B171" s="416"/>
      <c r="C171" s="328">
        <f>Base!FX171</f>
        <v>0</v>
      </c>
      <c r="D171" s="328">
        <f>Base!FY171</f>
        <v>0</v>
      </c>
      <c r="E171" s="328">
        <f>Base!FZ171</f>
        <v>0</v>
      </c>
      <c r="F171" s="87">
        <f>SUM(F162:F170)</f>
        <v>0</v>
      </c>
      <c r="G171" s="67">
        <f t="shared" ref="G171:AL171" si="94">SUM(G162:G170)</f>
        <v>108</v>
      </c>
      <c r="H171" s="67">
        <f t="shared" si="94"/>
        <v>0</v>
      </c>
      <c r="I171" s="67">
        <f t="shared" si="94"/>
        <v>0</v>
      </c>
      <c r="J171" s="67">
        <f t="shared" si="94"/>
        <v>0</v>
      </c>
      <c r="K171" s="67">
        <f t="shared" si="94"/>
        <v>0</v>
      </c>
      <c r="L171" s="67">
        <f t="shared" si="94"/>
        <v>108</v>
      </c>
      <c r="M171" s="67">
        <f t="shared" si="94"/>
        <v>108</v>
      </c>
      <c r="N171" s="67">
        <f t="shared" si="94"/>
        <v>0</v>
      </c>
      <c r="O171" s="67">
        <f t="shared" si="94"/>
        <v>0</v>
      </c>
      <c r="P171" s="67">
        <f t="shared" si="94"/>
        <v>0</v>
      </c>
      <c r="Q171" s="67">
        <f t="shared" si="94"/>
        <v>0</v>
      </c>
      <c r="R171" s="67">
        <f t="shared" si="94"/>
        <v>108</v>
      </c>
      <c r="S171" s="67">
        <f t="shared" si="94"/>
        <v>0</v>
      </c>
      <c r="T171" s="67">
        <f t="shared" si="94"/>
        <v>0</v>
      </c>
      <c r="U171" s="67">
        <f t="shared" si="94"/>
        <v>0</v>
      </c>
      <c r="V171" s="67">
        <f t="shared" si="94"/>
        <v>0</v>
      </c>
      <c r="W171" s="67">
        <f t="shared" si="94"/>
        <v>0</v>
      </c>
      <c r="X171" s="67">
        <f t="shared" si="94"/>
        <v>0</v>
      </c>
      <c r="Y171" s="67">
        <f t="shared" si="94"/>
        <v>0</v>
      </c>
      <c r="Z171" s="67">
        <f t="shared" si="94"/>
        <v>0</v>
      </c>
      <c r="AA171" s="67">
        <f t="shared" si="94"/>
        <v>0</v>
      </c>
      <c r="AB171" s="67">
        <f t="shared" si="94"/>
        <v>0</v>
      </c>
      <c r="AC171" s="67">
        <f t="shared" si="94"/>
        <v>0</v>
      </c>
      <c r="AD171" s="67">
        <f t="shared" si="94"/>
        <v>0</v>
      </c>
      <c r="AE171" s="67">
        <f t="shared" si="94"/>
        <v>0</v>
      </c>
      <c r="AF171" s="67">
        <f t="shared" si="94"/>
        <v>0</v>
      </c>
      <c r="AG171" s="67">
        <f t="shared" si="94"/>
        <v>0</v>
      </c>
      <c r="AH171" s="67">
        <f t="shared" si="94"/>
        <v>0</v>
      </c>
      <c r="AI171" s="67">
        <f t="shared" si="94"/>
        <v>0</v>
      </c>
      <c r="AJ171" s="67">
        <f t="shared" si="94"/>
        <v>0</v>
      </c>
      <c r="AK171" s="67">
        <f t="shared" si="94"/>
        <v>0</v>
      </c>
      <c r="AL171" s="67">
        <f t="shared" si="94"/>
        <v>0</v>
      </c>
      <c r="AM171" s="66"/>
      <c r="AN171" s="216"/>
      <c r="AO171" s="51"/>
      <c r="AP171" s="66">
        <f t="shared" si="65"/>
        <v>0</v>
      </c>
      <c r="AQ171" s="66">
        <f t="shared" si="66"/>
        <v>0</v>
      </c>
      <c r="AR171" s="66">
        <f t="shared" si="67"/>
        <v>0</v>
      </c>
    </row>
    <row r="172" spans="1:44" x14ac:dyDescent="0.25">
      <c r="A172" s="405" t="str">
        <f>Base!A172</f>
        <v>ГОСУДАРСТВЕННАЯ ИТОГОВАЯ АТТЕСТАЦИЯ (ГИА)</v>
      </c>
      <c r="B172" s="405"/>
      <c r="C172" s="405"/>
      <c r="D172" s="405"/>
      <c r="E172" s="405"/>
      <c r="F172" s="405"/>
      <c r="G172" s="405"/>
      <c r="H172" s="405"/>
      <c r="I172" s="405"/>
      <c r="J172" s="405"/>
      <c r="K172" s="405"/>
      <c r="L172" s="405"/>
      <c r="M172" s="405"/>
      <c r="N172" s="405"/>
      <c r="O172" s="405"/>
      <c r="P172" s="405"/>
      <c r="Q172" s="405"/>
      <c r="R172" s="405"/>
      <c r="S172" s="405"/>
      <c r="T172" s="405"/>
      <c r="U172" s="405"/>
      <c r="V172" s="405"/>
      <c r="W172" s="405"/>
      <c r="X172" s="405"/>
      <c r="Y172" s="405"/>
      <c r="Z172" s="405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6"/>
      <c r="AM172" s="66"/>
      <c r="AN172" s="216"/>
      <c r="AO172" s="51"/>
      <c r="AP172" s="66">
        <f t="shared" si="65"/>
        <v>0</v>
      </c>
      <c r="AQ172" s="66">
        <f t="shared" si="66"/>
        <v>0</v>
      </c>
      <c r="AR172" s="66">
        <f t="shared" si="67"/>
        <v>0</v>
      </c>
    </row>
    <row r="173" spans="1:44" x14ac:dyDescent="0.25">
      <c r="A173" s="66" t="str">
        <f>Base!A173</f>
        <v>ГИА.1</v>
      </c>
      <c r="B173" s="68" t="str">
        <f>Base!B173</f>
        <v xml:space="preserve">Комплексный государственный экзамен </v>
      </c>
      <c r="C173" s="106"/>
      <c r="D173" s="106"/>
      <c r="E173" s="106"/>
      <c r="F173" s="87">
        <f>S173+W173+AA173+AE173+AI173</f>
        <v>0</v>
      </c>
      <c r="G173" s="66">
        <f>ПланОО!H173</f>
        <v>108</v>
      </c>
      <c r="H173" s="66">
        <f>ПланОО!I173</f>
        <v>0</v>
      </c>
      <c r="I173" s="66">
        <f>ПланОО!J173</f>
        <v>0</v>
      </c>
      <c r="J173" s="66">
        <f>ПланОО!K173</f>
        <v>0</v>
      </c>
      <c r="K173" s="66">
        <f>ПланОО!L173</f>
        <v>0</v>
      </c>
      <c r="L173" s="66">
        <f>ПланОО!M173</f>
        <v>108</v>
      </c>
      <c r="M173" s="66">
        <f>G173</f>
        <v>108</v>
      </c>
      <c r="N173" s="66">
        <f>SUM(O173:Q173)</f>
        <v>0</v>
      </c>
      <c r="O173" s="66">
        <f t="shared" ref="O173:Q176" si="95">T173+X173+AB173+AF173+AJ173</f>
        <v>0</v>
      </c>
      <c r="P173" s="66">
        <f t="shared" si="95"/>
        <v>0</v>
      </c>
      <c r="Q173" s="66">
        <f t="shared" si="95"/>
        <v>0</v>
      </c>
      <c r="R173" s="66">
        <f>M173-N173</f>
        <v>108</v>
      </c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6"/>
      <c r="AK173" s="106"/>
      <c r="AL173" s="106"/>
      <c r="AM173" s="66"/>
      <c r="AN173" s="216" t="str">
        <f>ПланОО!BG173</f>
        <v/>
      </c>
      <c r="AO173" s="51"/>
      <c r="AP173" s="66">
        <f t="shared" si="65"/>
        <v>0</v>
      </c>
      <c r="AQ173" s="66">
        <f t="shared" si="66"/>
        <v>0</v>
      </c>
      <c r="AR173" s="66">
        <f t="shared" si="67"/>
        <v>0</v>
      </c>
    </row>
    <row r="174" spans="1:44" x14ac:dyDescent="0.25">
      <c r="A174" s="66" t="str">
        <f>Base!A174</f>
        <v>ГИА.2</v>
      </c>
      <c r="B174" s="68" t="str">
        <f>Base!B174</f>
        <v>Защита ВКР: дипломной работы</v>
      </c>
      <c r="C174" s="106"/>
      <c r="D174" s="106"/>
      <c r="E174" s="106"/>
      <c r="F174" s="87">
        <f>S174+W174+AA174+AE174+AI174</f>
        <v>0</v>
      </c>
      <c r="G174" s="66">
        <f>ПланОО!H174</f>
        <v>216</v>
      </c>
      <c r="H174" s="66">
        <f>ПланОО!I174</f>
        <v>0</v>
      </c>
      <c r="I174" s="66">
        <f>ПланОО!J174</f>
        <v>0</v>
      </c>
      <c r="J174" s="66">
        <f>ПланОО!K174</f>
        <v>0</v>
      </c>
      <c r="K174" s="66">
        <f>ПланОО!L174</f>
        <v>0</v>
      </c>
      <c r="L174" s="66">
        <f>ПланОО!M174</f>
        <v>216</v>
      </c>
      <c r="M174" s="66">
        <f>G174</f>
        <v>216</v>
      </c>
      <c r="N174" s="66">
        <f>SUM(O174:Q174)</f>
        <v>0</v>
      </c>
      <c r="O174" s="66">
        <f t="shared" si="95"/>
        <v>0</v>
      </c>
      <c r="P174" s="66">
        <f t="shared" si="95"/>
        <v>0</v>
      </c>
      <c r="Q174" s="66">
        <f t="shared" si="95"/>
        <v>0</v>
      </c>
      <c r="R174" s="66">
        <f>M174-N174</f>
        <v>216</v>
      </c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106"/>
      <c r="AH174" s="106"/>
      <c r="AI174" s="106"/>
      <c r="AJ174" s="106"/>
      <c r="AK174" s="106"/>
      <c r="AL174" s="106"/>
      <c r="AM174" s="66"/>
      <c r="AN174" s="216" t="str">
        <f>ПланОО!BG174</f>
        <v/>
      </c>
      <c r="AO174" s="51"/>
      <c r="AP174" s="66">
        <f t="shared" si="65"/>
        <v>0</v>
      </c>
      <c r="AQ174" s="66">
        <f t="shared" si="66"/>
        <v>0</v>
      </c>
      <c r="AR174" s="66">
        <f t="shared" si="67"/>
        <v>0</v>
      </c>
    </row>
    <row r="175" spans="1:44" x14ac:dyDescent="0.25">
      <c r="A175" s="66" t="str">
        <f>Base!A175</f>
        <v>ГИА.3</v>
      </c>
      <c r="B175" s="68">
        <f>Base!B175</f>
        <v>0</v>
      </c>
      <c r="C175" s="106"/>
      <c r="D175" s="106"/>
      <c r="E175" s="106"/>
      <c r="F175" s="87">
        <f>S175+W175+AA175+AE175+AI175</f>
        <v>0</v>
      </c>
      <c r="G175" s="66">
        <f>ПланОО!H175</f>
        <v>0</v>
      </c>
      <c r="H175" s="66">
        <f>ПланОО!I175</f>
        <v>0</v>
      </c>
      <c r="I175" s="66">
        <f>ПланОО!J175</f>
        <v>0</v>
      </c>
      <c r="J175" s="66">
        <f>ПланОО!K175</f>
        <v>0</v>
      </c>
      <c r="K175" s="66">
        <f>ПланОО!L175</f>
        <v>0</v>
      </c>
      <c r="L175" s="66">
        <f>ПланОО!M175</f>
        <v>0</v>
      </c>
      <c r="M175" s="66">
        <f>G175</f>
        <v>0</v>
      </c>
      <c r="N175" s="66">
        <f>SUM(O175:Q175)</f>
        <v>0</v>
      </c>
      <c r="O175" s="66">
        <f t="shared" si="95"/>
        <v>0</v>
      </c>
      <c r="P175" s="66">
        <f t="shared" si="95"/>
        <v>0</v>
      </c>
      <c r="Q175" s="66">
        <f t="shared" si="95"/>
        <v>0</v>
      </c>
      <c r="R175" s="66">
        <f>M175-N175</f>
        <v>0</v>
      </c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06"/>
      <c r="AD175" s="106"/>
      <c r="AE175" s="106"/>
      <c r="AF175" s="106"/>
      <c r="AG175" s="106"/>
      <c r="AH175" s="106"/>
      <c r="AI175" s="106"/>
      <c r="AJ175" s="106"/>
      <c r="AK175" s="106"/>
      <c r="AL175" s="106"/>
      <c r="AM175" s="66"/>
      <c r="AN175" s="216" t="str">
        <f>ПланОО!BG175</f>
        <v/>
      </c>
      <c r="AO175" s="51"/>
      <c r="AP175" s="66">
        <f>I175*$AR$2</f>
        <v>0</v>
      </c>
      <c r="AQ175" s="66">
        <f>(J175+K175)*$AR$2</f>
        <v>0</v>
      </c>
      <c r="AR175" s="66">
        <f>H175*$AR$2</f>
        <v>0</v>
      </c>
    </row>
    <row r="176" spans="1:44" x14ac:dyDescent="0.25">
      <c r="A176" s="66" t="str">
        <f>Base!A176</f>
        <v>ГИА.4</v>
      </c>
      <c r="B176" s="68">
        <f>Base!B176</f>
        <v>0</v>
      </c>
      <c r="C176" s="106"/>
      <c r="D176" s="106"/>
      <c r="E176" s="106"/>
      <c r="F176" s="87">
        <f>S176+W176+AA176+AE176+AI176</f>
        <v>0</v>
      </c>
      <c r="G176" s="66">
        <f>ПланОО!H176</f>
        <v>0</v>
      </c>
      <c r="H176" s="66">
        <f>ПланОО!I176</f>
        <v>0</v>
      </c>
      <c r="I176" s="66">
        <f>ПланОО!J176</f>
        <v>0</v>
      </c>
      <c r="J176" s="66">
        <f>ПланОО!K176</f>
        <v>0</v>
      </c>
      <c r="K176" s="66">
        <f>ПланОО!L176</f>
        <v>0</v>
      </c>
      <c r="L176" s="66">
        <f>ПланОО!M176</f>
        <v>0</v>
      </c>
      <c r="M176" s="66">
        <f>G176</f>
        <v>0</v>
      </c>
      <c r="N176" s="66">
        <f>SUM(O176:Q176)</f>
        <v>0</v>
      </c>
      <c r="O176" s="66">
        <f t="shared" si="95"/>
        <v>0</v>
      </c>
      <c r="P176" s="66">
        <f t="shared" si="95"/>
        <v>0</v>
      </c>
      <c r="Q176" s="66">
        <f t="shared" si="95"/>
        <v>0</v>
      </c>
      <c r="R176" s="66">
        <f>M176-N176</f>
        <v>0</v>
      </c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6"/>
      <c r="AJ176" s="106"/>
      <c r="AK176" s="106"/>
      <c r="AL176" s="106"/>
      <c r="AM176" s="66"/>
      <c r="AN176" s="216" t="str">
        <f>ПланОО!BG176</f>
        <v/>
      </c>
      <c r="AO176" s="51"/>
      <c r="AP176" s="66">
        <f>I176*$AR$2</f>
        <v>0</v>
      </c>
      <c r="AQ176" s="66">
        <f>(J176+K176)*$AR$2</f>
        <v>0</v>
      </c>
      <c r="AR176" s="66">
        <f>H176*$AR$2</f>
        <v>0</v>
      </c>
    </row>
    <row r="177" spans="1:44" x14ac:dyDescent="0.25">
      <c r="A177" s="416" t="str">
        <f>Base!A177</f>
        <v>ВСЕГО ПО ГИА</v>
      </c>
      <c r="B177" s="416"/>
      <c r="C177" s="328">
        <f>Base!FX177</f>
        <v>0</v>
      </c>
      <c r="D177" s="328">
        <f>Base!FY177</f>
        <v>0</v>
      </c>
      <c r="E177" s="328">
        <f>Base!FZ177</f>
        <v>0</v>
      </c>
      <c r="F177" s="87">
        <f t="shared" ref="F177:L177" si="96">SUM(F173:F176)</f>
        <v>0</v>
      </c>
      <c r="G177" s="67">
        <f t="shared" si="96"/>
        <v>324</v>
      </c>
      <c r="H177" s="67">
        <f t="shared" si="96"/>
        <v>0</v>
      </c>
      <c r="I177" s="67">
        <f t="shared" si="96"/>
        <v>0</v>
      </c>
      <c r="J177" s="67">
        <f t="shared" si="96"/>
        <v>0</v>
      </c>
      <c r="K177" s="67">
        <f t="shared" si="96"/>
        <v>0</v>
      </c>
      <c r="L177" s="67">
        <f t="shared" si="96"/>
        <v>324</v>
      </c>
      <c r="M177" s="67">
        <f t="shared" ref="M177:AL177" si="97">SUM(M173:M176)</f>
        <v>324</v>
      </c>
      <c r="N177" s="67">
        <f t="shared" si="97"/>
        <v>0</v>
      </c>
      <c r="O177" s="67">
        <f t="shared" si="97"/>
        <v>0</v>
      </c>
      <c r="P177" s="67">
        <f t="shared" si="97"/>
        <v>0</v>
      </c>
      <c r="Q177" s="67">
        <f t="shared" si="97"/>
        <v>0</v>
      </c>
      <c r="R177" s="67">
        <f t="shared" si="97"/>
        <v>324</v>
      </c>
      <c r="S177" s="67">
        <f t="shared" si="97"/>
        <v>0</v>
      </c>
      <c r="T177" s="67">
        <f t="shared" si="97"/>
        <v>0</v>
      </c>
      <c r="U177" s="67">
        <f t="shared" si="97"/>
        <v>0</v>
      </c>
      <c r="V177" s="67">
        <f t="shared" si="97"/>
        <v>0</v>
      </c>
      <c r="W177" s="67">
        <f t="shared" si="97"/>
        <v>0</v>
      </c>
      <c r="X177" s="67">
        <f t="shared" si="97"/>
        <v>0</v>
      </c>
      <c r="Y177" s="67">
        <f t="shared" si="97"/>
        <v>0</v>
      </c>
      <c r="Z177" s="67">
        <f t="shared" si="97"/>
        <v>0</v>
      </c>
      <c r="AA177" s="67">
        <f t="shared" si="97"/>
        <v>0</v>
      </c>
      <c r="AB177" s="67">
        <f t="shared" si="97"/>
        <v>0</v>
      </c>
      <c r="AC177" s="67">
        <f t="shared" si="97"/>
        <v>0</v>
      </c>
      <c r="AD177" s="67">
        <f t="shared" si="97"/>
        <v>0</v>
      </c>
      <c r="AE177" s="67">
        <f t="shared" si="97"/>
        <v>0</v>
      </c>
      <c r="AF177" s="67">
        <f t="shared" si="97"/>
        <v>0</v>
      </c>
      <c r="AG177" s="67">
        <f t="shared" si="97"/>
        <v>0</v>
      </c>
      <c r="AH177" s="67">
        <f t="shared" si="97"/>
        <v>0</v>
      </c>
      <c r="AI177" s="67">
        <f t="shared" si="97"/>
        <v>0</v>
      </c>
      <c r="AJ177" s="67">
        <f t="shared" si="97"/>
        <v>0</v>
      </c>
      <c r="AK177" s="67">
        <f t="shared" si="97"/>
        <v>0</v>
      </c>
      <c r="AL177" s="67">
        <f t="shared" si="97"/>
        <v>0</v>
      </c>
      <c r="AM177" s="66"/>
      <c r="AN177" s="219"/>
      <c r="AO177" s="51"/>
      <c r="AP177" s="66">
        <f>I177*$AR$2</f>
        <v>0</v>
      </c>
      <c r="AQ177" s="66">
        <f>(J177+K177)*$AR$2</f>
        <v>0</v>
      </c>
      <c r="AR177" s="66">
        <f>H177*$AR$2</f>
        <v>0</v>
      </c>
    </row>
    <row r="178" spans="1:44" ht="20.25" customHeight="1" x14ac:dyDescent="0.25">
      <c r="A178" s="416" t="str">
        <f>Base!A183</f>
        <v>Общее количество (без внекредитных)</v>
      </c>
      <c r="B178" s="416"/>
      <c r="C178" s="416">
        <f>C46+C155+C171+C177</f>
        <v>0</v>
      </c>
      <c r="D178" s="416">
        <f t="shared" ref="D178:AL178" si="98">D46+D155+D171+D177</f>
        <v>0</v>
      </c>
      <c r="E178" s="416">
        <f t="shared" si="98"/>
        <v>0</v>
      </c>
      <c r="F178" s="416">
        <f t="shared" si="98"/>
        <v>0</v>
      </c>
      <c r="G178" s="416">
        <f t="shared" si="98"/>
        <v>540</v>
      </c>
      <c r="H178" s="416">
        <f t="shared" si="98"/>
        <v>54</v>
      </c>
      <c r="I178" s="416">
        <f t="shared" si="98"/>
        <v>36</v>
      </c>
      <c r="J178" s="416">
        <f t="shared" si="98"/>
        <v>18</v>
      </c>
      <c r="K178" s="416">
        <f t="shared" si="98"/>
        <v>0</v>
      </c>
      <c r="L178" s="416">
        <f t="shared" si="98"/>
        <v>486</v>
      </c>
      <c r="M178" s="416">
        <f t="shared" si="98"/>
        <v>540</v>
      </c>
      <c r="N178" s="416">
        <f t="shared" si="98"/>
        <v>0</v>
      </c>
      <c r="O178" s="416">
        <f t="shared" si="98"/>
        <v>0</v>
      </c>
      <c r="P178" s="416">
        <f t="shared" si="98"/>
        <v>0</v>
      </c>
      <c r="Q178" s="416">
        <f t="shared" si="98"/>
        <v>0</v>
      </c>
      <c r="R178" s="416">
        <f t="shared" si="98"/>
        <v>540</v>
      </c>
      <c r="S178" s="416">
        <f t="shared" si="98"/>
        <v>0</v>
      </c>
      <c r="T178" s="67">
        <f t="shared" si="98"/>
        <v>0</v>
      </c>
      <c r="U178" s="67">
        <f t="shared" si="98"/>
        <v>0</v>
      </c>
      <c r="V178" s="67">
        <f t="shared" si="98"/>
        <v>0</v>
      </c>
      <c r="W178" s="416">
        <f t="shared" si="98"/>
        <v>0</v>
      </c>
      <c r="X178" s="67">
        <f t="shared" si="98"/>
        <v>0</v>
      </c>
      <c r="Y178" s="67">
        <f t="shared" si="98"/>
        <v>0</v>
      </c>
      <c r="Z178" s="67">
        <f t="shared" si="98"/>
        <v>0</v>
      </c>
      <c r="AA178" s="416">
        <f t="shared" si="98"/>
        <v>0</v>
      </c>
      <c r="AB178" s="67">
        <f t="shared" si="98"/>
        <v>0</v>
      </c>
      <c r="AC178" s="67">
        <f t="shared" si="98"/>
        <v>0</v>
      </c>
      <c r="AD178" s="67">
        <f t="shared" si="98"/>
        <v>0</v>
      </c>
      <c r="AE178" s="416">
        <f t="shared" si="98"/>
        <v>0</v>
      </c>
      <c r="AF178" s="67">
        <f t="shared" si="98"/>
        <v>0</v>
      </c>
      <c r="AG178" s="67">
        <f t="shared" si="98"/>
        <v>0</v>
      </c>
      <c r="AH178" s="67">
        <f t="shared" si="98"/>
        <v>0</v>
      </c>
      <c r="AI178" s="416">
        <f t="shared" si="98"/>
        <v>0</v>
      </c>
      <c r="AJ178" s="67">
        <f t="shared" si="98"/>
        <v>0</v>
      </c>
      <c r="AK178" s="67">
        <f t="shared" si="98"/>
        <v>0</v>
      </c>
      <c r="AL178" s="67">
        <f t="shared" si="98"/>
        <v>0</v>
      </c>
      <c r="AM178" s="66"/>
      <c r="AN178" s="58"/>
      <c r="AO178" s="51"/>
      <c r="AP178" s="66">
        <f>I178*$AR$2</f>
        <v>7.2</v>
      </c>
      <c r="AQ178" s="66">
        <f>(J178+K178)*$AR$2</f>
        <v>3.6</v>
      </c>
      <c r="AR178" s="66">
        <f>H178*$AR$2</f>
        <v>10.8</v>
      </c>
    </row>
    <row r="179" spans="1:44" ht="20.25" customHeight="1" x14ac:dyDescent="0.25">
      <c r="A179" s="416"/>
      <c r="B179" s="416"/>
      <c r="C179" s="416"/>
      <c r="D179" s="416"/>
      <c r="E179" s="416"/>
      <c r="F179" s="416"/>
      <c r="G179" s="416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  <c r="T179" s="416">
        <f>SUM(T178:V178)</f>
        <v>0</v>
      </c>
      <c r="U179" s="416"/>
      <c r="V179" s="416"/>
      <c r="W179" s="416"/>
      <c r="X179" s="416">
        <f>SUM(X178:Z178)</f>
        <v>0</v>
      </c>
      <c r="Y179" s="416"/>
      <c r="Z179" s="416"/>
      <c r="AA179" s="416"/>
      <c r="AB179" s="416">
        <f>SUM(AB178:AD178)</f>
        <v>0</v>
      </c>
      <c r="AC179" s="416"/>
      <c r="AD179" s="416"/>
      <c r="AE179" s="416"/>
      <c r="AF179" s="416">
        <f>SUM(AF178:AH178)</f>
        <v>0</v>
      </c>
      <c r="AG179" s="416"/>
      <c r="AH179" s="416"/>
      <c r="AI179" s="416"/>
      <c r="AJ179" s="416">
        <f>SUM(AJ178:AL178)</f>
        <v>0</v>
      </c>
      <c r="AK179" s="416"/>
      <c r="AL179" s="416"/>
      <c r="AM179" s="66"/>
      <c r="AN179" s="58"/>
      <c r="AO179" s="51"/>
    </row>
    <row r="180" spans="1:44" x14ac:dyDescent="0.25">
      <c r="A180" s="51" t="str">
        <f>ПланОО!A185</f>
        <v>Доля дисциплин по выбору обучающегося составляет</v>
      </c>
      <c r="B180" s="51"/>
      <c r="C180" s="51"/>
      <c r="D180" s="69" t="e">
        <f>F158/F159</f>
        <v>#DIV/0!</v>
      </c>
      <c r="E180" s="51" t="str">
        <f>ПланОО!G185</f>
        <v>от вариативной части Блоков 1, 2 «Дисциплины», что соответствует ГОС ВПО (не менее 30%)</v>
      </c>
      <c r="G180" s="51"/>
      <c r="H180" s="70"/>
      <c r="I180" s="70"/>
      <c r="J180" s="51"/>
      <c r="K180" s="51"/>
      <c r="L180" s="51"/>
      <c r="M180" s="51"/>
      <c r="N180" s="70"/>
      <c r="O180" s="70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8"/>
      <c r="AO180" s="51"/>
    </row>
    <row r="181" spans="1:44" x14ac:dyDescent="0.25">
      <c r="A181" s="51" t="str">
        <f>ПланОО!A186</f>
        <v xml:space="preserve">Количество часов занятий лекционного типа составляет </v>
      </c>
      <c r="B181" s="51"/>
      <c r="C181" s="51"/>
      <c r="D181" s="71" t="e">
        <f>O178/N178</f>
        <v>#DIV/0!</v>
      </c>
      <c r="E181" s="51" t="str">
        <f>ПланОО!G186</f>
        <v>от общего количества аудиторных занятий, что соответствует ГОС ВПО (не более 40%)</v>
      </c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8"/>
      <c r="AO181" s="51"/>
    </row>
    <row r="182" spans="1:44" x14ac:dyDescent="0.25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8"/>
      <c r="AO182" s="51"/>
    </row>
    <row r="183" spans="1:44" x14ac:dyDescent="0.25">
      <c r="A183" s="51"/>
      <c r="B183" s="163" t="str">
        <f>ПланОО!B188</f>
        <v>Проректор по научно-методической и учебной работе</v>
      </c>
      <c r="C183" s="51"/>
      <c r="D183" s="51"/>
      <c r="E183" s="51"/>
      <c r="F183" s="51"/>
      <c r="G183" s="51"/>
      <c r="H183" s="189"/>
      <c r="I183" s="189"/>
      <c r="J183" s="163" t="str">
        <f>ПланОО!T188</f>
        <v>Е.И. Скафа</v>
      </c>
      <c r="K183" s="51"/>
      <c r="L183" s="51"/>
      <c r="M183" s="72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8"/>
      <c r="AO183" s="51"/>
    </row>
    <row r="184" spans="1:44" x14ac:dyDescent="0.25">
      <c r="A184" s="51"/>
      <c r="B184" s="163" t="str">
        <f>ПланОО!B189</f>
        <v>Декан факультета иностранных языков</v>
      </c>
      <c r="C184" s="163"/>
      <c r="D184" s="163"/>
      <c r="E184" s="163"/>
      <c r="F184" s="163"/>
      <c r="G184" s="163"/>
      <c r="H184" s="189"/>
      <c r="I184" s="189"/>
      <c r="J184" s="163" t="str">
        <f>ПланОО!T189</f>
        <v>А.Г. Удинская</v>
      </c>
      <c r="K184" s="51"/>
      <c r="L184" s="51"/>
      <c r="M184" s="72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8"/>
      <c r="AO184" s="51"/>
    </row>
    <row r="185" spans="1:44" x14ac:dyDescent="0.25">
      <c r="A185" s="51"/>
      <c r="B185" s="163" t="str">
        <f>ПланОО!B190</f>
        <v>Зав.кафедрой английской филологии</v>
      </c>
      <c r="C185" s="163"/>
      <c r="D185" s="163"/>
      <c r="E185" s="163"/>
      <c r="F185" s="163"/>
      <c r="G185" s="163"/>
      <c r="H185" s="189"/>
      <c r="I185" s="189"/>
      <c r="J185" s="163" t="str">
        <f>ПланОО!T190</f>
        <v>О.Л. Бессонова</v>
      </c>
      <c r="K185" s="51"/>
      <c r="L185" s="51"/>
      <c r="M185" s="72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8"/>
      <c r="AO185" s="51"/>
    </row>
    <row r="186" spans="1:44" x14ac:dyDescent="0.25">
      <c r="B186" s="163">
        <f>ПланОО!B191</f>
        <v>0</v>
      </c>
      <c r="G186" s="3"/>
      <c r="H186" s="190"/>
      <c r="I186" s="190"/>
      <c r="J186" s="163">
        <f>ПланОО!T191</f>
        <v>0</v>
      </c>
      <c r="K186" s="3"/>
      <c r="L186" s="3"/>
      <c r="M186" s="3"/>
      <c r="R186" s="3"/>
      <c r="S186" s="3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</row>
    <row r="187" spans="1:44" x14ac:dyDescent="0.25">
      <c r="B187" s="163">
        <f>ПланОО!B192</f>
        <v>0</v>
      </c>
      <c r="H187" s="170"/>
      <c r="I187" s="170"/>
      <c r="J187" s="163">
        <f>ПланОО!T192</f>
        <v>0</v>
      </c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</row>
    <row r="188" spans="1:44" x14ac:dyDescent="0.25">
      <c r="B188" s="163">
        <f>ПланОО!B193</f>
        <v>0</v>
      </c>
      <c r="H188" s="170"/>
      <c r="I188" s="170"/>
      <c r="J188" s="163">
        <f>ПланОО!T193</f>
        <v>0</v>
      </c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</row>
    <row r="189" spans="1:44" x14ac:dyDescent="0.25">
      <c r="B189" s="163">
        <f>ПланОО!B194</f>
        <v>0</v>
      </c>
      <c r="D189" s="2"/>
      <c r="E189" s="2"/>
      <c r="F189" s="2"/>
      <c r="H189" s="170"/>
      <c r="I189" s="170"/>
      <c r="J189" s="163">
        <f>ПланОО!T194</f>
        <v>0</v>
      </c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</row>
    <row r="190" spans="1:44" x14ac:dyDescent="0.25">
      <c r="B190" s="163">
        <f>ПланОО!B195</f>
        <v>0</v>
      </c>
      <c r="D190" s="2"/>
      <c r="E190" s="2"/>
      <c r="F190" s="2"/>
      <c r="H190" s="170"/>
      <c r="I190" s="170"/>
      <c r="J190" s="163">
        <f>ПланОО!T195</f>
        <v>0</v>
      </c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</row>
    <row r="191" spans="1:44" x14ac:dyDescent="0.25">
      <c r="B191" s="163">
        <f>ПланОО!B196</f>
        <v>0</v>
      </c>
      <c r="D191" s="2"/>
      <c r="E191" s="2"/>
      <c r="F191" s="2"/>
      <c r="H191" s="170"/>
      <c r="I191" s="170"/>
      <c r="J191" s="163">
        <f>ПланОО!T196</f>
        <v>0</v>
      </c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</row>
    <row r="192" spans="1:44" x14ac:dyDescent="0.25">
      <c r="B192" s="163">
        <f>ПланОО!B197</f>
        <v>0</v>
      </c>
      <c r="D192" s="2"/>
      <c r="E192" s="2"/>
      <c r="F192" s="2"/>
      <c r="H192" s="170"/>
      <c r="I192" s="170"/>
      <c r="J192" s="163">
        <f>ПланОО!T197</f>
        <v>0</v>
      </c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</row>
    <row r="193" spans="2:44" x14ac:dyDescent="0.25">
      <c r="B193" s="163">
        <f>ПланОО!B198</f>
        <v>0</v>
      </c>
      <c r="D193" s="2"/>
      <c r="E193" s="2"/>
      <c r="F193" s="2"/>
      <c r="H193" s="170"/>
      <c r="I193" s="170"/>
      <c r="J193" s="163">
        <f>ПланОО!T198</f>
        <v>0</v>
      </c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</row>
    <row r="194" spans="2:44" x14ac:dyDescent="0.25">
      <c r="B194" s="163">
        <f>ПланОО!B199</f>
        <v>0</v>
      </c>
      <c r="D194" s="2"/>
      <c r="E194" s="2"/>
      <c r="F194" s="2"/>
      <c r="H194" s="170"/>
      <c r="I194" s="170"/>
      <c r="J194" s="163">
        <f>ПланОО!T199</f>
        <v>0</v>
      </c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</row>
    <row r="195" spans="2:44" x14ac:dyDescent="0.25">
      <c r="B195" s="163">
        <f>ПланОО!B200</f>
        <v>0</v>
      </c>
      <c r="C195" s="2"/>
      <c r="D195" s="2"/>
      <c r="E195" s="2"/>
      <c r="F195" s="2"/>
      <c r="H195" s="170"/>
      <c r="I195" s="170"/>
      <c r="J195" s="163">
        <f>ПланОО!T200</f>
        <v>0</v>
      </c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</row>
    <row r="196" spans="2:44" x14ac:dyDescent="0.25">
      <c r="B196" s="163">
        <f>ПланОО!B201</f>
        <v>0</v>
      </c>
      <c r="D196" s="2"/>
      <c r="E196" s="2"/>
      <c r="F196" s="2"/>
      <c r="H196" s="170"/>
      <c r="I196" s="170"/>
      <c r="J196" s="163">
        <f>ПланОО!T201</f>
        <v>0</v>
      </c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</row>
    <row r="197" spans="2:44" x14ac:dyDescent="0.25">
      <c r="B197" s="163">
        <f>ПланОО!B202</f>
        <v>0</v>
      </c>
      <c r="D197" s="2"/>
      <c r="E197" s="2"/>
      <c r="F197" s="31"/>
      <c r="H197" s="170"/>
      <c r="I197" s="170"/>
      <c r="J197" s="163">
        <f>ПланОО!T202</f>
        <v>0</v>
      </c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</row>
    <row r="198" spans="2:44" x14ac:dyDescent="0.25">
      <c r="B198" s="163">
        <f>ПланОО!B203</f>
        <v>0</v>
      </c>
      <c r="D198" s="2"/>
      <c r="E198" s="2"/>
      <c r="F198" s="2"/>
      <c r="H198" s="170"/>
      <c r="I198" s="170"/>
      <c r="J198" s="163">
        <f>ПланОО!T203</f>
        <v>0</v>
      </c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</row>
    <row r="199" spans="2:44" x14ac:dyDescent="0.25">
      <c r="B199" s="163">
        <f>ПланОО!B204</f>
        <v>0</v>
      </c>
      <c r="H199" s="170"/>
      <c r="I199" s="170"/>
      <c r="J199" s="163">
        <f>ПланОО!T204</f>
        <v>0</v>
      </c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</row>
    <row r="200" spans="2:44" x14ac:dyDescent="0.25">
      <c r="B200" s="163">
        <f>ПланОО!B205</f>
        <v>0</v>
      </c>
      <c r="H200" s="170"/>
      <c r="I200" s="170"/>
      <c r="J200" s="163">
        <f>ПланОО!T205</f>
        <v>0</v>
      </c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</row>
    <row r="201" spans="2:44" x14ac:dyDescent="0.25">
      <c r="D201" s="2"/>
      <c r="E201" s="2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</row>
    <row r="202" spans="2:44" x14ac:dyDescent="0.25">
      <c r="D202" s="2"/>
      <c r="E202" s="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</row>
    <row r="203" spans="2:44" x14ac:dyDescent="0.25">
      <c r="D203" s="2"/>
      <c r="E203" s="2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</row>
    <row r="204" spans="2:44" x14ac:dyDescent="0.25">
      <c r="D204" s="2"/>
      <c r="E204" s="2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</row>
    <row r="205" spans="2:44" x14ac:dyDescent="0.25">
      <c r="D205" s="2"/>
      <c r="E205" s="2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</row>
    <row r="206" spans="2:44" x14ac:dyDescent="0.25">
      <c r="D206" s="2"/>
      <c r="E206" s="31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</row>
    <row r="207" spans="2:44" s="1" customFormat="1" x14ac:dyDescent="0.25"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 s="37"/>
      <c r="AP207" s="2"/>
      <c r="AQ207" s="2"/>
      <c r="AR207" s="2"/>
    </row>
    <row r="208" spans="2:44" s="1" customFormat="1" x14ac:dyDescent="0.25"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 s="37"/>
      <c r="AP208" s="2"/>
      <c r="AQ208" s="2"/>
      <c r="AR208" s="2"/>
    </row>
    <row r="209" spans="20:44" x14ac:dyDescent="0.25"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</row>
    <row r="210" spans="20:44" x14ac:dyDescent="0.25"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</row>
    <row r="211" spans="20:44" x14ac:dyDescent="0.25"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</row>
    <row r="212" spans="20:44" x14ac:dyDescent="0.25"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</row>
    <row r="213" spans="20:44" x14ac:dyDescent="0.25"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</row>
    <row r="214" spans="20:44" x14ac:dyDescent="0.25"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</row>
    <row r="215" spans="20:44" x14ac:dyDescent="0.25"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</row>
    <row r="216" spans="20:44" x14ac:dyDescent="0.25"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</row>
    <row r="217" spans="20:44" s="1" customFormat="1" x14ac:dyDescent="0.25"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 s="37"/>
      <c r="AP217" s="2"/>
      <c r="AQ217" s="2"/>
      <c r="AR217" s="2"/>
    </row>
    <row r="218" spans="20:44" s="1" customFormat="1" x14ac:dyDescent="0.25"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 s="37"/>
      <c r="AP218" s="2"/>
      <c r="AQ218" s="2"/>
      <c r="AR218" s="2"/>
    </row>
    <row r="219" spans="20:44" x14ac:dyDescent="0.25"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</row>
    <row r="220" spans="20:44" x14ac:dyDescent="0.25"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</row>
    <row r="221" spans="20:44" x14ac:dyDescent="0.25"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</row>
    <row r="222" spans="20:44" x14ac:dyDescent="0.25"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</row>
    <row r="223" spans="20:44" x14ac:dyDescent="0.25"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</row>
    <row r="224" spans="20:44" x14ac:dyDescent="0.25"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</row>
    <row r="225" spans="20:39" x14ac:dyDescent="0.25"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</row>
    <row r="226" spans="20:39" x14ac:dyDescent="0.25"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</row>
    <row r="227" spans="20:39" x14ac:dyDescent="0.25"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</row>
    <row r="228" spans="20:39" x14ac:dyDescent="0.25"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</row>
    <row r="229" spans="20:39" x14ac:dyDescent="0.25"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</row>
    <row r="230" spans="20:39" x14ac:dyDescent="0.25"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</row>
    <row r="231" spans="20:39" x14ac:dyDescent="0.25"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</row>
    <row r="232" spans="20:39" x14ac:dyDescent="0.25"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</row>
    <row r="233" spans="20:39" x14ac:dyDescent="0.25"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</row>
    <row r="234" spans="20:39" x14ac:dyDescent="0.25"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</row>
    <row r="235" spans="20:39" x14ac:dyDescent="0.25"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</row>
    <row r="236" spans="20:39" x14ac:dyDescent="0.25"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</row>
    <row r="237" spans="20:39" x14ac:dyDescent="0.25"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</row>
    <row r="238" spans="20:39" x14ac:dyDescent="0.25"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</row>
    <row r="239" spans="20:39" x14ac:dyDescent="0.25"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</row>
    <row r="240" spans="20:39" x14ac:dyDescent="0.25"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</row>
    <row r="241" spans="20:39" x14ac:dyDescent="0.25"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</row>
    <row r="242" spans="20:39" x14ac:dyDescent="0.25"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</row>
    <row r="243" spans="20:39" x14ac:dyDescent="0.25"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</row>
    <row r="244" spans="20:39" x14ac:dyDescent="0.25"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</row>
    <row r="245" spans="20:39" x14ac:dyDescent="0.25"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</row>
    <row r="246" spans="20:39" x14ac:dyDescent="0.25"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</row>
    <row r="247" spans="20:39" x14ac:dyDescent="0.25"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</row>
    <row r="248" spans="20:39" x14ac:dyDescent="0.25"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</row>
    <row r="249" spans="20:39" x14ac:dyDescent="0.25"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</row>
    <row r="250" spans="20:39" x14ac:dyDescent="0.25"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</row>
    <row r="251" spans="20:39" x14ac:dyDescent="0.25"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</row>
    <row r="252" spans="20:39" x14ac:dyDescent="0.25"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</row>
    <row r="253" spans="20:39" x14ac:dyDescent="0.25"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</row>
    <row r="254" spans="20:39" x14ac:dyDescent="0.25"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</row>
    <row r="255" spans="20:39" x14ac:dyDescent="0.25"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</row>
    <row r="256" spans="20:39" x14ac:dyDescent="0.25"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</row>
    <row r="257" spans="20:39" x14ac:dyDescent="0.25"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</row>
  </sheetData>
  <sheetProtection algorithmName="SHA-512" hashValue="fPMe/FZksx9utrKiT2vj3gYw2oe8vRreu4GVvIH1K2k8DDiuuc93lPz8NYWqpWvNxUG+IeuZ6J6VpBl7cWo2QA==" saltValue="2WYbQJn7HAWgcrf/KBctDw==" spinCount="100000" sheet="1" formatColumns="0" formatRows="0"/>
  <mergeCells count="79">
    <mergeCell ref="AN1:AN4"/>
    <mergeCell ref="AP1:AR1"/>
    <mergeCell ref="R178:R179"/>
    <mergeCell ref="S178:S179"/>
    <mergeCell ref="T179:V179"/>
    <mergeCell ref="W178:W179"/>
    <mergeCell ref="AJ179:AL179"/>
    <mergeCell ref="X179:Z179"/>
    <mergeCell ref="AA178:AA179"/>
    <mergeCell ref="AB179:AD179"/>
    <mergeCell ref="AE178:AE179"/>
    <mergeCell ref="AI178:AI179"/>
    <mergeCell ref="AF179:AH179"/>
    <mergeCell ref="A172:Z172"/>
    <mergeCell ref="C178:C179"/>
    <mergeCell ref="D178:D179"/>
    <mergeCell ref="E178:E179"/>
    <mergeCell ref="O178:O179"/>
    <mergeCell ref="F178:F179"/>
    <mergeCell ref="G178:G179"/>
    <mergeCell ref="H178:H179"/>
    <mergeCell ref="I178:I179"/>
    <mergeCell ref="J178:J179"/>
    <mergeCell ref="P178:P179"/>
    <mergeCell ref="Q178:Q179"/>
    <mergeCell ref="A47:Z47"/>
    <mergeCell ref="A48:B48"/>
    <mergeCell ref="A100:B100"/>
    <mergeCell ref="A132:Z132"/>
    <mergeCell ref="A161:Z161"/>
    <mergeCell ref="A177:B177"/>
    <mergeCell ref="A178:B179"/>
    <mergeCell ref="A154:B154"/>
    <mergeCell ref="A155:B155"/>
    <mergeCell ref="A171:B171"/>
    <mergeCell ref="K178:K179"/>
    <mergeCell ref="L178:L179"/>
    <mergeCell ref="M178:M179"/>
    <mergeCell ref="N178:N179"/>
    <mergeCell ref="A153:B153"/>
    <mergeCell ref="A23:B23"/>
    <mergeCell ref="A37:B37"/>
    <mergeCell ref="A46:B46"/>
    <mergeCell ref="A131:B131"/>
    <mergeCell ref="A99:B99"/>
    <mergeCell ref="A45:B45"/>
    <mergeCell ref="A44:B44"/>
    <mergeCell ref="AA1:AD2"/>
    <mergeCell ref="R2:R4"/>
    <mergeCell ref="G2:G4"/>
    <mergeCell ref="H2:K3"/>
    <mergeCell ref="AI1:AL2"/>
    <mergeCell ref="AI3:AL3"/>
    <mergeCell ref="AE1:AH2"/>
    <mergeCell ref="S3:V3"/>
    <mergeCell ref="W3:Z3"/>
    <mergeCell ref="AA3:AD3"/>
    <mergeCell ref="AE3:AH3"/>
    <mergeCell ref="A1:A4"/>
    <mergeCell ref="B1:B4"/>
    <mergeCell ref="F1:F4"/>
    <mergeCell ref="A7:B7"/>
    <mergeCell ref="A38:Z38"/>
    <mergeCell ref="A24:Z24"/>
    <mergeCell ref="A6:Z6"/>
    <mergeCell ref="M1:R1"/>
    <mergeCell ref="M2:M4"/>
    <mergeCell ref="N2:Q3"/>
    <mergeCell ref="L2:L4"/>
    <mergeCell ref="G1:L1"/>
    <mergeCell ref="C1:E3"/>
    <mergeCell ref="S1:V2"/>
    <mergeCell ref="W1:Z2"/>
    <mergeCell ref="A5:Z5"/>
    <mergeCell ref="A156:B156"/>
    <mergeCell ref="A157:B157"/>
    <mergeCell ref="A158:B158"/>
    <mergeCell ref="A159:B159"/>
    <mergeCell ref="A160:B160"/>
  </mergeCells>
  <conditionalFormatting sqref="C8:L8 AA132:AM132 AA161:AM161 AA172:AM172 T179 AJ179 AM179 C178 F178:AM178 G23:AM23 G37:AL37 G45:AL46 G153:AM155 G171:AM171 G177:AM177 G9:L22 C9:E22 F39:F46 C25:E29 C35:E36 AP8:AR178">
    <cfRule type="cellIs" dxfId="1770" priority="463" operator="equal">
      <formula>0</formula>
    </cfRule>
  </conditionalFormatting>
  <conditionalFormatting sqref="AA38:AH38">
    <cfRule type="cellIs" dxfId="1769" priority="449" operator="equal">
      <formula>0</formula>
    </cfRule>
  </conditionalFormatting>
  <conditionalFormatting sqref="T25:AM29 T35:AM36">
    <cfRule type="cellIs" dxfId="1768" priority="429" operator="equal">
      <formula>0</formula>
    </cfRule>
  </conditionalFormatting>
  <conditionalFormatting sqref="S25:S29 S35:S36">
    <cfRule type="cellIs" dxfId="1767" priority="430" operator="equal">
      <formula>0</formula>
    </cfRule>
  </conditionalFormatting>
  <conditionalFormatting sqref="M8:S22">
    <cfRule type="cellIs" dxfId="1766" priority="446" operator="equal">
      <formula>0</formula>
    </cfRule>
  </conditionalFormatting>
  <conditionalFormatting sqref="AA47:AH47">
    <cfRule type="cellIs" dxfId="1765" priority="435" operator="equal">
      <formula>0</formula>
    </cfRule>
  </conditionalFormatting>
  <conditionalFormatting sqref="T8:AM22">
    <cfRule type="cellIs" dxfId="1764" priority="433" operator="equal">
      <formula>0</formula>
    </cfRule>
  </conditionalFormatting>
  <conditionalFormatting sqref="C100:AK100 G99:AL99 G131:AL131">
    <cfRule type="cellIs" dxfId="1763" priority="411" operator="equal">
      <formula>0</formula>
    </cfRule>
  </conditionalFormatting>
  <conditionalFormatting sqref="AI38:AM38 AL100:AM100 AM37 AI47:AM48 AM45:AM46 AM99 AM131">
    <cfRule type="cellIs" dxfId="1762" priority="412" operator="equal">
      <formula>0</formula>
    </cfRule>
  </conditionalFormatting>
  <conditionalFormatting sqref="S4:AL4 AD5:AL5">
    <cfRule type="cellIs" dxfId="1761" priority="410" operator="equal">
      <formula>0</formula>
    </cfRule>
  </conditionalFormatting>
  <conditionalFormatting sqref="G25:L36">
    <cfRule type="cellIs" dxfId="1760" priority="409" operator="equal">
      <formula>0</formula>
    </cfRule>
  </conditionalFormatting>
  <conditionalFormatting sqref="M25:R36">
    <cfRule type="cellIs" dxfId="1759" priority="408" operator="equal">
      <formula>0</formula>
    </cfRule>
  </conditionalFormatting>
  <conditionalFormatting sqref="C39:E43">
    <cfRule type="cellIs" dxfId="1758" priority="407" operator="equal">
      <formula>0</formula>
    </cfRule>
  </conditionalFormatting>
  <conditionalFormatting sqref="T39:AM43 AM44">
    <cfRule type="cellIs" dxfId="1757" priority="405" operator="equal">
      <formula>0</formula>
    </cfRule>
  </conditionalFormatting>
  <conditionalFormatting sqref="S39:S43">
    <cfRule type="cellIs" dxfId="1756" priority="406" operator="equal">
      <formula>0</formula>
    </cfRule>
  </conditionalFormatting>
  <conditionalFormatting sqref="G39:L43 G44:AL44">
    <cfRule type="cellIs" dxfId="1755" priority="404" operator="equal">
      <formula>0</formula>
    </cfRule>
  </conditionalFormatting>
  <conditionalFormatting sqref="M39:R43">
    <cfRule type="cellIs" dxfId="1754" priority="403" operator="equal">
      <formula>0</formula>
    </cfRule>
  </conditionalFormatting>
  <conditionalFormatting sqref="C49:E98">
    <cfRule type="cellIs" dxfId="1753" priority="402" operator="equal">
      <formula>0</formula>
    </cfRule>
  </conditionalFormatting>
  <conditionalFormatting sqref="T49:AM98">
    <cfRule type="cellIs" dxfId="1752" priority="400" operator="equal">
      <formula>0</formula>
    </cfRule>
  </conditionalFormatting>
  <conditionalFormatting sqref="S49:S98">
    <cfRule type="cellIs" dxfId="1751" priority="401" operator="equal">
      <formula>0</formula>
    </cfRule>
  </conditionalFormatting>
  <conditionalFormatting sqref="G49:L98">
    <cfRule type="cellIs" dxfId="1750" priority="399" operator="equal">
      <formula>0</formula>
    </cfRule>
  </conditionalFormatting>
  <conditionalFormatting sqref="M49:R98">
    <cfRule type="cellIs" dxfId="1749" priority="398" operator="equal">
      <formula>0</formula>
    </cfRule>
  </conditionalFormatting>
  <conditionalFormatting sqref="C116:E130">
    <cfRule type="cellIs" dxfId="1748" priority="397" operator="equal">
      <formula>0</formula>
    </cfRule>
  </conditionalFormatting>
  <conditionalFormatting sqref="T101:AM130">
    <cfRule type="cellIs" dxfId="1747" priority="395" operator="equal">
      <formula>0</formula>
    </cfRule>
  </conditionalFormatting>
  <conditionalFormatting sqref="S101:S130">
    <cfRule type="cellIs" dxfId="1746" priority="396" operator="equal">
      <formula>0</formula>
    </cfRule>
  </conditionalFormatting>
  <conditionalFormatting sqref="G101:L130">
    <cfRule type="cellIs" dxfId="1745" priority="394" operator="equal">
      <formula>0</formula>
    </cfRule>
  </conditionalFormatting>
  <conditionalFormatting sqref="M101:R130">
    <cfRule type="cellIs" dxfId="1744" priority="393" operator="equal">
      <formula>0</formula>
    </cfRule>
  </conditionalFormatting>
  <conditionalFormatting sqref="C133:E152">
    <cfRule type="cellIs" dxfId="1743" priority="392" operator="equal">
      <formula>0</formula>
    </cfRule>
  </conditionalFormatting>
  <conditionalFormatting sqref="T133:AM152">
    <cfRule type="cellIs" dxfId="1742" priority="390" operator="equal">
      <formula>0</formula>
    </cfRule>
  </conditionalFormatting>
  <conditionalFormatting sqref="S133:S152">
    <cfRule type="cellIs" dxfId="1741" priority="391" operator="equal">
      <formula>0</formula>
    </cfRule>
  </conditionalFormatting>
  <conditionalFormatting sqref="G133:L152">
    <cfRule type="cellIs" dxfId="1740" priority="389" operator="equal">
      <formula>0</formula>
    </cfRule>
  </conditionalFormatting>
  <conditionalFormatting sqref="M133:R152">
    <cfRule type="cellIs" dxfId="1739" priority="388" operator="equal">
      <formula>0</formula>
    </cfRule>
  </conditionalFormatting>
  <conditionalFormatting sqref="C162:E170">
    <cfRule type="cellIs" dxfId="1738" priority="387" operator="equal">
      <formula>0</formula>
    </cfRule>
  </conditionalFormatting>
  <conditionalFormatting sqref="T162:AM170">
    <cfRule type="cellIs" dxfId="1737" priority="385" operator="equal">
      <formula>0</formula>
    </cfRule>
  </conditionalFormatting>
  <conditionalFormatting sqref="S162:S170">
    <cfRule type="cellIs" dxfId="1736" priority="386" operator="equal">
      <formula>0</formula>
    </cfRule>
  </conditionalFormatting>
  <conditionalFormatting sqref="G162:L170">
    <cfRule type="cellIs" dxfId="1735" priority="384" operator="equal">
      <formula>0</formula>
    </cfRule>
  </conditionalFormatting>
  <conditionalFormatting sqref="M162:R170">
    <cfRule type="cellIs" dxfId="1734" priority="383" operator="equal">
      <formula>0</formula>
    </cfRule>
  </conditionalFormatting>
  <conditionalFormatting sqref="C173:E176">
    <cfRule type="cellIs" dxfId="1733" priority="382" operator="equal">
      <formula>0</formula>
    </cfRule>
  </conditionalFormatting>
  <conditionalFormatting sqref="T173:AM176">
    <cfRule type="cellIs" dxfId="1732" priority="380" operator="equal">
      <formula>0</formula>
    </cfRule>
  </conditionalFormatting>
  <conditionalFormatting sqref="S173:S176">
    <cfRule type="cellIs" dxfId="1731" priority="381" operator="equal">
      <formula>0</formula>
    </cfRule>
  </conditionalFormatting>
  <conditionalFormatting sqref="G173:L176">
    <cfRule type="cellIs" dxfId="1730" priority="379" operator="equal">
      <formula>0</formula>
    </cfRule>
  </conditionalFormatting>
  <conditionalFormatting sqref="M173:R176">
    <cfRule type="cellIs" dxfId="1729" priority="378" operator="equal">
      <formula>0</formula>
    </cfRule>
  </conditionalFormatting>
  <conditionalFormatting sqref="T179:V179">
    <cfRule type="cellIs" dxfId="1728" priority="372" operator="greaterThan">
      <formula>200</formula>
    </cfRule>
  </conditionalFormatting>
  <conditionalFormatting sqref="X179">
    <cfRule type="cellIs" dxfId="1727" priority="371" operator="equal">
      <formula>0</formula>
    </cfRule>
  </conditionalFormatting>
  <conditionalFormatting sqref="X179:Z179">
    <cfRule type="cellIs" dxfId="1726" priority="370" operator="greaterThan">
      <formula>200</formula>
    </cfRule>
  </conditionalFormatting>
  <conditionalFormatting sqref="AB179">
    <cfRule type="cellIs" dxfId="1725" priority="369" operator="equal">
      <formula>0</formula>
    </cfRule>
  </conditionalFormatting>
  <conditionalFormatting sqref="AB179:AD179">
    <cfRule type="cellIs" dxfId="1724" priority="368" operator="greaterThan">
      <formula>200</formula>
    </cfRule>
  </conditionalFormatting>
  <conditionalFormatting sqref="AF179">
    <cfRule type="cellIs" dxfId="1723" priority="367" operator="equal">
      <formula>0</formula>
    </cfRule>
  </conditionalFormatting>
  <conditionalFormatting sqref="AF179:AH179">
    <cfRule type="cellIs" dxfId="1722" priority="366" operator="greaterThan">
      <formula>200</formula>
    </cfRule>
  </conditionalFormatting>
  <conditionalFormatting sqref="AP8:AP178">
    <cfRule type="cellIs" dxfId="1721" priority="363" operator="lessThan">
      <formula>$O8</formula>
    </cfRule>
  </conditionalFormatting>
  <conditionalFormatting sqref="AR8:AR178">
    <cfRule type="cellIs" dxfId="1720" priority="361" operator="lessThan">
      <formula>$N8</formula>
    </cfRule>
  </conditionalFormatting>
  <conditionalFormatting sqref="F9:F23">
    <cfRule type="cellIs" dxfId="1719" priority="359" operator="equal">
      <formula>0</formula>
    </cfRule>
  </conditionalFormatting>
  <conditionalFormatting sqref="F25:F37">
    <cfRule type="cellIs" dxfId="1718" priority="355" operator="equal">
      <formula>0</formula>
    </cfRule>
  </conditionalFormatting>
  <conditionalFormatting sqref="F49:F99">
    <cfRule type="cellIs" dxfId="1717" priority="351" operator="equal">
      <formula>0</formula>
    </cfRule>
  </conditionalFormatting>
  <conditionalFormatting sqref="F101:F131">
    <cfRule type="cellIs" dxfId="1716" priority="349" operator="equal">
      <formula>0</formula>
    </cfRule>
  </conditionalFormatting>
  <conditionalFormatting sqref="F133:F155">
    <cfRule type="cellIs" dxfId="1715" priority="347" operator="equal">
      <formula>0</formula>
    </cfRule>
  </conditionalFormatting>
  <conditionalFormatting sqref="F162:F171">
    <cfRule type="cellIs" dxfId="1714" priority="345" operator="equal">
      <formula>0</formula>
    </cfRule>
  </conditionalFormatting>
  <conditionalFormatting sqref="F173:F177">
    <cfRule type="cellIs" dxfId="1713" priority="343" operator="equal">
      <formula>0</formula>
    </cfRule>
  </conditionalFormatting>
  <conditionalFormatting sqref="D178:E178">
    <cfRule type="cellIs" dxfId="1712" priority="341" operator="equal">
      <formula>0</formula>
    </cfRule>
  </conditionalFormatting>
  <conditionalFormatting sqref="C45">
    <cfRule type="cellIs" dxfId="1711" priority="325" operator="equal">
      <formula>0</formula>
    </cfRule>
  </conditionalFormatting>
  <conditionalFormatting sqref="D45">
    <cfRule type="cellIs" dxfId="1710" priority="323" operator="equal">
      <formula>0</formula>
    </cfRule>
  </conditionalFormatting>
  <conditionalFormatting sqref="E45">
    <cfRule type="cellIs" dxfId="1709" priority="321" operator="equal">
      <formula>0</formula>
    </cfRule>
  </conditionalFormatting>
  <conditionalFormatting sqref="C46">
    <cfRule type="cellIs" dxfId="1708" priority="319" operator="equal">
      <formula>0</formula>
    </cfRule>
  </conditionalFormatting>
  <conditionalFormatting sqref="D46">
    <cfRule type="cellIs" dxfId="1707" priority="317" operator="equal">
      <formula>0</formula>
    </cfRule>
  </conditionalFormatting>
  <conditionalFormatting sqref="E46">
    <cfRule type="cellIs" dxfId="1706" priority="315" operator="equal">
      <formula>0</formula>
    </cfRule>
  </conditionalFormatting>
  <conditionalFormatting sqref="C154">
    <cfRule type="cellIs" dxfId="1705" priority="295" operator="equal">
      <formula>0</formula>
    </cfRule>
  </conditionalFormatting>
  <conditionalFormatting sqref="D154">
    <cfRule type="cellIs" dxfId="1704" priority="293" operator="equal">
      <formula>0</formula>
    </cfRule>
  </conditionalFormatting>
  <conditionalFormatting sqref="E154">
    <cfRule type="cellIs" dxfId="1703" priority="291" operator="equal">
      <formula>0</formula>
    </cfRule>
  </conditionalFormatting>
  <conditionalFormatting sqref="C155">
    <cfRule type="cellIs" dxfId="1702" priority="289" operator="equal">
      <formula>0</formula>
    </cfRule>
  </conditionalFormatting>
  <conditionalFormatting sqref="D155">
    <cfRule type="cellIs" dxfId="1701" priority="287" operator="equal">
      <formula>0</formula>
    </cfRule>
  </conditionalFormatting>
  <conditionalFormatting sqref="E155">
    <cfRule type="cellIs" dxfId="1700" priority="285" operator="equal">
      <formula>0</formula>
    </cfRule>
  </conditionalFormatting>
  <conditionalFormatting sqref="AR101:AR131 AR162:AR171 AR173:AR178 AR49:AR99 AR8:AR23 AR39:AR46 AR133:AR160 AR25:AR37">
    <cfRule type="expression" dxfId="1699" priority="271" stopIfTrue="1">
      <formula>$N8&gt;$H8*$AR$3</formula>
    </cfRule>
  </conditionalFormatting>
  <conditionalFormatting sqref="A5 AA5:AC5">
    <cfRule type="cellIs" dxfId="1698" priority="131" operator="equal">
      <formula>0</formula>
    </cfRule>
  </conditionalFormatting>
  <conditionalFormatting sqref="G156:AO156 G159:AO160 AS159:BA160 AS156:BA156">
    <cfRule type="cellIs" dxfId="1697" priority="109" operator="equal">
      <formula>0</formula>
    </cfRule>
  </conditionalFormatting>
  <conditionalFormatting sqref="BB156 BB159:BB160">
    <cfRule type="cellIs" dxfId="1696" priority="106" operator="equal">
      <formula>0</formula>
    </cfRule>
  </conditionalFormatting>
  <conditionalFormatting sqref="BC156 BC159:BC160">
    <cfRule type="cellIs" dxfId="1695" priority="105" operator="equal">
      <formula>0</formula>
    </cfRule>
  </conditionalFormatting>
  <conditionalFormatting sqref="BD156 BD159:BD160">
    <cfRule type="cellIs" dxfId="1694" priority="104" operator="equal">
      <formula>0</formula>
    </cfRule>
  </conditionalFormatting>
  <conditionalFormatting sqref="BE156 BE159:BE160">
    <cfRule type="cellIs" dxfId="1693" priority="103" operator="equal">
      <formula>0</formula>
    </cfRule>
  </conditionalFormatting>
  <conditionalFormatting sqref="G158:AO158 AS158:BA158">
    <cfRule type="cellIs" dxfId="1692" priority="102" operator="equal">
      <formula>0</formula>
    </cfRule>
  </conditionalFormatting>
  <conditionalFormatting sqref="BB158">
    <cfRule type="cellIs" dxfId="1691" priority="99" operator="equal">
      <formula>0</formula>
    </cfRule>
  </conditionalFormatting>
  <conditionalFormatting sqref="BC158">
    <cfRule type="cellIs" dxfId="1690" priority="98" operator="equal">
      <formula>0</formula>
    </cfRule>
  </conditionalFormatting>
  <conditionalFormatting sqref="BD158">
    <cfRule type="cellIs" dxfId="1689" priority="97" operator="equal">
      <formula>0</formula>
    </cfRule>
  </conditionalFormatting>
  <conditionalFormatting sqref="BE158">
    <cfRule type="cellIs" dxfId="1688" priority="96" operator="equal">
      <formula>0</formula>
    </cfRule>
  </conditionalFormatting>
  <conditionalFormatting sqref="G157:AO157 AS157:BA157">
    <cfRule type="cellIs" dxfId="1687" priority="95" operator="equal">
      <formula>0</formula>
    </cfRule>
  </conditionalFormatting>
  <conditionalFormatting sqref="BB157">
    <cfRule type="cellIs" dxfId="1686" priority="92" operator="equal">
      <formula>0</formula>
    </cfRule>
  </conditionalFormatting>
  <conditionalFormatting sqref="BC157">
    <cfRule type="cellIs" dxfId="1685" priority="91" operator="equal">
      <formula>0</formula>
    </cfRule>
  </conditionalFormatting>
  <conditionalFormatting sqref="BD157">
    <cfRule type="cellIs" dxfId="1684" priority="90" operator="equal">
      <formula>0</formula>
    </cfRule>
  </conditionalFormatting>
  <conditionalFormatting sqref="BE157">
    <cfRule type="cellIs" dxfId="1683" priority="89" operator="equal">
      <formula>0</formula>
    </cfRule>
  </conditionalFormatting>
  <conditionalFormatting sqref="C156">
    <cfRule type="cellIs" dxfId="1682" priority="87" operator="equal">
      <formula>0</formula>
    </cfRule>
  </conditionalFormatting>
  <conditionalFormatting sqref="D156">
    <cfRule type="cellIs" dxfId="1681" priority="85" operator="equal">
      <formula>0</formula>
    </cfRule>
  </conditionalFormatting>
  <conditionalFormatting sqref="E156">
    <cfRule type="cellIs" dxfId="1680" priority="83" operator="equal">
      <formula>0</formula>
    </cfRule>
  </conditionalFormatting>
  <conditionalFormatting sqref="C158">
    <cfRule type="cellIs" dxfId="1679" priority="71" operator="equal">
      <formula>0</formula>
    </cfRule>
  </conditionalFormatting>
  <conditionalFormatting sqref="D158">
    <cfRule type="cellIs" dxfId="1678" priority="69" operator="equal">
      <formula>0</formula>
    </cfRule>
  </conditionalFormatting>
  <conditionalFormatting sqref="E157">
    <cfRule type="cellIs" dxfId="1677" priority="77" operator="equal">
      <formula>0</formula>
    </cfRule>
  </conditionalFormatting>
  <conditionalFormatting sqref="D157">
    <cfRule type="cellIs" dxfId="1676" priority="75" operator="equal">
      <formula>0</formula>
    </cfRule>
  </conditionalFormatting>
  <conditionalFormatting sqref="C157">
    <cfRule type="cellIs" dxfId="1675" priority="73" operator="equal">
      <formula>0</formula>
    </cfRule>
  </conditionalFormatting>
  <conditionalFormatting sqref="E158">
    <cfRule type="cellIs" dxfId="1674" priority="67" operator="equal">
      <formula>0</formula>
    </cfRule>
  </conditionalFormatting>
  <conditionalFormatting sqref="C160">
    <cfRule type="cellIs" dxfId="1673" priority="55" operator="equal">
      <formula>0</formula>
    </cfRule>
  </conditionalFormatting>
  <conditionalFormatting sqref="D160">
    <cfRule type="cellIs" dxfId="1672" priority="53" operator="equal">
      <formula>0</formula>
    </cfRule>
  </conditionalFormatting>
  <conditionalFormatting sqref="E159">
    <cfRule type="cellIs" dxfId="1671" priority="61" operator="equal">
      <formula>0</formula>
    </cfRule>
  </conditionalFormatting>
  <conditionalFormatting sqref="D159">
    <cfRule type="cellIs" dxfId="1670" priority="59" operator="equal">
      <formula>0</formula>
    </cfRule>
  </conditionalFormatting>
  <conditionalFormatting sqref="C159">
    <cfRule type="cellIs" dxfId="1669" priority="57" operator="equal">
      <formula>0</formula>
    </cfRule>
  </conditionalFormatting>
  <conditionalFormatting sqref="E160">
    <cfRule type="cellIs" dxfId="1668" priority="51" operator="equal">
      <formula>0</formula>
    </cfRule>
  </conditionalFormatting>
  <conditionalFormatting sqref="F160">
    <cfRule type="cellIs" dxfId="1667" priority="39" operator="equal">
      <formula>0</formula>
    </cfRule>
  </conditionalFormatting>
  <conditionalFormatting sqref="F156">
    <cfRule type="cellIs" dxfId="1666" priority="47" operator="equal">
      <formula>0</formula>
    </cfRule>
  </conditionalFormatting>
  <conditionalFormatting sqref="F157">
    <cfRule type="cellIs" dxfId="1665" priority="45" operator="equal">
      <formula>0</formula>
    </cfRule>
  </conditionalFormatting>
  <conditionalFormatting sqref="F158">
    <cfRule type="cellIs" dxfId="1664" priority="43" operator="equal">
      <formula>0</formula>
    </cfRule>
  </conditionalFormatting>
  <conditionalFormatting sqref="F159">
    <cfRule type="cellIs" dxfId="1663" priority="41" operator="equal">
      <formula>0</formula>
    </cfRule>
  </conditionalFormatting>
  <conditionalFormatting sqref="C30:E30 C33:E34">
    <cfRule type="cellIs" dxfId="1662" priority="37" operator="equal">
      <formula>0</formula>
    </cfRule>
  </conditionalFormatting>
  <conditionalFormatting sqref="T30:AM30 T33:AM34">
    <cfRule type="cellIs" dxfId="1661" priority="35" operator="equal">
      <formula>0</formula>
    </cfRule>
  </conditionalFormatting>
  <conditionalFormatting sqref="S30 S33:S34">
    <cfRule type="cellIs" dxfId="1660" priority="36" operator="equal">
      <formula>0</formula>
    </cfRule>
  </conditionalFormatting>
  <conditionalFormatting sqref="C31:E32">
    <cfRule type="cellIs" dxfId="1659" priority="28" operator="equal">
      <formula>0</formula>
    </cfRule>
  </conditionalFormatting>
  <conditionalFormatting sqref="T31:AM32">
    <cfRule type="cellIs" dxfId="1658" priority="26" operator="equal">
      <formula>0</formula>
    </cfRule>
  </conditionalFormatting>
  <conditionalFormatting sqref="S31:S32">
    <cfRule type="cellIs" dxfId="1657" priority="27" operator="equal">
      <formula>0</formula>
    </cfRule>
  </conditionalFormatting>
  <conditionalFormatting sqref="B186:B200">
    <cfRule type="cellIs" dxfId="1656" priority="18" operator="equal">
      <formula>0</formula>
    </cfRule>
  </conditionalFormatting>
  <conditionalFormatting sqref="J186:J200">
    <cfRule type="cellIs" dxfId="1655" priority="17" operator="equal">
      <formula>0</formula>
    </cfRule>
  </conditionalFormatting>
  <conditionalFormatting sqref="C23:E23">
    <cfRule type="cellIs" dxfId="1654" priority="16" operator="equal">
      <formula>0</formula>
    </cfRule>
  </conditionalFormatting>
  <conditionalFormatting sqref="E101:E115">
    <cfRule type="cellIs" dxfId="1653" priority="8" operator="equal">
      <formula>0</formula>
    </cfRule>
  </conditionalFormatting>
  <conditionalFormatting sqref="C37:E37">
    <cfRule type="cellIs" dxfId="1652" priority="7" operator="equal">
      <formula>0</formula>
    </cfRule>
  </conditionalFormatting>
  <conditionalFormatting sqref="C44:E44">
    <cfRule type="cellIs" dxfId="1651" priority="6" operator="equal">
      <formula>0</formula>
    </cfRule>
  </conditionalFormatting>
  <conditionalFormatting sqref="C99:E99">
    <cfRule type="cellIs" dxfId="1650" priority="5" operator="equal">
      <formula>0</formula>
    </cfRule>
  </conditionalFormatting>
  <conditionalFormatting sqref="C131:E131">
    <cfRule type="cellIs" dxfId="1649" priority="4" operator="equal">
      <formula>0</formula>
    </cfRule>
  </conditionalFormatting>
  <conditionalFormatting sqref="C153:E153">
    <cfRule type="cellIs" dxfId="1648" priority="3" operator="equal">
      <formula>0</formula>
    </cfRule>
  </conditionalFormatting>
  <conditionalFormatting sqref="C171:E171">
    <cfRule type="cellIs" dxfId="1647" priority="2" operator="equal">
      <formula>0</formula>
    </cfRule>
  </conditionalFormatting>
  <conditionalFormatting sqref="C177:E177">
    <cfRule type="cellIs" dxfId="1646" priority="1" operator="equal">
      <formula>0</formula>
    </cfRule>
  </conditionalFormatting>
  <dataValidations disablePrompts="1" count="2">
    <dataValidation type="list" allowBlank="1" showInputMessage="1" showErrorMessage="1" errorTitle="ОШИБКА!" error="Сокращённое название кафедры должна быть из списка всех кафедр, или &quot;0&quot;, или &quot;СБК&quot;1-10" sqref="BB156:BD160">
      <formula1>Kafedry</formula1>
    </dataValidation>
    <dataValidation type="list" errorStyle="warning" allowBlank="1" showInputMessage="1" showErrorMessage="1" errorTitle="ОШИБКА!" error="Вводимое значение должно быть сокращённым названием кафедры из списка всех кафедр, или &quot;0&quot;, или набором сокращений кафедр через пробел." sqref="BE156:BE160">
      <formula1>Kafedry</formula1>
    </dataValidation>
  </dataValidations>
  <printOptions gridLines="1"/>
  <pageMargins left="0.27559055118110237" right="0.27559055118110237" top="0.78740157480314965" bottom="0.27559055118110237" header="0" footer="0"/>
  <pageSetup paperSize="9" scale="48" fitToHeight="0" orientation="landscape" r:id="rId1"/>
  <headerFooter>
    <oddFooter>&amp;L&amp;F; &amp;D&amp;C&amp;A&amp;R&amp;P из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7" stopIfTrue="1" operator="notEqual" id="{0E8A0123-93D2-4D4E-B07E-A9298D0A9A0F}">
            <xm:f>ПланОО!C$183</xm:f>
            <x14:dxf>
              <font>
                <color rgb="FFFF0000"/>
              </font>
            </x14:dxf>
          </x14:cfRule>
          <xm:sqref>C178:E179</xm:sqref>
        </x14:conditionalFormatting>
        <x14:conditionalFormatting xmlns:xm="http://schemas.microsoft.com/office/excel/2006/main">
          <x14:cfRule type="cellIs" priority="360" stopIfTrue="1" operator="notEqual" id="{A05813A2-52D8-4130-B55F-7ACCBD948925}">
            <xm:f>ПланОО!$G8</xm:f>
            <x14:dxf>
              <font>
                <color rgb="FFFF0000"/>
              </font>
            </x14:dxf>
          </x14:cfRule>
          <xm:sqref>F162:F171 F173:F177 F101:F131 F39:F46 F49:F99 F133:F160 F8:F23 F25:F37</xm:sqref>
        </x14:conditionalFormatting>
        <x14:conditionalFormatting xmlns:xm="http://schemas.microsoft.com/office/excel/2006/main">
          <x14:cfRule type="cellIs" priority="357" stopIfTrue="1" operator="notEqual" id="{6C6C0771-E0E7-4103-8FB0-2BC27C2D3377}">
            <xm:f>ПланОО!C45</xm:f>
            <x14:dxf>
              <font>
                <color rgb="FFFF0000"/>
              </font>
            </x14:dxf>
          </x14:cfRule>
          <xm:sqref>C45:E46 C154:E160</xm:sqref>
        </x14:conditionalFormatting>
        <x14:conditionalFormatting xmlns:xm="http://schemas.microsoft.com/office/excel/2006/main">
          <x14:cfRule type="cellIs" priority="108" operator="notBetween" id="{F1A7C67B-C846-4D91-A6A6-86E5B59B9311}">
            <xm:f>Base!$BL$2</xm:f>
            <xm:f>Base!$BL$3</xm:f>
            <x14:dxf>
              <font>
                <color rgb="FFFF0000"/>
              </font>
            </x14:dxf>
          </x14:cfRule>
          <xm:sqref>BG156 BG159:BG160</xm:sqref>
        </x14:conditionalFormatting>
        <x14:conditionalFormatting xmlns:xm="http://schemas.microsoft.com/office/excel/2006/main">
          <x14:cfRule type="cellIs" priority="107" operator="between" id="{331FF354-8225-4C3B-A92B-8794B325A171}">
            <xm:f>Base!$BK$2</xm:f>
            <xm:f>Base!$BK$3</xm:f>
            <x14:dxf>
              <font>
                <color theme="0" tint="-0.14996795556505021"/>
              </font>
            </x14:dxf>
          </x14:cfRule>
          <xm:sqref>BF156 BF159:BF160</xm:sqref>
        </x14:conditionalFormatting>
        <x14:conditionalFormatting xmlns:xm="http://schemas.microsoft.com/office/excel/2006/main">
          <x14:cfRule type="cellIs" priority="101" operator="notBetween" id="{1DC5050F-15CB-4D16-8BE0-2D184BCBA343}">
            <xm:f>Base!$BL$2</xm:f>
            <xm:f>Base!$BL$3</xm:f>
            <x14:dxf>
              <font>
                <color rgb="FFFF0000"/>
              </font>
            </x14:dxf>
          </x14:cfRule>
          <xm:sqref>BG158</xm:sqref>
        </x14:conditionalFormatting>
        <x14:conditionalFormatting xmlns:xm="http://schemas.microsoft.com/office/excel/2006/main">
          <x14:cfRule type="cellIs" priority="100" operator="between" id="{1C6D256E-E05F-43E9-BBF0-927611D7C9C5}">
            <xm:f>Base!$BK$2</xm:f>
            <xm:f>Base!$BK$3</xm:f>
            <x14:dxf>
              <font>
                <color theme="0" tint="-0.14996795556505021"/>
              </font>
            </x14:dxf>
          </x14:cfRule>
          <xm:sqref>BF158</xm:sqref>
        </x14:conditionalFormatting>
        <x14:conditionalFormatting xmlns:xm="http://schemas.microsoft.com/office/excel/2006/main">
          <x14:cfRule type="cellIs" priority="94" operator="notBetween" id="{67B31A5D-C678-4C64-9EE8-24365C6D059B}">
            <xm:f>Base!$BL$2</xm:f>
            <xm:f>Base!$BL$3</xm:f>
            <x14:dxf>
              <font>
                <color rgb="FFFF0000"/>
              </font>
            </x14:dxf>
          </x14:cfRule>
          <xm:sqref>BG157</xm:sqref>
        </x14:conditionalFormatting>
        <x14:conditionalFormatting xmlns:xm="http://schemas.microsoft.com/office/excel/2006/main">
          <x14:cfRule type="cellIs" priority="93" operator="between" id="{7B3A7094-C6FF-4D7D-86E0-EB98F0A9796D}">
            <xm:f>Base!$BK$2</xm:f>
            <xm:f>Base!$BK$3</xm:f>
            <x14:dxf>
              <font>
                <color theme="0" tint="-0.14996795556505021"/>
              </font>
            </x14:dxf>
          </x14:cfRule>
          <xm:sqref>BF157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50"/>
  <sheetViews>
    <sheetView zoomScale="70" zoomScaleNormal="70" workbookViewId="0">
      <selection activeCell="AC11" sqref="AC11"/>
    </sheetView>
  </sheetViews>
  <sheetFormatPr defaultRowHeight="23.25" x14ac:dyDescent="0.35"/>
  <cols>
    <col min="1" max="1" width="7.7109375" style="7" customWidth="1"/>
    <col min="2" max="2" width="4.140625" style="7" customWidth="1"/>
    <col min="3" max="31" width="3.85546875" style="7" customWidth="1"/>
    <col min="32" max="32" width="4.7109375" style="7" customWidth="1"/>
    <col min="33" max="35" width="3.85546875" style="7" customWidth="1"/>
    <col min="36" max="39" width="4.7109375" style="7" customWidth="1"/>
    <col min="40" max="53" width="3.85546875" style="7" customWidth="1"/>
    <col min="54" max="54" width="9.140625" style="7" customWidth="1"/>
    <col min="55" max="16384" width="9.140625" style="6"/>
  </cols>
  <sheetData>
    <row r="1" spans="1:54" x14ac:dyDescent="0.3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335" t="str">
        <f>ТитулОО!L1</f>
        <v>Министерство образования и науки Донецкой Народной Республики</v>
      </c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</row>
    <row r="2" spans="1:54" x14ac:dyDescent="0.3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335" t="str">
        <f>ТитулОО!L2</f>
        <v>Государственное образовательное учреждение высшего профессионального образования</v>
      </c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</row>
    <row r="3" spans="1:54" x14ac:dyDescent="0.3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335" t="str">
        <f>ТитулОО!L3</f>
        <v>ДОНЕЦКИЙ НАЦИОНАЛЬНЫЙ УНИВЕРСИТЕТ</v>
      </c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</row>
    <row r="4" spans="1:54" x14ac:dyDescent="0.3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413" t="str">
        <f>ТитулОО!L4</f>
        <v xml:space="preserve"> УЧЕБНЫЙ ПЛАН</v>
      </c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</row>
    <row r="5" spans="1:54" ht="20.100000000000001" customHeight="1" x14ac:dyDescent="0.35">
      <c r="A5" s="337" t="str">
        <f>ТитулОО!A5</f>
        <v>Утверждено:</v>
      </c>
      <c r="B5" s="337"/>
      <c r="C5" s="337"/>
      <c r="D5" s="337"/>
      <c r="E5" s="337"/>
      <c r="F5" s="337"/>
      <c r="G5" s="337"/>
      <c r="H5" s="337"/>
      <c r="I5" s="337"/>
      <c r="J5" s="33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73"/>
      <c r="AK5" s="27"/>
      <c r="AL5" s="27"/>
      <c r="AM5" s="74"/>
      <c r="AN5" s="74"/>
      <c r="AO5" s="74"/>
      <c r="AP5" s="74"/>
      <c r="AQ5" s="74"/>
      <c r="AR5" s="74"/>
      <c r="AS5" s="74"/>
      <c r="AT5" s="74"/>
      <c r="AU5" s="75"/>
      <c r="AV5" s="75"/>
      <c r="AW5" s="75"/>
      <c r="AX5" s="75"/>
      <c r="AY5" s="75"/>
      <c r="AZ5" s="24"/>
      <c r="BA5" s="8"/>
    </row>
    <row r="6" spans="1:54" ht="20.100000000000001" customHeight="1" x14ac:dyDescent="0.35">
      <c r="A6" s="337" t="str">
        <f>ТитулОО!A6</f>
        <v>Ученым Советом университета</v>
      </c>
      <c r="B6" s="337"/>
      <c r="C6" s="337"/>
      <c r="D6" s="337"/>
      <c r="E6" s="337"/>
      <c r="F6" s="337"/>
      <c r="G6" s="337"/>
      <c r="H6" s="337"/>
      <c r="I6" s="337"/>
      <c r="J6" s="337"/>
      <c r="K6" s="8"/>
      <c r="L6" s="8"/>
      <c r="M6" s="8"/>
      <c r="N6" s="8"/>
      <c r="O6" s="8"/>
      <c r="P6" s="19" t="str">
        <f>ТитулОО!P6</f>
        <v xml:space="preserve">Укрупненная группа направлений подготовки </v>
      </c>
      <c r="Q6" s="121"/>
      <c r="R6" s="121"/>
      <c r="S6" s="121"/>
      <c r="T6" s="121"/>
      <c r="U6" s="121"/>
      <c r="V6" s="121"/>
      <c r="W6" s="8"/>
      <c r="X6" s="8"/>
      <c r="Y6" s="73"/>
      <c r="Z6" s="119"/>
      <c r="AA6" s="73"/>
      <c r="AB6" s="6"/>
      <c r="AC6" s="142" t="str">
        <f>ТитулОО!AC6</f>
        <v>44.00.00 Образование и педагогические науки</v>
      </c>
      <c r="AD6" s="73"/>
      <c r="AE6" s="6"/>
      <c r="AF6" s="120"/>
      <c r="AG6" s="8"/>
      <c r="AH6" s="8"/>
      <c r="AI6" s="8"/>
      <c r="AJ6" s="73"/>
      <c r="AK6" s="8"/>
      <c r="AL6" s="8"/>
      <c r="AM6" s="74"/>
      <c r="AN6" s="74"/>
      <c r="AO6" s="74"/>
      <c r="AP6" s="74"/>
      <c r="AQ6" s="74"/>
      <c r="AR6" s="74"/>
      <c r="AS6" s="74"/>
      <c r="AT6" s="74"/>
      <c r="AU6" s="75"/>
      <c r="AV6" s="75"/>
      <c r="AW6" s="75"/>
      <c r="AX6" s="75"/>
      <c r="AY6" s="75"/>
      <c r="AZ6" s="24"/>
      <c r="BA6" s="8"/>
    </row>
    <row r="7" spans="1:54" ht="20.100000000000001" customHeight="1" x14ac:dyDescent="0.35">
      <c r="A7" s="144" t="str">
        <f>ТитулОО!A7</f>
        <v>протокол № ___ от _________________</v>
      </c>
      <c r="B7" s="16"/>
      <c r="C7" s="16"/>
      <c r="D7" s="16"/>
      <c r="E7" s="16"/>
      <c r="F7" s="16"/>
      <c r="G7" s="16"/>
      <c r="H7" s="16"/>
      <c r="I7" s="16"/>
      <c r="J7" s="16"/>
      <c r="K7" s="27"/>
      <c r="L7" s="27"/>
      <c r="M7" s="27"/>
      <c r="N7" s="27"/>
      <c r="O7" s="27"/>
      <c r="P7" s="19" t="str">
        <f>ТитулОО!P7</f>
        <v xml:space="preserve">Направление подготовки </v>
      </c>
      <c r="Q7" s="121"/>
      <c r="R7" s="121"/>
      <c r="S7" s="121"/>
      <c r="T7" s="121"/>
      <c r="U7" s="121"/>
      <c r="V7" s="121"/>
      <c r="W7" s="8"/>
      <c r="X7" s="8"/>
      <c r="Y7" s="73"/>
      <c r="Z7" s="119"/>
      <c r="AA7" s="73"/>
      <c r="AB7" s="6"/>
      <c r="AC7" s="142" t="str">
        <f>ТитулОО!AC7</f>
        <v>44.03.01 Педагогическое образование</v>
      </c>
      <c r="AD7" s="73"/>
      <c r="AE7" s="6"/>
      <c r="AF7" s="120"/>
      <c r="AG7" s="27"/>
      <c r="AH7" s="27"/>
      <c r="AI7" s="27"/>
      <c r="AJ7" s="73"/>
      <c r="AK7" s="27"/>
      <c r="AL7" s="27"/>
      <c r="AM7" s="74"/>
      <c r="AN7" s="74"/>
      <c r="AO7" s="74"/>
      <c r="AP7" s="74"/>
      <c r="AQ7" s="74"/>
      <c r="AR7" s="74"/>
      <c r="AS7" s="74"/>
      <c r="AT7" s="74"/>
      <c r="AU7" s="76"/>
      <c r="AV7" s="76"/>
      <c r="AW7" s="76"/>
      <c r="AX7" s="76"/>
      <c r="AY7" s="76"/>
      <c r="AZ7" s="77"/>
      <c r="BA7" s="8"/>
    </row>
    <row r="8" spans="1:54" ht="20.100000000000001" customHeight="1" x14ac:dyDescent="0.35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8"/>
      <c r="L8" s="8"/>
      <c r="M8" s="8"/>
      <c r="N8" s="8"/>
      <c r="O8" s="8"/>
      <c r="P8" s="19" t="str">
        <f>ТитулОО!P8</f>
        <v>Профиль</v>
      </c>
      <c r="Q8" s="121"/>
      <c r="R8" s="121"/>
      <c r="S8" s="121"/>
      <c r="T8" s="121"/>
      <c r="U8" s="121"/>
      <c r="V8" s="121"/>
      <c r="W8" s="8"/>
      <c r="X8" s="8"/>
      <c r="Y8" s="73"/>
      <c r="Z8" s="119"/>
      <c r="AA8" s="73"/>
      <c r="AB8" s="6"/>
      <c r="AC8" s="142" t="str">
        <f>ТитулОО!AC8</f>
        <v>Педагог дополнительного образования</v>
      </c>
      <c r="AD8" s="8"/>
      <c r="AE8" s="8"/>
      <c r="AF8" s="8"/>
      <c r="AG8" s="8"/>
      <c r="AH8" s="8"/>
      <c r="AI8" s="8"/>
      <c r="AJ8" s="73"/>
      <c r="AK8" s="8"/>
      <c r="AL8" s="8"/>
      <c r="AM8" s="74"/>
      <c r="AN8" s="74"/>
      <c r="AO8" s="74"/>
      <c r="AP8" s="74"/>
      <c r="AQ8" s="74"/>
      <c r="AR8" s="74"/>
      <c r="AS8" s="74"/>
      <c r="AT8" s="74"/>
      <c r="AU8" s="76"/>
      <c r="AV8" s="76"/>
      <c r="AW8" s="76"/>
      <c r="AX8" s="76"/>
      <c r="AY8" s="76"/>
      <c r="AZ8" s="77"/>
      <c r="BA8" s="8"/>
    </row>
    <row r="9" spans="1:54" ht="20.100000000000001" customHeight="1" x14ac:dyDescent="0.35">
      <c r="A9" s="8" t="str">
        <f>ТитулОО!A9</f>
        <v>Ректор ______________</v>
      </c>
      <c r="B9" s="29"/>
      <c r="C9" s="29"/>
      <c r="D9" s="73"/>
      <c r="E9" s="73"/>
      <c r="F9" s="8" t="s">
        <v>179</v>
      </c>
      <c r="G9" s="29"/>
      <c r="H9" s="29"/>
      <c r="I9" s="29"/>
      <c r="J9" s="29"/>
      <c r="K9" s="73"/>
      <c r="L9" s="78"/>
      <c r="M9" s="78"/>
      <c r="N9" s="74"/>
      <c r="O9" s="74"/>
      <c r="P9" s="19" t="str">
        <f>ТитулОО!P9</f>
        <v>Образовательная программа:</v>
      </c>
      <c r="Q9" s="27"/>
      <c r="R9" s="8"/>
      <c r="S9" s="75"/>
      <c r="T9" s="75"/>
      <c r="U9" s="75"/>
      <c r="V9" s="75"/>
      <c r="W9" s="75"/>
      <c r="X9" s="74"/>
      <c r="Y9" s="74"/>
      <c r="Z9" s="74"/>
      <c r="AA9" s="74"/>
      <c r="AB9" s="6"/>
      <c r="AC9" s="142" t="str">
        <f>ТитулОО!AC9</f>
        <v>Бакалавриат</v>
      </c>
      <c r="AD9" s="74"/>
      <c r="AE9" s="74"/>
      <c r="AF9" s="74"/>
      <c r="AG9" s="74"/>
      <c r="AH9" s="74"/>
      <c r="AI9" s="74"/>
      <c r="AJ9" s="74"/>
      <c r="AK9" s="74"/>
      <c r="AL9" s="119"/>
      <c r="AM9" s="119"/>
      <c r="AN9" s="119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3"/>
      <c r="BA9" s="8"/>
    </row>
    <row r="10" spans="1:54" ht="20.100000000000001" customHeight="1" x14ac:dyDescent="0.3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73"/>
      <c r="L10" s="78"/>
      <c r="M10" s="78"/>
      <c r="N10" s="74"/>
      <c r="O10" s="74"/>
      <c r="P10" s="19" t="str">
        <f>ТитулОО!P10</f>
        <v>Квалификация:</v>
      </c>
      <c r="Q10" s="8"/>
      <c r="R10" s="75"/>
      <c r="S10" s="75"/>
      <c r="T10" s="75"/>
      <c r="U10" s="75"/>
      <c r="V10" s="75"/>
      <c r="W10" s="75"/>
      <c r="X10" s="74"/>
      <c r="Y10" s="74"/>
      <c r="Z10" s="74"/>
      <c r="AA10" s="74"/>
      <c r="AB10" s="6"/>
      <c r="AC10" s="142" t="str">
        <f>ТитулОО!AC10</f>
        <v>Академический бакалавр</v>
      </c>
      <c r="AD10" s="74"/>
      <c r="AE10" s="74"/>
      <c r="AF10" s="74"/>
      <c r="AG10" s="74"/>
      <c r="AH10" s="74"/>
      <c r="AI10" s="74"/>
      <c r="AJ10" s="74"/>
      <c r="AK10" s="27"/>
      <c r="AL10" s="27"/>
      <c r="AM10" s="27"/>
      <c r="AN10" s="27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3"/>
      <c r="BA10" s="8"/>
    </row>
    <row r="11" spans="1:54" ht="20.100000000000001" customHeight="1" x14ac:dyDescent="0.35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73"/>
      <c r="L11" s="27"/>
      <c r="M11" s="27"/>
      <c r="N11" s="8"/>
      <c r="O11" s="27"/>
      <c r="P11" s="19" t="str">
        <f>ТитулОО!P11</f>
        <v>Срок обучения:</v>
      </c>
      <c r="Q11" s="27"/>
      <c r="R11" s="76"/>
      <c r="S11" s="76"/>
      <c r="T11" s="76"/>
      <c r="U11" s="76"/>
      <c r="V11" s="76"/>
      <c r="W11" s="76"/>
      <c r="X11" s="8"/>
      <c r="Y11" s="8"/>
      <c r="Z11" s="8"/>
      <c r="AA11" s="8"/>
      <c r="AB11" s="6"/>
      <c r="AC11" s="97" t="s">
        <v>342</v>
      </c>
      <c r="AD11" s="79"/>
      <c r="AE11" s="8"/>
      <c r="AF11" s="8"/>
      <c r="AG11" s="8"/>
      <c r="AH11" s="27"/>
      <c r="AI11" s="27"/>
      <c r="AJ11" s="27"/>
      <c r="AK11" s="27"/>
      <c r="AL11" s="27"/>
      <c r="AM11" s="27"/>
      <c r="AN11" s="27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73"/>
      <c r="BA11" s="8"/>
    </row>
    <row r="12" spans="1:54" ht="20.100000000000001" customHeight="1" x14ac:dyDescent="0.35">
      <c r="A12" s="8"/>
      <c r="B12" s="121"/>
      <c r="C12" s="121"/>
      <c r="D12" s="121"/>
      <c r="E12" s="121"/>
      <c r="F12" s="121"/>
      <c r="G12" s="121"/>
      <c r="H12" s="121"/>
      <c r="I12" s="121"/>
      <c r="J12" s="121"/>
      <c r="K12" s="73"/>
      <c r="L12" s="27"/>
      <c r="M12" s="27"/>
      <c r="N12" s="74"/>
      <c r="O12" s="74"/>
      <c r="P12" s="19" t="str">
        <f>ТитулОО!P12</f>
        <v>На базе:</v>
      </c>
      <c r="Q12" s="8"/>
      <c r="R12" s="76"/>
      <c r="S12" s="76"/>
      <c r="T12" s="76"/>
      <c r="U12" s="76"/>
      <c r="V12" s="76"/>
      <c r="W12" s="76"/>
      <c r="X12" s="74"/>
      <c r="Y12" s="74"/>
      <c r="Z12" s="74"/>
      <c r="AA12" s="74"/>
      <c r="AB12" s="6"/>
      <c r="AC12" s="97" t="s">
        <v>343</v>
      </c>
      <c r="AD12" s="74"/>
      <c r="AE12" s="74"/>
      <c r="AF12" s="74"/>
      <c r="AG12" s="74"/>
      <c r="AH12" s="74"/>
      <c r="AI12" s="74"/>
      <c r="AJ12" s="74"/>
      <c r="AK12" s="119"/>
      <c r="AL12" s="119"/>
      <c r="AM12" s="119"/>
      <c r="AN12" s="119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73"/>
      <c r="BA12" s="8"/>
    </row>
    <row r="13" spans="1:54" ht="20.100000000000001" customHeight="1" x14ac:dyDescent="0.35">
      <c r="A13" s="338"/>
      <c r="B13" s="338"/>
      <c r="C13" s="338"/>
      <c r="D13" s="338"/>
      <c r="E13" s="338"/>
      <c r="F13" s="338"/>
      <c r="G13" s="338"/>
      <c r="H13" s="8"/>
      <c r="I13" s="8"/>
      <c r="J13" s="8"/>
      <c r="K13" s="27"/>
      <c r="L13" s="27"/>
      <c r="M13" s="27"/>
      <c r="N13" s="27"/>
      <c r="O13" s="27"/>
      <c r="P13" s="19" t="str">
        <f>ТитулОО!P13</f>
        <v>Форма обучения:</v>
      </c>
      <c r="Q13" s="121"/>
      <c r="R13" s="73"/>
      <c r="S13" s="121"/>
      <c r="T13" s="74"/>
      <c r="U13" s="27"/>
      <c r="V13" s="27"/>
      <c r="W13" s="27"/>
      <c r="X13" s="27"/>
      <c r="Y13" s="27"/>
      <c r="Z13" s="27"/>
      <c r="AA13" s="27"/>
      <c r="AB13" s="6"/>
      <c r="AC13" s="143" t="s">
        <v>173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73"/>
      <c r="BA13" s="8"/>
    </row>
    <row r="14" spans="1:54" x14ac:dyDescent="0.3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3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27"/>
      <c r="AI14" s="27"/>
      <c r="AJ14" s="27"/>
      <c r="AK14" s="27"/>
      <c r="AL14" s="27"/>
      <c r="AM14" s="27"/>
      <c r="AN14" s="27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5"/>
      <c r="BA14" s="8"/>
    </row>
    <row r="15" spans="1:54" ht="15.75" x14ac:dyDescent="0.25">
      <c r="A15" s="340" t="str">
        <f>ТитулОО!A15</f>
        <v>I. ГРАФИК УЧЕБНОГО ПРОЦЕССА</v>
      </c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  <c r="AE15" s="340"/>
      <c r="AF15" s="340"/>
      <c r="AG15" s="340"/>
      <c r="AH15" s="340"/>
      <c r="AI15" s="340"/>
      <c r="AJ15" s="340"/>
      <c r="AK15" s="340"/>
      <c r="AL15" s="340"/>
      <c r="AM15" s="340"/>
      <c r="AN15" s="340"/>
      <c r="AO15" s="340"/>
      <c r="AP15" s="340"/>
      <c r="AQ15" s="340"/>
      <c r="AR15" s="340"/>
      <c r="AS15" s="340"/>
      <c r="AT15" s="340"/>
      <c r="AU15" s="340"/>
      <c r="AV15" s="340"/>
      <c r="AW15" s="340"/>
      <c r="AX15" s="340"/>
      <c r="AY15" s="340"/>
      <c r="AZ15" s="340"/>
      <c r="BA15" s="340"/>
      <c r="BB15" s="24"/>
    </row>
    <row r="16" spans="1:54" ht="15.75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24"/>
    </row>
    <row r="17" spans="1:54" x14ac:dyDescent="0.35">
      <c r="A17" s="343" t="s">
        <v>171</v>
      </c>
      <c r="B17" s="341" t="s">
        <v>170</v>
      </c>
      <c r="C17" s="341"/>
      <c r="D17" s="341"/>
      <c r="E17" s="341"/>
      <c r="F17" s="341"/>
      <c r="G17" s="341" t="s">
        <v>169</v>
      </c>
      <c r="H17" s="341"/>
      <c r="I17" s="341"/>
      <c r="J17" s="341"/>
      <c r="K17" s="341" t="s">
        <v>168</v>
      </c>
      <c r="L17" s="341"/>
      <c r="M17" s="341"/>
      <c r="N17" s="341"/>
      <c r="O17" s="341" t="s">
        <v>167</v>
      </c>
      <c r="P17" s="341"/>
      <c r="Q17" s="341"/>
      <c r="R17" s="341"/>
      <c r="S17" s="341" t="s">
        <v>166</v>
      </c>
      <c r="T17" s="341"/>
      <c r="U17" s="341"/>
      <c r="V17" s="341"/>
      <c r="W17" s="341"/>
      <c r="X17" s="341" t="s">
        <v>165</v>
      </c>
      <c r="Y17" s="341"/>
      <c r="Z17" s="341"/>
      <c r="AA17" s="341"/>
      <c r="AB17" s="341" t="s">
        <v>164</v>
      </c>
      <c r="AC17" s="341"/>
      <c r="AD17" s="341"/>
      <c r="AE17" s="341"/>
      <c r="AF17" s="341" t="s">
        <v>163</v>
      </c>
      <c r="AG17" s="341"/>
      <c r="AH17" s="341"/>
      <c r="AI17" s="341"/>
      <c r="AJ17" s="341" t="s">
        <v>162</v>
      </c>
      <c r="AK17" s="341"/>
      <c r="AL17" s="341"/>
      <c r="AM17" s="341"/>
      <c r="AN17" s="341" t="s">
        <v>161</v>
      </c>
      <c r="AO17" s="341"/>
      <c r="AP17" s="341"/>
      <c r="AQ17" s="341"/>
      <c r="AR17" s="341"/>
      <c r="AS17" s="341" t="s">
        <v>160</v>
      </c>
      <c r="AT17" s="341"/>
      <c r="AU17" s="341"/>
      <c r="AV17" s="341"/>
      <c r="AW17" s="341" t="s">
        <v>159</v>
      </c>
      <c r="AX17" s="341"/>
      <c r="AY17" s="341"/>
      <c r="AZ17" s="341"/>
      <c r="BA17" s="341"/>
    </row>
    <row r="18" spans="1:54" x14ac:dyDescent="0.35">
      <c r="A18" s="344"/>
      <c r="B18" s="23" t="s">
        <v>8</v>
      </c>
      <c r="C18" s="23" t="s">
        <v>7</v>
      </c>
      <c r="D18" s="23" t="s">
        <v>8</v>
      </c>
      <c r="E18" s="23" t="s">
        <v>7</v>
      </c>
      <c r="F18" s="23" t="s">
        <v>8</v>
      </c>
      <c r="G18" s="23" t="s">
        <v>7</v>
      </c>
      <c r="H18" s="23" t="s">
        <v>8</v>
      </c>
      <c r="I18" s="23" t="s">
        <v>7</v>
      </c>
      <c r="J18" s="23" t="s">
        <v>8</v>
      </c>
      <c r="K18" s="23" t="s">
        <v>7</v>
      </c>
      <c r="L18" s="23" t="s">
        <v>8</v>
      </c>
      <c r="M18" s="23" t="s">
        <v>7</v>
      </c>
      <c r="N18" s="23" t="s">
        <v>8</v>
      </c>
      <c r="O18" s="23" t="s">
        <v>7</v>
      </c>
      <c r="P18" s="23" t="s">
        <v>8</v>
      </c>
      <c r="Q18" s="23" t="s">
        <v>7</v>
      </c>
      <c r="R18" s="23" t="s">
        <v>8</v>
      </c>
      <c r="S18" s="23" t="s">
        <v>7</v>
      </c>
      <c r="T18" s="23" t="s">
        <v>8</v>
      </c>
      <c r="U18" s="23" t="s">
        <v>7</v>
      </c>
      <c r="V18" s="23" t="s">
        <v>8</v>
      </c>
      <c r="W18" s="23" t="s">
        <v>7</v>
      </c>
      <c r="X18" s="23" t="s">
        <v>8</v>
      </c>
      <c r="Y18" s="23" t="s">
        <v>7</v>
      </c>
      <c r="Z18" s="23" t="s">
        <v>8</v>
      </c>
      <c r="AA18" s="23" t="s">
        <v>7</v>
      </c>
      <c r="AB18" s="23" t="s">
        <v>8</v>
      </c>
      <c r="AC18" s="23" t="s">
        <v>7</v>
      </c>
      <c r="AD18" s="23" t="s">
        <v>8</v>
      </c>
      <c r="AE18" s="23" t="s">
        <v>7</v>
      </c>
      <c r="AF18" s="23" t="s">
        <v>8</v>
      </c>
      <c r="AG18" s="23" t="s">
        <v>7</v>
      </c>
      <c r="AH18" s="23" t="s">
        <v>8</v>
      </c>
      <c r="AI18" s="23" t="s">
        <v>7</v>
      </c>
      <c r="AJ18" s="23" t="s">
        <v>8</v>
      </c>
      <c r="AK18" s="23" t="s">
        <v>7</v>
      </c>
      <c r="AL18" s="23" t="s">
        <v>8</v>
      </c>
      <c r="AM18" s="23" t="s">
        <v>7</v>
      </c>
      <c r="AN18" s="23" t="s">
        <v>8</v>
      </c>
      <c r="AO18" s="23" t="s">
        <v>7</v>
      </c>
      <c r="AP18" s="23" t="s">
        <v>8</v>
      </c>
      <c r="AQ18" s="23" t="s">
        <v>7</v>
      </c>
      <c r="AR18" s="23" t="s">
        <v>8</v>
      </c>
      <c r="AS18" s="118"/>
      <c r="AT18" s="118"/>
      <c r="AU18" s="118"/>
      <c r="AV18" s="118"/>
      <c r="AW18" s="118"/>
      <c r="AX18" s="118"/>
      <c r="AY18" s="118"/>
      <c r="AZ18" s="118"/>
      <c r="BA18" s="118"/>
    </row>
    <row r="19" spans="1:54" x14ac:dyDescent="0.35">
      <c r="A19" s="344"/>
      <c r="B19" s="22">
        <v>1</v>
      </c>
      <c r="C19" s="22">
        <v>2</v>
      </c>
      <c r="D19" s="22">
        <v>3</v>
      </c>
      <c r="E19" s="22">
        <v>4</v>
      </c>
      <c r="F19" s="22">
        <v>5</v>
      </c>
      <c r="G19" s="22">
        <v>6</v>
      </c>
      <c r="H19" s="22">
        <v>7</v>
      </c>
      <c r="I19" s="22">
        <v>8</v>
      </c>
      <c r="J19" s="22">
        <v>9</v>
      </c>
      <c r="K19" s="22">
        <v>10</v>
      </c>
      <c r="L19" s="22">
        <v>11</v>
      </c>
      <c r="M19" s="22">
        <v>12</v>
      </c>
      <c r="N19" s="22">
        <v>13</v>
      </c>
      <c r="O19" s="22">
        <v>14</v>
      </c>
      <c r="P19" s="22">
        <v>15</v>
      </c>
      <c r="Q19" s="22">
        <v>16</v>
      </c>
      <c r="R19" s="22">
        <v>17</v>
      </c>
      <c r="S19" s="22">
        <v>18</v>
      </c>
      <c r="T19" s="22">
        <v>19</v>
      </c>
      <c r="U19" s="22">
        <v>20</v>
      </c>
      <c r="V19" s="22">
        <v>21</v>
      </c>
      <c r="W19" s="22">
        <v>22</v>
      </c>
      <c r="X19" s="22">
        <v>23</v>
      </c>
      <c r="Y19" s="22">
        <v>24</v>
      </c>
      <c r="Z19" s="22">
        <v>25</v>
      </c>
      <c r="AA19" s="22">
        <v>26</v>
      </c>
      <c r="AB19" s="22">
        <v>27</v>
      </c>
      <c r="AC19" s="22">
        <v>28</v>
      </c>
      <c r="AD19" s="22">
        <v>29</v>
      </c>
      <c r="AE19" s="22">
        <v>30</v>
      </c>
      <c r="AF19" s="22">
        <v>31</v>
      </c>
      <c r="AG19" s="22">
        <v>32</v>
      </c>
      <c r="AH19" s="22">
        <v>33</v>
      </c>
      <c r="AI19" s="22">
        <v>34</v>
      </c>
      <c r="AJ19" s="22">
        <v>35</v>
      </c>
      <c r="AK19" s="22">
        <v>36</v>
      </c>
      <c r="AL19" s="22">
        <v>37</v>
      </c>
      <c r="AM19" s="22">
        <v>38</v>
      </c>
      <c r="AN19" s="22">
        <v>39</v>
      </c>
      <c r="AO19" s="22">
        <v>40</v>
      </c>
      <c r="AP19" s="22">
        <v>41</v>
      </c>
      <c r="AQ19" s="22">
        <v>42</v>
      </c>
      <c r="AR19" s="22">
        <v>43</v>
      </c>
      <c r="AS19" s="22">
        <v>44</v>
      </c>
      <c r="AT19" s="22">
        <v>45</v>
      </c>
      <c r="AU19" s="22">
        <v>46</v>
      </c>
      <c r="AV19" s="22">
        <v>47</v>
      </c>
      <c r="AW19" s="22">
        <v>48</v>
      </c>
      <c r="AX19" s="22">
        <v>49</v>
      </c>
      <c r="AY19" s="22">
        <v>50</v>
      </c>
      <c r="AZ19" s="22">
        <v>51</v>
      </c>
      <c r="BA19" s="22">
        <v>52</v>
      </c>
    </row>
    <row r="20" spans="1:54" s="105" customFormat="1" x14ac:dyDescent="0.35">
      <c r="A20" s="103" t="s">
        <v>6</v>
      </c>
      <c r="B20" s="137" t="s">
        <v>2</v>
      </c>
      <c r="C20" s="137" t="s">
        <v>2</v>
      </c>
      <c r="D20" s="137" t="s">
        <v>2</v>
      </c>
      <c r="E20" s="137" t="s">
        <v>2</v>
      </c>
      <c r="F20" s="137" t="s">
        <v>2</v>
      </c>
      <c r="G20" s="137" t="s">
        <v>2</v>
      </c>
      <c r="H20" s="137" t="s">
        <v>2</v>
      </c>
      <c r="I20" s="137" t="s">
        <v>2</v>
      </c>
      <c r="J20" s="137" t="s">
        <v>2</v>
      </c>
      <c r="K20" s="137" t="s">
        <v>2</v>
      </c>
      <c r="L20" s="137" t="s">
        <v>2</v>
      </c>
      <c r="M20" s="137" t="s">
        <v>2</v>
      </c>
      <c r="N20" s="137" t="s">
        <v>2</v>
      </c>
      <c r="O20" s="137" t="s">
        <v>2</v>
      </c>
      <c r="P20" s="137" t="s">
        <v>2</v>
      </c>
      <c r="Q20" s="137" t="s">
        <v>2</v>
      </c>
      <c r="R20" s="137" t="s">
        <v>2</v>
      </c>
      <c r="S20" s="137" t="s">
        <v>2</v>
      </c>
      <c r="T20" s="137" t="s">
        <v>283</v>
      </c>
      <c r="U20" s="137" t="s">
        <v>158</v>
      </c>
      <c r="V20" s="137" t="s">
        <v>158</v>
      </c>
      <c r="W20" s="137" t="s">
        <v>283</v>
      </c>
      <c r="X20" s="137" t="s">
        <v>2</v>
      </c>
      <c r="Y20" s="137" t="s">
        <v>2</v>
      </c>
      <c r="Z20" s="137" t="s">
        <v>2</v>
      </c>
      <c r="AA20" s="137" t="s">
        <v>2</v>
      </c>
      <c r="AB20" s="137" t="s">
        <v>2</v>
      </c>
      <c r="AC20" s="137" t="s">
        <v>2</v>
      </c>
      <c r="AD20" s="137" t="s">
        <v>2</v>
      </c>
      <c r="AE20" s="137" t="s">
        <v>2</v>
      </c>
      <c r="AF20" s="137" t="s">
        <v>2</v>
      </c>
      <c r="AG20" s="137" t="s">
        <v>2</v>
      </c>
      <c r="AH20" s="137" t="s">
        <v>2</v>
      </c>
      <c r="AI20" s="137" t="s">
        <v>2</v>
      </c>
      <c r="AJ20" s="137" t="s">
        <v>2</v>
      </c>
      <c r="AK20" s="137" t="s">
        <v>2</v>
      </c>
      <c r="AL20" s="137" t="s">
        <v>2</v>
      </c>
      <c r="AM20" s="137" t="s">
        <v>2</v>
      </c>
      <c r="AN20" s="137" t="s">
        <v>158</v>
      </c>
      <c r="AO20" s="137" t="s">
        <v>158</v>
      </c>
      <c r="AP20" s="137" t="s">
        <v>1</v>
      </c>
      <c r="AQ20" s="137" t="s">
        <v>1</v>
      </c>
      <c r="AR20" s="137" t="s">
        <v>283</v>
      </c>
      <c r="AS20" s="137" t="s">
        <v>283</v>
      </c>
      <c r="AT20" s="137" t="s">
        <v>283</v>
      </c>
      <c r="AU20" s="137" t="s">
        <v>283</v>
      </c>
      <c r="AV20" s="137" t="s">
        <v>283</v>
      </c>
      <c r="AW20" s="137" t="s">
        <v>283</v>
      </c>
      <c r="AX20" s="137" t="s">
        <v>283</v>
      </c>
      <c r="AY20" s="137" t="s">
        <v>283</v>
      </c>
      <c r="AZ20" s="137" t="s">
        <v>283</v>
      </c>
      <c r="BA20" s="137" t="s">
        <v>283</v>
      </c>
      <c r="BB20" s="104"/>
    </row>
    <row r="21" spans="1:54" s="105" customFormat="1" x14ac:dyDescent="0.35">
      <c r="A21" s="103" t="s">
        <v>5</v>
      </c>
      <c r="B21" s="137" t="s">
        <v>2</v>
      </c>
      <c r="C21" s="137" t="s">
        <v>2</v>
      </c>
      <c r="D21" s="137" t="s">
        <v>2</v>
      </c>
      <c r="E21" s="137" t="s">
        <v>2</v>
      </c>
      <c r="F21" s="137" t="s">
        <v>2</v>
      </c>
      <c r="G21" s="137" t="s">
        <v>2</v>
      </c>
      <c r="H21" s="137" t="s">
        <v>2</v>
      </c>
      <c r="I21" s="137" t="s">
        <v>2</v>
      </c>
      <c r="J21" s="137" t="s">
        <v>2</v>
      </c>
      <c r="K21" s="137" t="s">
        <v>2</v>
      </c>
      <c r="L21" s="137" t="s">
        <v>2</v>
      </c>
      <c r="M21" s="137" t="s">
        <v>2</v>
      </c>
      <c r="N21" s="137" t="s">
        <v>2</v>
      </c>
      <c r="O21" s="137" t="s">
        <v>2</v>
      </c>
      <c r="P21" s="137" t="s">
        <v>2</v>
      </c>
      <c r="Q21" s="137" t="s">
        <v>2</v>
      </c>
      <c r="R21" s="137" t="s">
        <v>2</v>
      </c>
      <c r="S21" s="137" t="s">
        <v>2</v>
      </c>
      <c r="T21" s="137" t="s">
        <v>283</v>
      </c>
      <c r="U21" s="137" t="s">
        <v>158</v>
      </c>
      <c r="V21" s="137" t="s">
        <v>158</v>
      </c>
      <c r="W21" s="137" t="s">
        <v>283</v>
      </c>
      <c r="X21" s="137" t="s">
        <v>2</v>
      </c>
      <c r="Y21" s="137" t="s">
        <v>2</v>
      </c>
      <c r="Z21" s="137" t="s">
        <v>2</v>
      </c>
      <c r="AA21" s="137" t="s">
        <v>2</v>
      </c>
      <c r="AB21" s="137" t="s">
        <v>2</v>
      </c>
      <c r="AC21" s="137" t="s">
        <v>2</v>
      </c>
      <c r="AD21" s="137" t="s">
        <v>2</v>
      </c>
      <c r="AE21" s="137" t="s">
        <v>2</v>
      </c>
      <c r="AF21" s="137" t="s">
        <v>2</v>
      </c>
      <c r="AG21" s="137" t="s">
        <v>2</v>
      </c>
      <c r="AH21" s="137" t="s">
        <v>2</v>
      </c>
      <c r="AI21" s="137" t="s">
        <v>2</v>
      </c>
      <c r="AJ21" s="137" t="s">
        <v>2</v>
      </c>
      <c r="AK21" s="137" t="s">
        <v>2</v>
      </c>
      <c r="AL21" s="137" t="s">
        <v>2</v>
      </c>
      <c r="AM21" s="137" t="s">
        <v>2</v>
      </c>
      <c r="AN21" s="137" t="s">
        <v>2</v>
      </c>
      <c r="AO21" s="137" t="s">
        <v>158</v>
      </c>
      <c r="AP21" s="137" t="s">
        <v>158</v>
      </c>
      <c r="AQ21" s="137" t="s">
        <v>158</v>
      </c>
      <c r="AR21" s="137" t="s">
        <v>283</v>
      </c>
      <c r="AS21" s="137" t="s">
        <v>283</v>
      </c>
      <c r="AT21" s="137" t="s">
        <v>283</v>
      </c>
      <c r="AU21" s="137" t="s">
        <v>283</v>
      </c>
      <c r="AV21" s="137" t="s">
        <v>283</v>
      </c>
      <c r="AW21" s="137" t="s">
        <v>283</v>
      </c>
      <c r="AX21" s="137" t="s">
        <v>283</v>
      </c>
      <c r="AY21" s="137" t="s">
        <v>283</v>
      </c>
      <c r="AZ21" s="137" t="s">
        <v>283</v>
      </c>
      <c r="BA21" s="137" t="s">
        <v>283</v>
      </c>
      <c r="BB21" s="104"/>
    </row>
    <row r="22" spans="1:54" s="105" customFormat="1" x14ac:dyDescent="0.35">
      <c r="A22" s="103" t="s">
        <v>4</v>
      </c>
      <c r="B22" s="137" t="s">
        <v>2</v>
      </c>
      <c r="C22" s="137" t="s">
        <v>2</v>
      </c>
      <c r="D22" s="137" t="s">
        <v>2</v>
      </c>
      <c r="E22" s="137" t="s">
        <v>2</v>
      </c>
      <c r="F22" s="137" t="s">
        <v>2</v>
      </c>
      <c r="G22" s="137" t="s">
        <v>2</v>
      </c>
      <c r="H22" s="137" t="s">
        <v>2</v>
      </c>
      <c r="I22" s="137" t="s">
        <v>2</v>
      </c>
      <c r="J22" s="137" t="s">
        <v>2</v>
      </c>
      <c r="K22" s="137" t="s">
        <v>2</v>
      </c>
      <c r="L22" s="137" t="s">
        <v>2</v>
      </c>
      <c r="M22" s="137" t="s">
        <v>2</v>
      </c>
      <c r="N22" s="137" t="s">
        <v>2</v>
      </c>
      <c r="O22" s="137" t="s">
        <v>2</v>
      </c>
      <c r="P22" s="137" t="s">
        <v>2</v>
      </c>
      <c r="Q22" s="137" t="s">
        <v>2</v>
      </c>
      <c r="R22" s="137" t="s">
        <v>2</v>
      </c>
      <c r="S22" s="137" t="s">
        <v>2</v>
      </c>
      <c r="T22" s="137" t="s">
        <v>283</v>
      </c>
      <c r="U22" s="137" t="s">
        <v>158</v>
      </c>
      <c r="V22" s="137" t="s">
        <v>158</v>
      </c>
      <c r="W22" s="137" t="s">
        <v>283</v>
      </c>
      <c r="X22" s="137" t="s">
        <v>2</v>
      </c>
      <c r="Y22" s="137" t="s">
        <v>2</v>
      </c>
      <c r="Z22" s="137" t="s">
        <v>2</v>
      </c>
      <c r="AA22" s="137" t="s">
        <v>2</v>
      </c>
      <c r="AB22" s="137" t="s">
        <v>2</v>
      </c>
      <c r="AC22" s="137" t="s">
        <v>2</v>
      </c>
      <c r="AD22" s="137" t="s">
        <v>2</v>
      </c>
      <c r="AE22" s="137" t="s">
        <v>2</v>
      </c>
      <c r="AF22" s="137" t="s">
        <v>2</v>
      </c>
      <c r="AG22" s="137" t="s">
        <v>2</v>
      </c>
      <c r="AH22" s="137" t="s">
        <v>158</v>
      </c>
      <c r="AI22" s="137" t="s">
        <v>158</v>
      </c>
      <c r="AJ22" s="137" t="s">
        <v>157</v>
      </c>
      <c r="AK22" s="137" t="s">
        <v>157</v>
      </c>
      <c r="AL22" s="137" t="s">
        <v>157</v>
      </c>
      <c r="AM22" s="137" t="s">
        <v>157</v>
      </c>
      <c r="AN22" s="137" t="s">
        <v>154</v>
      </c>
      <c r="AO22" s="137" t="s">
        <v>154</v>
      </c>
      <c r="AP22" s="137" t="s">
        <v>154</v>
      </c>
      <c r="AQ22" s="137" t="s">
        <v>154</v>
      </c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04"/>
    </row>
    <row r="23" spans="1:54" s="105" customFormat="1" x14ac:dyDescent="0.35">
      <c r="A23" s="103" t="s">
        <v>3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04"/>
    </row>
    <row r="24" spans="1:54" ht="23.25" customHeight="1" x14ac:dyDescent="0.35">
      <c r="A24" s="80" t="str">
        <f>ТитулОО!A25</f>
        <v xml:space="preserve">ОБОЗНАЧЕНИЯ:  </v>
      </c>
      <c r="B24" s="21"/>
      <c r="C24" s="21"/>
      <c r="D24" s="8"/>
      <c r="E24" s="8"/>
      <c r="F24" s="117" t="str">
        <f>ТитулОО!F25</f>
        <v>Т</v>
      </c>
      <c r="G24" s="131" t="str">
        <f>ТитулОО!G25</f>
        <v>Теоретическое обучение</v>
      </c>
      <c r="H24" s="14"/>
      <c r="I24" s="14"/>
      <c r="J24" s="14"/>
      <c r="K24" s="14"/>
      <c r="L24" s="14"/>
      <c r="M24" s="14"/>
      <c r="N24" s="14"/>
      <c r="O24" s="14"/>
      <c r="P24" s="14"/>
      <c r="Q24" s="32" t="str">
        <f>ТитулОО!Q25</f>
        <v>Практики:</v>
      </c>
      <c r="R24" s="34"/>
      <c r="S24" s="34"/>
      <c r="T24" s="33"/>
      <c r="U24" s="116"/>
      <c r="V24" s="116"/>
      <c r="W24" s="116"/>
      <c r="X24" s="116"/>
      <c r="Y24" s="116"/>
      <c r="Z24" s="34"/>
      <c r="AA24" s="34"/>
      <c r="AB24" s="146">
        <f>ТитулОО!AB25</f>
        <v>0</v>
      </c>
      <c r="AC24" s="356" t="str">
        <f>IF($U34&lt;$U$30,W34,"")</f>
        <v/>
      </c>
      <c r="AD24" s="357"/>
      <c r="AE24" s="357"/>
      <c r="AF24" s="357"/>
      <c r="AG24" s="357"/>
      <c r="AH24" s="357"/>
      <c r="AI24" s="357"/>
      <c r="AJ24" s="357"/>
      <c r="AK24" s="357"/>
      <c r="AL24" s="357"/>
      <c r="AM24" s="146">
        <f>ТитулОО!AM25</f>
        <v>0</v>
      </c>
      <c r="AN24" s="356" t="str">
        <f>IF($U38&lt;$U$30,W38,"")</f>
        <v/>
      </c>
      <c r="AO24" s="356"/>
      <c r="AP24" s="356"/>
      <c r="AQ24" s="356"/>
      <c r="AR24" s="356"/>
      <c r="AS24" s="356"/>
      <c r="AT24" s="366"/>
      <c r="AV24" s="118" t="s">
        <v>8</v>
      </c>
      <c r="AW24" s="129" t="s">
        <v>156</v>
      </c>
      <c r="AX24" s="17"/>
      <c r="AY24" s="17"/>
      <c r="AZ24" s="17"/>
      <c r="BA24" s="17"/>
    </row>
    <row r="25" spans="1:54" ht="23.25" customHeight="1" x14ac:dyDescent="0.35">
      <c r="C25" s="13"/>
      <c r="D25" s="8"/>
      <c r="E25" s="8"/>
      <c r="F25" s="117" t="str">
        <f>ТитулОО!F26</f>
        <v>ГА</v>
      </c>
      <c r="G25" s="131" t="str">
        <f>ТитулОО!G26</f>
        <v>Государственная итоговая аттестация</v>
      </c>
      <c r="H25" s="133"/>
      <c r="I25" s="133"/>
      <c r="J25" s="133"/>
      <c r="K25" s="133"/>
      <c r="L25" s="133"/>
      <c r="M25" s="133"/>
      <c r="N25" s="133"/>
      <c r="O25" s="133"/>
      <c r="P25" s="133"/>
      <c r="Q25" s="147" t="str">
        <f>ТитулОО!Q26</f>
        <v>У</v>
      </c>
      <c r="R25" s="352" t="str">
        <f>W31</f>
        <v>Учебная практика</v>
      </c>
      <c r="S25" s="352"/>
      <c r="T25" s="352"/>
      <c r="U25" s="352"/>
      <c r="V25" s="352"/>
      <c r="W25" s="352"/>
      <c r="X25" s="352"/>
      <c r="Y25" s="352"/>
      <c r="Z25" s="352"/>
      <c r="AA25" s="352"/>
      <c r="AB25" s="145">
        <f>ТитулОО!AB26</f>
        <v>0</v>
      </c>
      <c r="AC25" s="352" t="str">
        <f>IF($U35&lt;$U$30,W35,"")</f>
        <v/>
      </c>
      <c r="AD25" s="353"/>
      <c r="AE25" s="353"/>
      <c r="AF25" s="353"/>
      <c r="AG25" s="353"/>
      <c r="AH25" s="353"/>
      <c r="AI25" s="353"/>
      <c r="AJ25" s="353"/>
      <c r="AK25" s="353"/>
      <c r="AL25" s="353"/>
      <c r="AM25" s="145" t="str">
        <f>ТитулОО!AM26</f>
        <v>ВКР</v>
      </c>
      <c r="AN25" s="362" t="str">
        <f>Base!B170</f>
        <v>Производственная (преддипломная, подготовка ВКР: дипломной работы)</v>
      </c>
      <c r="AO25" s="362"/>
      <c r="AP25" s="362"/>
      <c r="AQ25" s="362"/>
      <c r="AR25" s="362"/>
      <c r="AS25" s="362"/>
      <c r="AT25" s="363"/>
      <c r="AV25" s="118" t="s">
        <v>7</v>
      </c>
      <c r="AW25" s="129" t="s">
        <v>155</v>
      </c>
      <c r="AX25" s="12"/>
      <c r="AY25" s="12"/>
      <c r="AZ25" s="12"/>
      <c r="BA25" s="12"/>
    </row>
    <row r="26" spans="1:54" ht="23.25" customHeight="1" x14ac:dyDescent="0.35">
      <c r="A26" s="20" t="str">
        <f>ТитулОО!A27</f>
        <v>К</v>
      </c>
      <c r="B26" s="19" t="str">
        <f>ТитулОО!B27</f>
        <v>Каникулы</v>
      </c>
      <c r="C26" s="120"/>
      <c r="D26" s="120"/>
      <c r="E26" s="8"/>
      <c r="F26" s="117" t="str">
        <f>ТитулОО!F27</f>
        <v>С</v>
      </c>
      <c r="G26" s="131" t="str">
        <f>ТитулОО!G27</f>
        <v>Экзаменационная сессия</v>
      </c>
      <c r="H26" s="134"/>
      <c r="I26" s="134"/>
      <c r="J26" s="134"/>
      <c r="K26" s="134"/>
      <c r="L26" s="134"/>
      <c r="M26" s="134"/>
      <c r="N26" s="134"/>
      <c r="O26" s="134"/>
      <c r="P26" s="134"/>
      <c r="Q26" s="147">
        <f>ТитулОО!Q27</f>
        <v>0</v>
      </c>
      <c r="R26" s="352" t="str">
        <f>IF($U32&lt;$U$30,W32,"")</f>
        <v/>
      </c>
      <c r="S26" s="353"/>
      <c r="T26" s="353"/>
      <c r="U26" s="353"/>
      <c r="V26" s="353"/>
      <c r="W26" s="353"/>
      <c r="X26" s="353"/>
      <c r="Y26" s="353"/>
      <c r="Z26" s="353"/>
      <c r="AA26" s="353"/>
      <c r="AB26" s="145">
        <f>ТитулОО!AB27</f>
        <v>0</v>
      </c>
      <c r="AC26" s="352" t="str">
        <f>IF($U36&lt;$U$30,W36,"")</f>
        <v/>
      </c>
      <c r="AD26" s="353"/>
      <c r="AE26" s="353"/>
      <c r="AF26" s="353"/>
      <c r="AG26" s="353"/>
      <c r="AH26" s="353"/>
      <c r="AI26" s="353"/>
      <c r="AJ26" s="353"/>
      <c r="AK26" s="353"/>
      <c r="AL26" s="353"/>
      <c r="AM26" s="30"/>
      <c r="AN26" s="362"/>
      <c r="AO26" s="362"/>
      <c r="AP26" s="362"/>
      <c r="AQ26" s="362"/>
      <c r="AR26" s="362"/>
      <c r="AS26" s="362"/>
      <c r="AT26" s="363"/>
      <c r="AU26" s="120"/>
      <c r="AV26" s="120"/>
      <c r="AW26" s="120"/>
      <c r="AX26" s="120"/>
      <c r="AY26" s="120"/>
      <c r="AZ26" s="8"/>
      <c r="BA26" s="8"/>
    </row>
    <row r="27" spans="1:54" x14ac:dyDescent="0.35">
      <c r="A27" s="20">
        <f>ТитулОО!A28</f>
        <v>0</v>
      </c>
      <c r="B27" s="19">
        <f>ТитулОО!B28</f>
        <v>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48">
        <f>ТитулОО!Q28</f>
        <v>0</v>
      </c>
      <c r="R27" s="354" t="str">
        <f>IF($U33&lt;$U$30,W33,"")</f>
        <v/>
      </c>
      <c r="S27" s="355"/>
      <c r="T27" s="355"/>
      <c r="U27" s="355"/>
      <c r="V27" s="355"/>
      <c r="W27" s="355"/>
      <c r="X27" s="355"/>
      <c r="Y27" s="355"/>
      <c r="Z27" s="355"/>
      <c r="AA27" s="355"/>
      <c r="AB27" s="149">
        <f>ТитулОО!AB28</f>
        <v>0</v>
      </c>
      <c r="AC27" s="354" t="str">
        <f>IF($U37&lt;$U$30,W37,"")</f>
        <v/>
      </c>
      <c r="AD27" s="355"/>
      <c r="AE27" s="355"/>
      <c r="AF27" s="355"/>
      <c r="AG27" s="355"/>
      <c r="AH27" s="355"/>
      <c r="AI27" s="355"/>
      <c r="AJ27" s="355"/>
      <c r="AK27" s="355"/>
      <c r="AL27" s="355"/>
      <c r="AM27" s="35"/>
      <c r="AN27" s="364"/>
      <c r="AO27" s="364"/>
      <c r="AP27" s="364"/>
      <c r="AQ27" s="364"/>
      <c r="AR27" s="364"/>
      <c r="AS27" s="364"/>
      <c r="AT27" s="365"/>
      <c r="AU27" s="8"/>
      <c r="AV27" s="8"/>
      <c r="AW27" s="8"/>
      <c r="AX27" s="8"/>
      <c r="AY27" s="8"/>
      <c r="AZ27" s="8"/>
      <c r="BA27" s="8"/>
    </row>
    <row r="28" spans="1:54" x14ac:dyDescent="0.35">
      <c r="A28" s="336" t="str">
        <f>ТитулОО!A29</f>
        <v>ІІ. СВОДНЫЕ ДАННЫЕ О БЮДЖЕТЕ ВРЕМЕНИ, недели</v>
      </c>
      <c r="B28" s="336"/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8"/>
      <c r="W28" s="368" t="str">
        <f>ТитулОО!W29</f>
        <v>ІІІ. ПРАКТИКИ</v>
      </c>
      <c r="X28" s="368"/>
      <c r="Y28" s="368"/>
      <c r="Z28" s="368"/>
      <c r="AA28" s="368"/>
      <c r="AB28" s="368"/>
      <c r="AC28" s="368"/>
      <c r="AD28" s="368"/>
      <c r="AE28" s="368"/>
      <c r="AF28" s="368"/>
      <c r="AG28" s="368"/>
      <c r="AH28" s="368"/>
      <c r="AI28" s="368"/>
      <c r="AJ28" s="368"/>
      <c r="AK28" s="368"/>
      <c r="AL28" s="10"/>
      <c r="AM28" s="10" t="str">
        <f>ТитулОО!AM29</f>
        <v>IV. ГОСУДАРСТВЕННАЯ ИТОГОВАЯ АТТЕСТАЦИЯ</v>
      </c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</row>
    <row r="29" spans="1:54" ht="31.5" customHeight="1" x14ac:dyDescent="0.35">
      <c r="A29" s="339" t="str">
        <f>ТитулОО!A30</f>
        <v>Курс</v>
      </c>
      <c r="B29" s="339"/>
      <c r="C29" s="339" t="str">
        <f>ТитулОО!C30</f>
        <v>Теоретическое обучение</v>
      </c>
      <c r="D29" s="339"/>
      <c r="E29" s="339"/>
      <c r="F29" s="342" t="str">
        <f>ТитулОО!F30</f>
        <v>Экзаменационная сессия</v>
      </c>
      <c r="G29" s="342"/>
      <c r="H29" s="342"/>
      <c r="I29" s="339" t="str">
        <f>ТитулОО!I30</f>
        <v>Практика (в т.ч. подготовка ВКР: дипл. работы)</v>
      </c>
      <c r="J29" s="339"/>
      <c r="K29" s="339" t="str">
        <f>ТитулОО!K30</f>
        <v>Государственная итоговая аттестация</v>
      </c>
      <c r="L29" s="339"/>
      <c r="M29" s="339"/>
      <c r="N29" s="348" t="str">
        <f>ТитулОО!N30</f>
        <v>Подготовка ВКР: дипл. работы</v>
      </c>
      <c r="O29" s="348"/>
      <c r="P29" s="348"/>
      <c r="Q29" s="339" t="str">
        <f>ТитулОО!Q30</f>
        <v>Каникулы</v>
      </c>
      <c r="R29" s="339"/>
      <c r="S29" s="339" t="str">
        <f>ТитулОО!S30</f>
        <v>Всего</v>
      </c>
      <c r="T29" s="339"/>
      <c r="U29" s="9"/>
      <c r="W29" s="359" t="str">
        <f>ТитулОО!W30</f>
        <v>Название практики</v>
      </c>
      <c r="X29" s="359"/>
      <c r="Y29" s="359"/>
      <c r="Z29" s="359"/>
      <c r="AA29" s="359"/>
      <c r="AB29" s="359"/>
      <c r="AC29" s="359"/>
      <c r="AD29" s="359"/>
      <c r="AE29" s="359"/>
      <c r="AF29" s="359"/>
      <c r="AG29" s="359"/>
      <c r="AH29" s="359"/>
      <c r="AI29" s="359"/>
      <c r="AJ29" s="339" t="str">
        <f>ТитулОО!AJ30</f>
        <v>Семестр</v>
      </c>
      <c r="AK29" s="339" t="str">
        <f>ТитулОО!AK30</f>
        <v>Количество недель</v>
      </c>
      <c r="AL29" s="339"/>
      <c r="AM29" s="30"/>
      <c r="AN29" s="30"/>
      <c r="AO29" s="359" t="str">
        <f>ТитулОО!AO30</f>
        <v>Название учебной дисциплины</v>
      </c>
      <c r="AP29" s="359"/>
      <c r="AQ29" s="359"/>
      <c r="AR29" s="359"/>
      <c r="AS29" s="359"/>
      <c r="AT29" s="359"/>
      <c r="AU29" s="359"/>
      <c r="AV29" s="359" t="str">
        <f>ТитулОО!AV30</f>
        <v>Форма государственной аттестации (экзамен, защита)</v>
      </c>
      <c r="AW29" s="359"/>
      <c r="AX29" s="359"/>
      <c r="AY29" s="359"/>
      <c r="AZ29" s="359"/>
      <c r="BA29" s="339" t="str">
        <f>AJ29</f>
        <v>Семестр</v>
      </c>
    </row>
    <row r="30" spans="1:54" ht="36" customHeight="1" x14ac:dyDescent="0.35">
      <c r="A30" s="339"/>
      <c r="B30" s="339"/>
      <c r="C30" s="339"/>
      <c r="D30" s="339"/>
      <c r="E30" s="339"/>
      <c r="F30" s="342"/>
      <c r="G30" s="342"/>
      <c r="H30" s="342"/>
      <c r="I30" s="339"/>
      <c r="J30" s="339"/>
      <c r="K30" s="339"/>
      <c r="L30" s="339"/>
      <c r="M30" s="339"/>
      <c r="N30" s="348"/>
      <c r="O30" s="348"/>
      <c r="P30" s="348"/>
      <c r="Q30" s="339"/>
      <c r="R30" s="339"/>
      <c r="S30" s="339"/>
      <c r="T30" s="339"/>
      <c r="U30" s="115">
        <f>Base!FK171</f>
        <v>2</v>
      </c>
      <c r="V30" s="30"/>
      <c r="W30" s="359"/>
      <c r="X30" s="359"/>
      <c r="Y30" s="359"/>
      <c r="Z30" s="359"/>
      <c r="AA30" s="359"/>
      <c r="AB30" s="359"/>
      <c r="AC30" s="359"/>
      <c r="AD30" s="359"/>
      <c r="AE30" s="359"/>
      <c r="AF30" s="359"/>
      <c r="AG30" s="359"/>
      <c r="AH30" s="359"/>
      <c r="AI30" s="359"/>
      <c r="AJ30" s="339"/>
      <c r="AK30" s="339"/>
      <c r="AL30" s="339"/>
      <c r="AM30" s="30"/>
      <c r="AN30" s="30"/>
      <c r="AO30" s="359"/>
      <c r="AP30" s="359"/>
      <c r="AQ30" s="359"/>
      <c r="AR30" s="359"/>
      <c r="AS30" s="359"/>
      <c r="AT30" s="359"/>
      <c r="AU30" s="359"/>
      <c r="AV30" s="359"/>
      <c r="AW30" s="359"/>
      <c r="AX30" s="359"/>
      <c r="AY30" s="359"/>
      <c r="AZ30" s="359"/>
      <c r="BA30" s="339"/>
    </row>
    <row r="31" spans="1:54" ht="31.5" customHeight="1" x14ac:dyDescent="0.35">
      <c r="A31" s="339"/>
      <c r="B31" s="339"/>
      <c r="C31" s="339"/>
      <c r="D31" s="339"/>
      <c r="E31" s="339"/>
      <c r="F31" s="342"/>
      <c r="G31" s="342"/>
      <c r="H31" s="342"/>
      <c r="I31" s="339"/>
      <c r="J31" s="339"/>
      <c r="K31" s="339"/>
      <c r="L31" s="339"/>
      <c r="M31" s="339"/>
      <c r="N31" s="348"/>
      <c r="O31" s="348"/>
      <c r="P31" s="348"/>
      <c r="Q31" s="339"/>
      <c r="R31" s="339"/>
      <c r="S31" s="339"/>
      <c r="T31" s="339"/>
      <c r="U31" s="114">
        <v>1</v>
      </c>
      <c r="V31" s="139" t="str">
        <f>Q25</f>
        <v>У</v>
      </c>
      <c r="W31" s="349" t="str">
        <f>Base!B162</f>
        <v>Учебная практика</v>
      </c>
      <c r="X31" s="350"/>
      <c r="Y31" s="350"/>
      <c r="Z31" s="350"/>
      <c r="AA31" s="350"/>
      <c r="AB31" s="350"/>
      <c r="AC31" s="350"/>
      <c r="AD31" s="350"/>
      <c r="AE31" s="350"/>
      <c r="AF31" s="350"/>
      <c r="AG31" s="350"/>
      <c r="AH31" s="350"/>
      <c r="AI31" s="351"/>
      <c r="AJ31" s="140" t="str">
        <f ca="1">OFFSET(AP$45,0,U31-1)</f>
        <v>2</v>
      </c>
      <c r="AK31" s="367">
        <f t="shared" ref="AK31:AK39" si="0">IF(V31&lt;&gt;"",COUNTIF($B$20:$BA$23,V31),0)</f>
        <v>2</v>
      </c>
      <c r="AL31" s="367"/>
      <c r="AM31" s="30"/>
      <c r="AN31" s="30"/>
      <c r="AO31" s="361" t="str">
        <f>ТитулОО!AO32</f>
        <v xml:space="preserve">Комплексный государственный экзамен </v>
      </c>
      <c r="AP31" s="361"/>
      <c r="AQ31" s="361"/>
      <c r="AR31" s="361"/>
      <c r="AS31" s="361"/>
      <c r="AT31" s="361"/>
      <c r="AU31" s="361"/>
      <c r="AV31" s="361" t="str">
        <f>ТитулОО!AV32</f>
        <v>экзамен</v>
      </c>
      <c r="AW31" s="361"/>
      <c r="AX31" s="361"/>
      <c r="AY31" s="361"/>
      <c r="AZ31" s="361"/>
      <c r="BA31" s="141">
        <v>6</v>
      </c>
    </row>
    <row r="32" spans="1:54" ht="23.25" customHeight="1" x14ac:dyDescent="0.35">
      <c r="A32" s="358" t="s">
        <v>143</v>
      </c>
      <c r="B32" s="358"/>
      <c r="C32" s="347">
        <f>COUNTIF($B20:$BA20,F$24)+COUNTIF($B20:$BA20,A$27)</f>
        <v>34</v>
      </c>
      <c r="D32" s="347"/>
      <c r="E32" s="347"/>
      <c r="F32" s="347">
        <f>COUNTIF($B20:$BA20,F$26)</f>
        <v>4</v>
      </c>
      <c r="G32" s="347"/>
      <c r="H32" s="347"/>
      <c r="I32" s="347">
        <f ca="1">R43</f>
        <v>2</v>
      </c>
      <c r="J32" s="347"/>
      <c r="K32" s="347">
        <f>COUNTIF($B20:$BA20,F$25)</f>
        <v>0</v>
      </c>
      <c r="L32" s="347"/>
      <c r="M32" s="347"/>
      <c r="N32" s="345">
        <f>IF(COUNTIF($B20:$BA20,AM$25)&gt;0,"("&amp;COUNTIF($B20:$BA20,AM$25)&amp;")",0)</f>
        <v>0</v>
      </c>
      <c r="O32" s="345"/>
      <c r="P32" s="345"/>
      <c r="Q32" s="347">
        <f>COUNTIF($B20:$BA20,A$26)</f>
        <v>12</v>
      </c>
      <c r="R32" s="347"/>
      <c r="S32" s="346">
        <f ca="1">SUM(C32:R32)</f>
        <v>52</v>
      </c>
      <c r="T32" s="346"/>
      <c r="U32" s="115">
        <v>2</v>
      </c>
      <c r="V32" s="139" t="str">
        <f>IF($U32&gt;$U$30,"",IF($U32=$U$30,AM$25,Q26))</f>
        <v>ВКР</v>
      </c>
      <c r="W32" s="349" t="str">
        <f>IF($U32&gt;$U$30,"",IF($U32=$U$30,Base!B$170,Base!B163))</f>
        <v>Производственная (преддипломная, подготовка ВКР: дипломной работы)</v>
      </c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0"/>
      <c r="AI32" s="351"/>
      <c r="AJ32" s="140" t="str">
        <f t="shared" ref="AJ32:AJ39" ca="1" si="1">OFFSET(AP$45,0,U32-1)</f>
        <v>6</v>
      </c>
      <c r="AK32" s="367">
        <f t="shared" si="0"/>
        <v>4</v>
      </c>
      <c r="AL32" s="367"/>
      <c r="AM32" s="198"/>
      <c r="AN32" s="30"/>
      <c r="AO32" s="361" t="str">
        <f>ТитулОО!AO33</f>
        <v>Выпускная квалификационная работа: дипломная работа</v>
      </c>
      <c r="AP32" s="361"/>
      <c r="AQ32" s="361"/>
      <c r="AR32" s="361"/>
      <c r="AS32" s="361"/>
      <c r="AT32" s="361"/>
      <c r="AU32" s="361"/>
      <c r="AV32" s="361" t="str">
        <f>ТитулОО!AV33</f>
        <v>защита</v>
      </c>
      <c r="AW32" s="361"/>
      <c r="AX32" s="361"/>
      <c r="AY32" s="361"/>
      <c r="AZ32" s="361"/>
      <c r="BA32" s="360">
        <v>6</v>
      </c>
    </row>
    <row r="33" spans="1:54" ht="31.5" customHeight="1" x14ac:dyDescent="0.35">
      <c r="A33" s="358" t="s">
        <v>141</v>
      </c>
      <c r="B33" s="358"/>
      <c r="C33" s="347">
        <f>COUNTIF($B21:$BA21,F$24)</f>
        <v>35</v>
      </c>
      <c r="D33" s="347"/>
      <c r="E33" s="347"/>
      <c r="F33" s="347">
        <f>COUNTIF($B21:$BA21,F$26)</f>
        <v>5</v>
      </c>
      <c r="G33" s="347"/>
      <c r="H33" s="347"/>
      <c r="I33" s="347">
        <f ca="1">R44</f>
        <v>0</v>
      </c>
      <c r="J33" s="347"/>
      <c r="K33" s="347">
        <f>COUNTIF($B21:$BA21,F$25)</f>
        <v>0</v>
      </c>
      <c r="L33" s="347"/>
      <c r="M33" s="347"/>
      <c r="N33" s="345">
        <f>IF(COUNTIF($B21:$BA21,AM$25)&gt;0,"("&amp;COUNTIF($B21:$BA21,AM$25)&amp;")",0)</f>
        <v>0</v>
      </c>
      <c r="O33" s="345"/>
      <c r="P33" s="345"/>
      <c r="Q33" s="347">
        <f>COUNTIF($B21:$BA21,A$26)</f>
        <v>12</v>
      </c>
      <c r="R33" s="347"/>
      <c r="S33" s="346">
        <f ca="1">SUM(C33:R33)</f>
        <v>52</v>
      </c>
      <c r="T33" s="346"/>
      <c r="U33" s="115">
        <v>3</v>
      </c>
      <c r="V33" s="139" t="str">
        <f>IF($U33&gt;$U$30,"",IF($U33=$U$30,AM$25,Q27))</f>
        <v/>
      </c>
      <c r="W33" s="349" t="str">
        <f>IF($U33&gt;$U$30,"",IF($U33=$U$30,Base!B$170,Base!B164))</f>
        <v/>
      </c>
      <c r="X33" s="350"/>
      <c r="Y33" s="350"/>
      <c r="Z33" s="350"/>
      <c r="AA33" s="350"/>
      <c r="AB33" s="350"/>
      <c r="AC33" s="350"/>
      <c r="AD33" s="350"/>
      <c r="AE33" s="350"/>
      <c r="AF33" s="350"/>
      <c r="AG33" s="350"/>
      <c r="AH33" s="350"/>
      <c r="AI33" s="351"/>
      <c r="AJ33" s="140" t="str">
        <f t="shared" ca="1" si="1"/>
        <v/>
      </c>
      <c r="AK33" s="367">
        <f t="shared" si="0"/>
        <v>0</v>
      </c>
      <c r="AL33" s="367"/>
      <c r="AM33" s="198"/>
      <c r="AN33" s="30"/>
      <c r="AO33" s="361"/>
      <c r="AP33" s="361"/>
      <c r="AQ33" s="361"/>
      <c r="AR33" s="361"/>
      <c r="AS33" s="361"/>
      <c r="AT33" s="361"/>
      <c r="AU33" s="361"/>
      <c r="AV33" s="361"/>
      <c r="AW33" s="361"/>
      <c r="AX33" s="361"/>
      <c r="AY33" s="361"/>
      <c r="AZ33" s="361"/>
      <c r="BA33" s="360"/>
    </row>
    <row r="34" spans="1:54" ht="25.5" customHeight="1" x14ac:dyDescent="0.35">
      <c r="A34" s="358" t="s">
        <v>344</v>
      </c>
      <c r="B34" s="358"/>
      <c r="C34" s="347">
        <f>COUNTIF($B22:$BA22,F$24)</f>
        <v>28</v>
      </c>
      <c r="D34" s="347"/>
      <c r="E34" s="347"/>
      <c r="F34" s="347">
        <f>COUNTIF($B22:$BA22,F$26)</f>
        <v>4</v>
      </c>
      <c r="G34" s="347"/>
      <c r="H34" s="347"/>
      <c r="I34" s="347">
        <f ca="1">R45</f>
        <v>4</v>
      </c>
      <c r="J34" s="347"/>
      <c r="K34" s="347">
        <f>COUNTIF($B22:$BA22,F$25)</f>
        <v>4</v>
      </c>
      <c r="L34" s="347"/>
      <c r="M34" s="347"/>
      <c r="N34" s="345" t="str">
        <f>IF(COUNTIF($B22:$BA22,AM$25)&gt;0,"("&amp;COUNTIF($B22:$BA22,AM$25)&amp;")",0)</f>
        <v>(4)</v>
      </c>
      <c r="O34" s="345"/>
      <c r="P34" s="345"/>
      <c r="Q34" s="347">
        <f>COUNTIF($B22:$BA22,A$26)</f>
        <v>2</v>
      </c>
      <c r="R34" s="347"/>
      <c r="S34" s="346">
        <f ca="1">SUM(C34:R34)</f>
        <v>42</v>
      </c>
      <c r="T34" s="346"/>
      <c r="U34" s="114">
        <v>4</v>
      </c>
      <c r="V34" s="139" t="str">
        <f>IF($U34&gt;$U$30,"",IF($U34=$U$30,AM$25,AB24))</f>
        <v/>
      </c>
      <c r="W34" s="349" t="str">
        <f>IF($U34&gt;$U$30,"",IF($U34=$U$30,Base!B$170,Base!B165))</f>
        <v/>
      </c>
      <c r="X34" s="350"/>
      <c r="Y34" s="350"/>
      <c r="Z34" s="350"/>
      <c r="AA34" s="350"/>
      <c r="AB34" s="350"/>
      <c r="AC34" s="350"/>
      <c r="AD34" s="350"/>
      <c r="AE34" s="350"/>
      <c r="AF34" s="350"/>
      <c r="AG34" s="350"/>
      <c r="AH34" s="350"/>
      <c r="AI34" s="351"/>
      <c r="AJ34" s="140" t="str">
        <f t="shared" ca="1" si="1"/>
        <v/>
      </c>
      <c r="AK34" s="367">
        <f t="shared" si="0"/>
        <v>0</v>
      </c>
      <c r="AL34" s="367"/>
      <c r="AM34" s="198"/>
      <c r="AN34" s="30"/>
      <c r="AO34" s="30"/>
      <c r="AP34" s="30"/>
      <c r="AQ34" s="30"/>
      <c r="AS34" s="30"/>
      <c r="AT34" s="30"/>
      <c r="AU34" s="30"/>
      <c r="AV34" s="30"/>
      <c r="AW34" s="30"/>
      <c r="AX34" s="30"/>
      <c r="AY34" s="30"/>
      <c r="AZ34" s="30"/>
    </row>
    <row r="35" spans="1:54" x14ac:dyDescent="0.35">
      <c r="A35" s="358" t="s">
        <v>138</v>
      </c>
      <c r="B35" s="358"/>
      <c r="C35" s="347">
        <f>COUNTIF($B23:$BA23,F$24)</f>
        <v>0</v>
      </c>
      <c r="D35" s="347"/>
      <c r="E35" s="347"/>
      <c r="F35" s="347">
        <f>COUNTIF($B23:$BA23,F$26)</f>
        <v>0</v>
      </c>
      <c r="G35" s="347"/>
      <c r="H35" s="347"/>
      <c r="I35" s="347">
        <f ca="1">R46</f>
        <v>0</v>
      </c>
      <c r="J35" s="347"/>
      <c r="K35" s="347">
        <f>COUNTIF($B23:$BA23,F$25)</f>
        <v>0</v>
      </c>
      <c r="L35" s="347"/>
      <c r="M35" s="347"/>
      <c r="N35" s="345">
        <f>IF(COUNTIF($B23:$BA23,AM$25)&gt;0,"("&amp;COUNTIF($B23:$BA23,AM$25)&amp;")",0)</f>
        <v>0</v>
      </c>
      <c r="O35" s="345"/>
      <c r="P35" s="345"/>
      <c r="Q35" s="347">
        <f>COUNTIF($B23:$BA23,A$26)</f>
        <v>0</v>
      </c>
      <c r="R35" s="347"/>
      <c r="S35" s="346">
        <f ca="1">SUM(C35:R35)</f>
        <v>0</v>
      </c>
      <c r="T35" s="346"/>
      <c r="U35" s="115">
        <v>5</v>
      </c>
      <c r="V35" s="139" t="str">
        <f>IF($U35&gt;$U$30,"",IF($U35=$U$30,AM$25,AB25))</f>
        <v/>
      </c>
      <c r="W35" s="349" t="str">
        <f>IF($U35&gt;$U$30,"",IF($U35=$U$30,Base!B$170,Base!B166))</f>
        <v/>
      </c>
      <c r="X35" s="350"/>
      <c r="Y35" s="350"/>
      <c r="Z35" s="350"/>
      <c r="AA35" s="350"/>
      <c r="AB35" s="350"/>
      <c r="AC35" s="350"/>
      <c r="AD35" s="350"/>
      <c r="AE35" s="350"/>
      <c r="AF35" s="350"/>
      <c r="AG35" s="350"/>
      <c r="AH35" s="350"/>
      <c r="AI35" s="351"/>
      <c r="AJ35" s="140" t="str">
        <f t="shared" ca="1" si="1"/>
        <v/>
      </c>
      <c r="AK35" s="367">
        <f t="shared" si="0"/>
        <v>0</v>
      </c>
      <c r="AL35" s="367"/>
      <c r="AM35" s="198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</row>
    <row r="36" spans="1:54" x14ac:dyDescent="0.35">
      <c r="A36" s="358" t="s">
        <v>80</v>
      </c>
      <c r="B36" s="358"/>
      <c r="C36" s="347">
        <f>SUM(C32:E35)</f>
        <v>97</v>
      </c>
      <c r="D36" s="347"/>
      <c r="E36" s="347"/>
      <c r="F36" s="347">
        <f>SUM(F32:H35)</f>
        <v>13</v>
      </c>
      <c r="G36" s="347"/>
      <c r="H36" s="347"/>
      <c r="I36" s="347">
        <f ca="1">SUM(I32:J35)</f>
        <v>6</v>
      </c>
      <c r="J36" s="347"/>
      <c r="K36" s="347">
        <f>SUM(K32:M35)</f>
        <v>4</v>
      </c>
      <c r="L36" s="347"/>
      <c r="M36" s="347"/>
      <c r="N36" s="345" t="str">
        <f>IF(COUNTIF($B20:$BA23,AM$25)&gt;0,"("&amp;COUNTIF($B20:$BA23,AM$25)&amp;")",0)</f>
        <v>(4)</v>
      </c>
      <c r="O36" s="345"/>
      <c r="P36" s="345"/>
      <c r="Q36" s="346">
        <f>SUM(Q32:R35)</f>
        <v>26</v>
      </c>
      <c r="R36" s="347"/>
      <c r="S36" s="346">
        <f ca="1">SUM(S32:T35)</f>
        <v>146</v>
      </c>
      <c r="T36" s="347"/>
      <c r="U36" s="115">
        <v>6</v>
      </c>
      <c r="V36" s="139" t="str">
        <f>IF($U36&gt;$U$30,"",IF($U36=$U$30,AM$25,AB26))</f>
        <v/>
      </c>
      <c r="W36" s="349" t="str">
        <f>IF($U36&gt;$U$30,"",IF($U36=$U$30,Base!B$170,Base!B167))</f>
        <v/>
      </c>
      <c r="X36" s="350"/>
      <c r="Y36" s="350"/>
      <c r="Z36" s="350"/>
      <c r="AA36" s="350"/>
      <c r="AB36" s="350"/>
      <c r="AC36" s="350"/>
      <c r="AD36" s="350"/>
      <c r="AE36" s="350"/>
      <c r="AF36" s="350"/>
      <c r="AG36" s="350"/>
      <c r="AH36" s="350"/>
      <c r="AI36" s="351"/>
      <c r="AJ36" s="140" t="str">
        <f t="shared" ca="1" si="1"/>
        <v/>
      </c>
      <c r="AK36" s="367">
        <f t="shared" si="0"/>
        <v>0</v>
      </c>
      <c r="AL36" s="367"/>
      <c r="AM36" s="96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</row>
    <row r="37" spans="1:54" x14ac:dyDescent="0.3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114">
        <v>7</v>
      </c>
      <c r="V37" s="139" t="str">
        <f>IF($U37&gt;$U$30,"",IF($U37=$U$30,AM$25,AB27))</f>
        <v/>
      </c>
      <c r="W37" s="349" t="str">
        <f>IF($U37&gt;$U$30,"",IF($U37=$U$30,Base!B$170,Base!B168))</f>
        <v/>
      </c>
      <c r="X37" s="350"/>
      <c r="Y37" s="350"/>
      <c r="Z37" s="350"/>
      <c r="AA37" s="350"/>
      <c r="AB37" s="350"/>
      <c r="AC37" s="350"/>
      <c r="AD37" s="350"/>
      <c r="AE37" s="350"/>
      <c r="AF37" s="350"/>
      <c r="AG37" s="350"/>
      <c r="AH37" s="350"/>
      <c r="AI37" s="351"/>
      <c r="AJ37" s="140" t="str">
        <f t="shared" ca="1" si="1"/>
        <v/>
      </c>
      <c r="AK37" s="367">
        <f t="shared" si="0"/>
        <v>0</v>
      </c>
      <c r="AL37" s="367"/>
      <c r="AM37" s="96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4" s="74" customFormat="1" ht="18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115">
        <v>8</v>
      </c>
      <c r="V38" s="139" t="str">
        <f>IF($U38&gt;$U$30,"",IF($U38=$U$30,AM$25,AM24))</f>
        <v/>
      </c>
      <c r="W38" s="349" t="str">
        <f>IF($U38&gt;$U$30,"",IF($U38=$U$30,Base!B$170,Base!B169))</f>
        <v/>
      </c>
      <c r="X38" s="350"/>
      <c r="Y38" s="350"/>
      <c r="Z38" s="350"/>
      <c r="AA38" s="350"/>
      <c r="AB38" s="350"/>
      <c r="AC38" s="350"/>
      <c r="AD38" s="350"/>
      <c r="AE38" s="350"/>
      <c r="AF38" s="350"/>
      <c r="AG38" s="350"/>
      <c r="AH38" s="350"/>
      <c r="AI38" s="351"/>
      <c r="AJ38" s="140" t="str">
        <f t="shared" ca="1" si="1"/>
        <v/>
      </c>
      <c r="AK38" s="367">
        <f t="shared" si="0"/>
        <v>0</v>
      </c>
      <c r="AL38" s="367"/>
      <c r="AM38" s="96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73"/>
    </row>
    <row r="39" spans="1:54" s="74" customFormat="1" ht="18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115">
        <v>9</v>
      </c>
      <c r="V39" s="139" t="str">
        <f>IF($U39&gt;$U$30,"",IF($U39=$U$30,AM$25,AM25))</f>
        <v/>
      </c>
      <c r="W39" s="349" t="str">
        <f>IF($U39&gt;$U$30,"",IF($U39=$U$30,Base!B$170,Base!B170))</f>
        <v/>
      </c>
      <c r="X39" s="350"/>
      <c r="Y39" s="350"/>
      <c r="Z39" s="350"/>
      <c r="AA39" s="350"/>
      <c r="AB39" s="350"/>
      <c r="AC39" s="350"/>
      <c r="AD39" s="350"/>
      <c r="AE39" s="350"/>
      <c r="AF39" s="350"/>
      <c r="AG39" s="350"/>
      <c r="AH39" s="350"/>
      <c r="AI39" s="351"/>
      <c r="AJ39" s="140" t="str">
        <f t="shared" ca="1" si="1"/>
        <v/>
      </c>
      <c r="AK39" s="367">
        <f t="shared" si="0"/>
        <v>0</v>
      </c>
      <c r="AL39" s="367"/>
      <c r="AM39" s="199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</row>
    <row r="40" spans="1:54" s="74" customFormat="1" ht="15.75" x14ac:dyDescent="0.2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115"/>
      <c r="V40" s="8"/>
      <c r="W40" s="8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8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</row>
    <row r="41" spans="1:54" s="74" customFormat="1" ht="15.75" hidden="1" x14ac:dyDescent="0.25">
      <c r="A41" s="73"/>
      <c r="B41" s="73">
        <v>1</v>
      </c>
      <c r="C41" s="73">
        <v>2</v>
      </c>
      <c r="D41" s="73">
        <v>3</v>
      </c>
      <c r="E41" s="73">
        <v>4</v>
      </c>
      <c r="F41" s="73">
        <v>5</v>
      </c>
      <c r="G41" s="73">
        <v>6</v>
      </c>
      <c r="H41" s="73">
        <v>7</v>
      </c>
      <c r="I41" s="73">
        <v>8</v>
      </c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>
        <v>0</v>
      </c>
      <c r="V41" s="73">
        <v>1</v>
      </c>
      <c r="W41" s="73">
        <v>2</v>
      </c>
      <c r="X41" s="73">
        <v>3</v>
      </c>
      <c r="Y41" s="73">
        <v>4</v>
      </c>
      <c r="Z41" s="73">
        <v>5</v>
      </c>
      <c r="AA41" s="73">
        <v>6</v>
      </c>
      <c r="AB41" s="73">
        <v>7</v>
      </c>
      <c r="AC41" s="73">
        <v>8</v>
      </c>
      <c r="AD41" s="73"/>
      <c r="AE41" s="73"/>
      <c r="AF41" s="73">
        <v>0</v>
      </c>
      <c r="AG41" s="73">
        <v>1</v>
      </c>
      <c r="AH41" s="73">
        <v>2</v>
      </c>
      <c r="AI41" s="73">
        <v>3</v>
      </c>
      <c r="AJ41" s="73">
        <v>4</v>
      </c>
      <c r="AK41" s="73">
        <v>5</v>
      </c>
      <c r="AL41" s="73">
        <v>6</v>
      </c>
      <c r="AM41" s="73">
        <v>7</v>
      </c>
      <c r="AN41" s="73">
        <v>8</v>
      </c>
      <c r="AO41" s="73"/>
      <c r="AP41" s="73">
        <v>0</v>
      </c>
      <c r="AQ41" s="73">
        <v>1</v>
      </c>
      <c r="AR41" s="73">
        <v>2</v>
      </c>
      <c r="AS41" s="73">
        <v>3</v>
      </c>
      <c r="AT41" s="73">
        <v>4</v>
      </c>
      <c r="AU41" s="73">
        <v>5</v>
      </c>
      <c r="AV41" s="73">
        <v>6</v>
      </c>
      <c r="AW41" s="73">
        <v>7</v>
      </c>
      <c r="AX41" s="73">
        <v>8</v>
      </c>
      <c r="AY41" s="73"/>
      <c r="AZ41" s="73"/>
      <c r="BA41" s="73"/>
      <c r="BB41" s="73"/>
    </row>
    <row r="42" spans="1:54" s="74" customFormat="1" ht="15.75" hidden="1" x14ac:dyDescent="0.25">
      <c r="A42" s="73" t="str">
        <f>F24</f>
        <v>Т</v>
      </c>
      <c r="B42" s="73">
        <f>COUNTIF($B20:$S20,A42)</f>
        <v>18</v>
      </c>
      <c r="C42" s="73">
        <f>COUNTIF($B20:$BA20,$A$42)-B42</f>
        <v>16</v>
      </c>
      <c r="D42" s="73">
        <f>COUNTIF($B21:$S21,$F$24)</f>
        <v>18</v>
      </c>
      <c r="E42" s="73">
        <f>COUNTIF($B21:$BA21,$F$24)-D42</f>
        <v>17</v>
      </c>
      <c r="F42" s="73">
        <f>COUNTIF($B22:$S22,$F$24)</f>
        <v>18</v>
      </c>
      <c r="G42" s="73">
        <f>COUNTIF($B22:$BA22,$F$24)-F42</f>
        <v>10</v>
      </c>
      <c r="H42" s="73">
        <f>COUNTIF($B23:$S23,$F$24)</f>
        <v>0</v>
      </c>
      <c r="I42" s="73">
        <f>COUNTIF($B23:$BA23,$F$24)-H42</f>
        <v>0</v>
      </c>
      <c r="J42" s="73"/>
      <c r="K42" s="73"/>
      <c r="L42" s="73"/>
      <c r="M42" s="73"/>
      <c r="N42" s="73"/>
      <c r="O42" s="73"/>
      <c r="P42" s="73"/>
      <c r="Q42" s="73"/>
      <c r="R42" s="73"/>
      <c r="S42" s="73"/>
      <c r="U42" s="73" t="str">
        <f ca="1">OFFSET($V$31,U41,0,1,1)</f>
        <v>У</v>
      </c>
      <c r="V42" s="73" t="str">
        <f ca="1">OFFSET($V$31,V41,0,1,1)</f>
        <v>ВКР</v>
      </c>
      <c r="W42" s="73" t="str">
        <f t="shared" ref="W42:AC42" ca="1" si="2">OFFSET($V$31,W41,0,1,1)</f>
        <v/>
      </c>
      <c r="X42" s="73" t="str">
        <f t="shared" ca="1" si="2"/>
        <v/>
      </c>
      <c r="Y42" s="73" t="str">
        <f t="shared" ca="1" si="2"/>
        <v/>
      </c>
      <c r="Z42" s="73" t="str">
        <f t="shared" ca="1" si="2"/>
        <v/>
      </c>
      <c r="AA42" s="73" t="str">
        <f t="shared" ca="1" si="2"/>
        <v/>
      </c>
      <c r="AB42" s="73" t="str">
        <f t="shared" ca="1" si="2"/>
        <v/>
      </c>
      <c r="AC42" s="73" t="str">
        <f t="shared" ca="1" si="2"/>
        <v/>
      </c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</row>
    <row r="43" spans="1:54" s="74" customFormat="1" ht="15.75" hidden="1" x14ac:dyDescent="0.25">
      <c r="A43" s="73">
        <f>A27</f>
        <v>0</v>
      </c>
      <c r="B43" s="73">
        <f>COUNTIF($B20:$S20,A43)</f>
        <v>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>
        <f ca="1">AD43+AD44</f>
        <v>2</v>
      </c>
      <c r="S43" s="73"/>
      <c r="T43" s="73">
        <v>1</v>
      </c>
      <c r="U43" s="73">
        <f ca="1">IF(U$42&lt;&gt;"",COUNTIF($B20:$S20,U$42),0)</f>
        <v>0</v>
      </c>
      <c r="V43" s="73">
        <f t="shared" ref="V43:AC43" ca="1" si="3">IF(V$42&lt;&gt;"",COUNTIF($B20:$S20,V$42),0)</f>
        <v>0</v>
      </c>
      <c r="W43" s="73">
        <f t="shared" ca="1" si="3"/>
        <v>0</v>
      </c>
      <c r="X43" s="73">
        <f t="shared" ca="1" si="3"/>
        <v>0</v>
      </c>
      <c r="Y43" s="73">
        <f t="shared" ca="1" si="3"/>
        <v>0</v>
      </c>
      <c r="Z43" s="73">
        <f t="shared" ca="1" si="3"/>
        <v>0</v>
      </c>
      <c r="AA43" s="73">
        <f t="shared" ca="1" si="3"/>
        <v>0</v>
      </c>
      <c r="AB43" s="73">
        <f t="shared" ca="1" si="3"/>
        <v>0</v>
      </c>
      <c r="AC43" s="73">
        <f t="shared" ca="1" si="3"/>
        <v>0</v>
      </c>
      <c r="AD43" s="73">
        <f ca="1">SUM(U43:AC43)</f>
        <v>0</v>
      </c>
      <c r="AE43" s="73"/>
      <c r="AF43" s="73" t="str">
        <f t="shared" ref="AF43:AN43" ca="1" si="4">IF(U43&gt;0,$T43&amp;" ","")</f>
        <v/>
      </c>
      <c r="AG43" s="73" t="str">
        <f t="shared" ca="1" si="4"/>
        <v/>
      </c>
      <c r="AH43" s="73" t="str">
        <f t="shared" ca="1" si="4"/>
        <v/>
      </c>
      <c r="AI43" s="73" t="str">
        <f t="shared" ca="1" si="4"/>
        <v/>
      </c>
      <c r="AJ43" s="73" t="str">
        <f t="shared" ca="1" si="4"/>
        <v/>
      </c>
      <c r="AK43" s="73" t="str">
        <f t="shared" ca="1" si="4"/>
        <v/>
      </c>
      <c r="AL43" s="73" t="str">
        <f t="shared" ca="1" si="4"/>
        <v/>
      </c>
      <c r="AM43" s="73" t="str">
        <f t="shared" ca="1" si="4"/>
        <v/>
      </c>
      <c r="AN43" s="73" t="str">
        <f t="shared" ca="1" si="4"/>
        <v/>
      </c>
      <c r="AO43" s="73"/>
      <c r="AP43" s="73" t="str">
        <f ca="1">AF43&amp;AF44&amp;AF45&amp;AF46&amp;AF47&amp;AF48&amp;AF49&amp;AF50</f>
        <v xml:space="preserve">2 </v>
      </c>
      <c r="AQ43" s="73" t="str">
        <f t="shared" ref="AQ43:AX43" ca="1" si="5">AG43&amp;AG44&amp;AG45&amp;AG46&amp;AG47&amp;AG48&amp;AG49&amp;AG50</f>
        <v xml:space="preserve">6 </v>
      </c>
      <c r="AR43" s="73" t="str">
        <f t="shared" ca="1" si="5"/>
        <v/>
      </c>
      <c r="AS43" s="73" t="str">
        <f t="shared" ca="1" si="5"/>
        <v/>
      </c>
      <c r="AT43" s="73" t="str">
        <f t="shared" ca="1" si="5"/>
        <v/>
      </c>
      <c r="AU43" s="73" t="str">
        <f t="shared" ca="1" si="5"/>
        <v/>
      </c>
      <c r="AV43" s="73" t="str">
        <f t="shared" ca="1" si="5"/>
        <v/>
      </c>
      <c r="AW43" s="73" t="str">
        <f t="shared" ca="1" si="5"/>
        <v/>
      </c>
      <c r="AX43" s="73" t="str">
        <f t="shared" ca="1" si="5"/>
        <v/>
      </c>
      <c r="AY43" s="73"/>
      <c r="AZ43" s="73"/>
      <c r="BA43" s="73"/>
      <c r="BB43" s="73"/>
    </row>
    <row r="44" spans="1:54" s="74" customFormat="1" ht="15.75" hidden="1" x14ac:dyDescent="0.2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>
        <f ca="1">AD45+AD46</f>
        <v>0</v>
      </c>
      <c r="S44" s="73"/>
      <c r="T44" s="73">
        <v>2</v>
      </c>
      <c r="U44" s="73">
        <f ca="1">IF(U$42&lt;&gt;"",COUNTIF($B20:$BA20,U$42),0)-U43</f>
        <v>2</v>
      </c>
      <c r="V44" s="73">
        <f t="shared" ref="V44:AC44" ca="1" si="6">IF(V$42&lt;&gt;"",COUNTIF($B20:$BA20,V$42),0)-V43</f>
        <v>0</v>
      </c>
      <c r="W44" s="73">
        <f t="shared" ca="1" si="6"/>
        <v>0</v>
      </c>
      <c r="X44" s="73">
        <f t="shared" ca="1" si="6"/>
        <v>0</v>
      </c>
      <c r="Y44" s="73">
        <f t="shared" ca="1" si="6"/>
        <v>0</v>
      </c>
      <c r="Z44" s="73">
        <f t="shared" ca="1" si="6"/>
        <v>0</v>
      </c>
      <c r="AA44" s="73">
        <f t="shared" ca="1" si="6"/>
        <v>0</v>
      </c>
      <c r="AB44" s="73">
        <f t="shared" ca="1" si="6"/>
        <v>0</v>
      </c>
      <c r="AC44" s="73">
        <f t="shared" ca="1" si="6"/>
        <v>0</v>
      </c>
      <c r="AD44" s="73">
        <f t="shared" ref="AD44:AD50" ca="1" si="7">SUM(U44:AC44)</f>
        <v>2</v>
      </c>
      <c r="AE44" s="73"/>
      <c r="AF44" s="73" t="str">
        <f t="shared" ref="AF44:AF50" ca="1" si="8">IF(U44&gt;0,$T44&amp;" ","")</f>
        <v xml:space="preserve">2 </v>
      </c>
      <c r="AG44" s="73" t="str">
        <f t="shared" ref="AG44:AG50" ca="1" si="9">IF(V44&gt;0,$T44&amp;" ","")</f>
        <v/>
      </c>
      <c r="AH44" s="73" t="str">
        <f t="shared" ref="AH44:AH50" ca="1" si="10">IF(W44&gt;0,$T44&amp;" ","")</f>
        <v/>
      </c>
      <c r="AI44" s="73" t="str">
        <f t="shared" ref="AI44:AI50" ca="1" si="11">IF(X44&gt;0,$T44&amp;" ","")</f>
        <v/>
      </c>
      <c r="AJ44" s="73" t="str">
        <f t="shared" ref="AJ44:AJ50" ca="1" si="12">IF(Y44&gt;0,$T44&amp;" ","")</f>
        <v/>
      </c>
      <c r="AK44" s="73" t="str">
        <f t="shared" ref="AK44:AK50" ca="1" si="13">IF(Z44&gt;0,$T44&amp;" ","")</f>
        <v/>
      </c>
      <c r="AL44" s="73" t="str">
        <f t="shared" ref="AL44:AL50" ca="1" si="14">IF(AA44&gt;0,$T44&amp;" ","")</f>
        <v/>
      </c>
      <c r="AM44" s="73" t="str">
        <f t="shared" ref="AM44:AM50" ca="1" si="15">IF(AB44&gt;0,$T44&amp;" ","")</f>
        <v/>
      </c>
      <c r="AN44" s="73" t="str">
        <f t="shared" ref="AN44:AN50" ca="1" si="16">IF(AC44&gt;0,$T44&amp;" ","")</f>
        <v/>
      </c>
      <c r="AO44" s="73"/>
      <c r="AP44" s="73" t="str">
        <f ca="1">TRIM(AP43)</f>
        <v>2</v>
      </c>
      <c r="AQ44" s="73" t="str">
        <f t="shared" ref="AQ44:AX44" ca="1" si="17">TRIM(AQ43)</f>
        <v>6</v>
      </c>
      <c r="AR44" s="73" t="str">
        <f t="shared" ca="1" si="17"/>
        <v/>
      </c>
      <c r="AS44" s="73" t="str">
        <f t="shared" ca="1" si="17"/>
        <v/>
      </c>
      <c r="AT44" s="73" t="str">
        <f t="shared" ca="1" si="17"/>
        <v/>
      </c>
      <c r="AU44" s="73" t="str">
        <f t="shared" ca="1" si="17"/>
        <v/>
      </c>
      <c r="AV44" s="73" t="str">
        <f t="shared" ca="1" si="17"/>
        <v/>
      </c>
      <c r="AW44" s="73" t="str">
        <f t="shared" ca="1" si="17"/>
        <v/>
      </c>
      <c r="AX44" s="73" t="str">
        <f t="shared" ca="1" si="17"/>
        <v/>
      </c>
      <c r="AY44" s="73"/>
      <c r="AZ44" s="73"/>
      <c r="BA44" s="73"/>
      <c r="BB44" s="73"/>
    </row>
    <row r="45" spans="1:54" s="74" customFormat="1" ht="15.75" hidden="1" x14ac:dyDescent="0.2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>
        <f ca="1">AD47+AD48</f>
        <v>4</v>
      </c>
      <c r="S45" s="73"/>
      <c r="T45" s="73">
        <v>3</v>
      </c>
      <c r="U45" s="73">
        <f ca="1">IF(U$42&lt;&gt;"",COUNTIF($B21:$S21,U$42),0)</f>
        <v>0</v>
      </c>
      <c r="V45" s="73">
        <f t="shared" ref="V45:AC45" ca="1" si="18">IF(V$42&lt;&gt;"",COUNTIF($B21:$S21,V$42),0)</f>
        <v>0</v>
      </c>
      <c r="W45" s="73">
        <f t="shared" ca="1" si="18"/>
        <v>0</v>
      </c>
      <c r="X45" s="73">
        <f t="shared" ca="1" si="18"/>
        <v>0</v>
      </c>
      <c r="Y45" s="73">
        <f t="shared" ca="1" si="18"/>
        <v>0</v>
      </c>
      <c r="Z45" s="73">
        <f t="shared" ca="1" si="18"/>
        <v>0</v>
      </c>
      <c r="AA45" s="73">
        <f t="shared" ca="1" si="18"/>
        <v>0</v>
      </c>
      <c r="AB45" s="73">
        <f t="shared" ca="1" si="18"/>
        <v>0</v>
      </c>
      <c r="AC45" s="73">
        <f t="shared" ca="1" si="18"/>
        <v>0</v>
      </c>
      <c r="AD45" s="73">
        <f t="shared" ca="1" si="7"/>
        <v>0</v>
      </c>
      <c r="AE45" s="73"/>
      <c r="AF45" s="73" t="str">
        <f t="shared" ca="1" si="8"/>
        <v/>
      </c>
      <c r="AG45" s="73" t="str">
        <f t="shared" ca="1" si="9"/>
        <v/>
      </c>
      <c r="AH45" s="73" t="str">
        <f t="shared" ca="1" si="10"/>
        <v/>
      </c>
      <c r="AI45" s="73" t="str">
        <f t="shared" ca="1" si="11"/>
        <v/>
      </c>
      <c r="AJ45" s="73" t="str">
        <f t="shared" ca="1" si="12"/>
        <v/>
      </c>
      <c r="AK45" s="73" t="str">
        <f t="shared" ca="1" si="13"/>
        <v/>
      </c>
      <c r="AL45" s="73" t="str">
        <f t="shared" ca="1" si="14"/>
        <v/>
      </c>
      <c r="AM45" s="73" t="str">
        <f t="shared" ca="1" si="15"/>
        <v/>
      </c>
      <c r="AN45" s="73" t="str">
        <f t="shared" ca="1" si="16"/>
        <v/>
      </c>
      <c r="AO45" s="73"/>
      <c r="AP45" s="73" t="str">
        <f ca="1">SUBSTITUTE(AP44," ",",")</f>
        <v>2</v>
      </c>
      <c r="AQ45" s="73" t="str">
        <f t="shared" ref="AQ45:AX45" ca="1" si="19">SUBSTITUTE(AQ44," ",",")</f>
        <v>6</v>
      </c>
      <c r="AR45" s="73" t="str">
        <f t="shared" ca="1" si="19"/>
        <v/>
      </c>
      <c r="AS45" s="73" t="str">
        <f t="shared" ca="1" si="19"/>
        <v/>
      </c>
      <c r="AT45" s="73" t="str">
        <f t="shared" ca="1" si="19"/>
        <v/>
      </c>
      <c r="AU45" s="73" t="str">
        <f t="shared" ca="1" si="19"/>
        <v/>
      </c>
      <c r="AV45" s="73" t="str">
        <f t="shared" ca="1" si="19"/>
        <v/>
      </c>
      <c r="AW45" s="73" t="str">
        <f t="shared" ca="1" si="19"/>
        <v/>
      </c>
      <c r="AX45" s="73" t="str">
        <f t="shared" ca="1" si="19"/>
        <v/>
      </c>
      <c r="AY45" s="73"/>
      <c r="AZ45" s="73"/>
      <c r="BA45" s="73"/>
      <c r="BB45" s="73"/>
    </row>
    <row r="46" spans="1:54" s="74" customFormat="1" ht="15.75" hidden="1" x14ac:dyDescent="0.2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>
        <f ca="1">AD49+AD50</f>
        <v>0</v>
      </c>
      <c r="S46" s="73"/>
      <c r="T46" s="73">
        <v>4</v>
      </c>
      <c r="U46" s="73">
        <f ca="1">IF(U$42&lt;&gt;"",COUNTIF($B21:$BA21,U$42),0)-U45</f>
        <v>0</v>
      </c>
      <c r="V46" s="73">
        <f t="shared" ref="V46:AC46" ca="1" si="20">IF(V$42&lt;&gt;"",COUNTIF($B21:$BA21,V$42),0)-V45</f>
        <v>0</v>
      </c>
      <c r="W46" s="73">
        <f t="shared" ca="1" si="20"/>
        <v>0</v>
      </c>
      <c r="X46" s="73">
        <f t="shared" ca="1" si="20"/>
        <v>0</v>
      </c>
      <c r="Y46" s="73">
        <f t="shared" ca="1" si="20"/>
        <v>0</v>
      </c>
      <c r="Z46" s="73">
        <f t="shared" ca="1" si="20"/>
        <v>0</v>
      </c>
      <c r="AA46" s="73">
        <f t="shared" ca="1" si="20"/>
        <v>0</v>
      </c>
      <c r="AB46" s="73">
        <f t="shared" ca="1" si="20"/>
        <v>0</v>
      </c>
      <c r="AC46" s="73">
        <f t="shared" ca="1" si="20"/>
        <v>0</v>
      </c>
      <c r="AD46" s="73">
        <f t="shared" ca="1" si="7"/>
        <v>0</v>
      </c>
      <c r="AE46" s="73"/>
      <c r="AF46" s="73" t="str">
        <f t="shared" ca="1" si="8"/>
        <v/>
      </c>
      <c r="AG46" s="73" t="str">
        <f t="shared" ca="1" si="9"/>
        <v/>
      </c>
      <c r="AH46" s="73" t="str">
        <f t="shared" ca="1" si="10"/>
        <v/>
      </c>
      <c r="AI46" s="73" t="str">
        <f t="shared" ca="1" si="11"/>
        <v/>
      </c>
      <c r="AJ46" s="73" t="str">
        <f t="shared" ca="1" si="12"/>
        <v/>
      </c>
      <c r="AK46" s="73" t="str">
        <f t="shared" ca="1" si="13"/>
        <v/>
      </c>
      <c r="AL46" s="73" t="str">
        <f t="shared" ca="1" si="14"/>
        <v/>
      </c>
      <c r="AM46" s="73" t="str">
        <f t="shared" ca="1" si="15"/>
        <v/>
      </c>
      <c r="AN46" s="73" t="str">
        <f t="shared" ca="1" si="16"/>
        <v/>
      </c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</row>
    <row r="47" spans="1:54" s="74" customFormat="1" ht="15.75" hidden="1" x14ac:dyDescent="0.2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>
        <v>5</v>
      </c>
      <c r="U47" s="73">
        <f ca="1">IF(U$42&lt;&gt;"",COUNTIF($B22:$S22,U$42),0)</f>
        <v>0</v>
      </c>
      <c r="V47" s="73">
        <f t="shared" ref="V47:AC47" ca="1" si="21">IF(V$42&lt;&gt;"",COUNTIF($B22:$S22,V$42),0)</f>
        <v>0</v>
      </c>
      <c r="W47" s="73">
        <f t="shared" ca="1" si="21"/>
        <v>0</v>
      </c>
      <c r="X47" s="73">
        <f t="shared" ca="1" si="21"/>
        <v>0</v>
      </c>
      <c r="Y47" s="73">
        <f t="shared" ca="1" si="21"/>
        <v>0</v>
      </c>
      <c r="Z47" s="73">
        <f t="shared" ca="1" si="21"/>
        <v>0</v>
      </c>
      <c r="AA47" s="73">
        <f t="shared" ca="1" si="21"/>
        <v>0</v>
      </c>
      <c r="AB47" s="73">
        <f t="shared" ca="1" si="21"/>
        <v>0</v>
      </c>
      <c r="AC47" s="73">
        <f t="shared" ca="1" si="21"/>
        <v>0</v>
      </c>
      <c r="AD47" s="73">
        <f t="shared" ca="1" si="7"/>
        <v>0</v>
      </c>
      <c r="AE47" s="73"/>
      <c r="AF47" s="73" t="str">
        <f t="shared" ca="1" si="8"/>
        <v/>
      </c>
      <c r="AG47" s="73" t="str">
        <f t="shared" ca="1" si="9"/>
        <v/>
      </c>
      <c r="AH47" s="73" t="str">
        <f t="shared" ca="1" si="10"/>
        <v/>
      </c>
      <c r="AI47" s="73" t="str">
        <f t="shared" ca="1" si="11"/>
        <v/>
      </c>
      <c r="AJ47" s="73" t="str">
        <f t="shared" ca="1" si="12"/>
        <v/>
      </c>
      <c r="AK47" s="73" t="str">
        <f t="shared" ca="1" si="13"/>
        <v/>
      </c>
      <c r="AL47" s="73" t="str">
        <f t="shared" ca="1" si="14"/>
        <v/>
      </c>
      <c r="AM47" s="73" t="str">
        <f t="shared" ca="1" si="15"/>
        <v/>
      </c>
      <c r="AN47" s="73" t="str">
        <f t="shared" ca="1" si="16"/>
        <v/>
      </c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</row>
    <row r="48" spans="1:54" s="74" customFormat="1" ht="15.75" hidden="1" x14ac:dyDescent="0.2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>
        <v>6</v>
      </c>
      <c r="U48" s="73">
        <f ca="1">IF(U$42&lt;&gt;"",COUNTIF($B22:$BA22,U$42),0)-U47</f>
        <v>0</v>
      </c>
      <c r="V48" s="73">
        <f t="shared" ref="V48:AC48" ca="1" si="22">IF(V$42&lt;&gt;"",COUNTIF($B22:$BA22,V$42),0)-V47</f>
        <v>4</v>
      </c>
      <c r="W48" s="73">
        <f t="shared" ca="1" si="22"/>
        <v>0</v>
      </c>
      <c r="X48" s="73">
        <f t="shared" ca="1" si="22"/>
        <v>0</v>
      </c>
      <c r="Y48" s="73">
        <f t="shared" ca="1" si="22"/>
        <v>0</v>
      </c>
      <c r="Z48" s="73">
        <f t="shared" ca="1" si="22"/>
        <v>0</v>
      </c>
      <c r="AA48" s="73">
        <f t="shared" ca="1" si="22"/>
        <v>0</v>
      </c>
      <c r="AB48" s="73">
        <f t="shared" ca="1" si="22"/>
        <v>0</v>
      </c>
      <c r="AC48" s="73">
        <f t="shared" ca="1" si="22"/>
        <v>0</v>
      </c>
      <c r="AD48" s="73">
        <f t="shared" ca="1" si="7"/>
        <v>4</v>
      </c>
      <c r="AE48" s="73"/>
      <c r="AF48" s="73" t="str">
        <f t="shared" ca="1" si="8"/>
        <v/>
      </c>
      <c r="AG48" s="73" t="str">
        <f t="shared" ca="1" si="9"/>
        <v xml:space="preserve">6 </v>
      </c>
      <c r="AH48" s="73" t="str">
        <f t="shared" ca="1" si="10"/>
        <v/>
      </c>
      <c r="AI48" s="73" t="str">
        <f t="shared" ca="1" si="11"/>
        <v/>
      </c>
      <c r="AJ48" s="73" t="str">
        <f t="shared" ca="1" si="12"/>
        <v/>
      </c>
      <c r="AK48" s="73" t="str">
        <f t="shared" ca="1" si="13"/>
        <v/>
      </c>
      <c r="AL48" s="73" t="str">
        <f t="shared" ca="1" si="14"/>
        <v/>
      </c>
      <c r="AM48" s="73" t="str">
        <f t="shared" ca="1" si="15"/>
        <v/>
      </c>
      <c r="AN48" s="73" t="str">
        <f t="shared" ca="1" si="16"/>
        <v/>
      </c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</row>
    <row r="49" spans="1:54" s="74" customFormat="1" ht="15.75" hidden="1" x14ac:dyDescent="0.25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>
        <v>7</v>
      </c>
      <c r="U49" s="73">
        <f ca="1">IF(U$42&lt;&gt;"",COUNTIF($B23:$S23,U$42),0)</f>
        <v>0</v>
      </c>
      <c r="V49" s="73">
        <f t="shared" ref="V49:AC49" ca="1" si="23">IF(V$42&lt;&gt;"",COUNTIF($B23:$S23,V$42),0)</f>
        <v>0</v>
      </c>
      <c r="W49" s="73">
        <f t="shared" ca="1" si="23"/>
        <v>0</v>
      </c>
      <c r="X49" s="73">
        <f t="shared" ca="1" si="23"/>
        <v>0</v>
      </c>
      <c r="Y49" s="73">
        <f t="shared" ca="1" si="23"/>
        <v>0</v>
      </c>
      <c r="Z49" s="73">
        <f t="shared" ca="1" si="23"/>
        <v>0</v>
      </c>
      <c r="AA49" s="73">
        <f t="shared" ca="1" si="23"/>
        <v>0</v>
      </c>
      <c r="AB49" s="73">
        <f t="shared" ca="1" si="23"/>
        <v>0</v>
      </c>
      <c r="AC49" s="73">
        <f t="shared" ca="1" si="23"/>
        <v>0</v>
      </c>
      <c r="AD49" s="73">
        <f t="shared" ca="1" si="7"/>
        <v>0</v>
      </c>
      <c r="AE49" s="73"/>
      <c r="AF49" s="73" t="str">
        <f t="shared" ca="1" si="8"/>
        <v/>
      </c>
      <c r="AG49" s="73" t="str">
        <f t="shared" ca="1" si="9"/>
        <v/>
      </c>
      <c r="AH49" s="73" t="str">
        <f t="shared" ca="1" si="10"/>
        <v/>
      </c>
      <c r="AI49" s="73" t="str">
        <f t="shared" ca="1" si="11"/>
        <v/>
      </c>
      <c r="AJ49" s="73" t="str">
        <f t="shared" ca="1" si="12"/>
        <v/>
      </c>
      <c r="AK49" s="73" t="str">
        <f t="shared" ca="1" si="13"/>
        <v/>
      </c>
      <c r="AL49" s="73" t="str">
        <f t="shared" ca="1" si="14"/>
        <v/>
      </c>
      <c r="AM49" s="73" t="str">
        <f t="shared" ca="1" si="15"/>
        <v/>
      </c>
      <c r="AN49" s="73" t="str">
        <f t="shared" ca="1" si="16"/>
        <v/>
      </c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</row>
    <row r="50" spans="1:54" s="74" customFormat="1" hidden="1" x14ac:dyDescent="0.3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3">
        <v>8</v>
      </c>
      <c r="U50" s="73">
        <f ca="1">IF(U$42&lt;&gt;"",COUNTIF($B23:$BA23,U$42),0)-U49</f>
        <v>0</v>
      </c>
      <c r="V50" s="73">
        <f t="shared" ref="V50:AC50" ca="1" si="24">IF(V$42&lt;&gt;"",COUNTIF($B23:$BA23,V$42),0)-V49</f>
        <v>0</v>
      </c>
      <c r="W50" s="73">
        <f t="shared" ca="1" si="24"/>
        <v>0</v>
      </c>
      <c r="X50" s="73">
        <f t="shared" ca="1" si="24"/>
        <v>0</v>
      </c>
      <c r="Y50" s="73">
        <f t="shared" ca="1" si="24"/>
        <v>0</v>
      </c>
      <c r="Z50" s="73">
        <f t="shared" ca="1" si="24"/>
        <v>0</v>
      </c>
      <c r="AA50" s="73">
        <f t="shared" ca="1" si="24"/>
        <v>0</v>
      </c>
      <c r="AB50" s="73">
        <f t="shared" ca="1" si="24"/>
        <v>0</v>
      </c>
      <c r="AC50" s="73">
        <f t="shared" ca="1" si="24"/>
        <v>0</v>
      </c>
      <c r="AD50" s="73">
        <f t="shared" ca="1" si="7"/>
        <v>0</v>
      </c>
      <c r="AE50" s="73"/>
      <c r="AF50" s="73" t="str">
        <f t="shared" ca="1" si="8"/>
        <v/>
      </c>
      <c r="AG50" s="73" t="str">
        <f t="shared" ca="1" si="9"/>
        <v/>
      </c>
      <c r="AH50" s="73" t="str">
        <f t="shared" ca="1" si="10"/>
        <v/>
      </c>
      <c r="AI50" s="73" t="str">
        <f t="shared" ca="1" si="11"/>
        <v/>
      </c>
      <c r="AJ50" s="73" t="str">
        <f t="shared" ca="1" si="12"/>
        <v/>
      </c>
      <c r="AK50" s="73" t="str">
        <f t="shared" ca="1" si="13"/>
        <v/>
      </c>
      <c r="AL50" s="73" t="str">
        <f t="shared" ca="1" si="14"/>
        <v/>
      </c>
      <c r="AM50" s="73" t="str">
        <f t="shared" ca="1" si="15"/>
        <v/>
      </c>
      <c r="AN50" s="73" t="str">
        <f t="shared" ca="1" si="16"/>
        <v/>
      </c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</row>
  </sheetData>
  <sheetProtection algorithmName="SHA-512" hashValue="a7MV+ZmSdQ/EZJrUvwF9xZhbXGxfYosU3NH6/6464g9OUsPo2If/EqXhnWGcxgEZFgsfamfafrtTF+ceARgXJQ==" saltValue="Sw+ayR2bHGfAwoJTTZ4x4w==" spinCount="100000" sheet="1" formatCells="0" formatRows="0" selectLockedCells="1"/>
  <mergeCells count="110">
    <mergeCell ref="W39:AI39"/>
    <mergeCell ref="AK39:AL39"/>
    <mergeCell ref="Q36:R36"/>
    <mergeCell ref="S36:T36"/>
    <mergeCell ref="W37:AI37"/>
    <mergeCell ref="AK37:AL37"/>
    <mergeCell ref="W38:AI38"/>
    <mergeCell ref="AK38:AL38"/>
    <mergeCell ref="Q35:R35"/>
    <mergeCell ref="S35:T35"/>
    <mergeCell ref="W36:AI36"/>
    <mergeCell ref="AK36:AL36"/>
    <mergeCell ref="AK35:AL35"/>
    <mergeCell ref="A36:B36"/>
    <mergeCell ref="C36:E36"/>
    <mergeCell ref="F36:H36"/>
    <mergeCell ref="I36:J36"/>
    <mergeCell ref="K36:M36"/>
    <mergeCell ref="N36:P36"/>
    <mergeCell ref="Q34:R34"/>
    <mergeCell ref="S34:T34"/>
    <mergeCell ref="W35:AI35"/>
    <mergeCell ref="A35:B35"/>
    <mergeCell ref="C35:E35"/>
    <mergeCell ref="F35:H35"/>
    <mergeCell ref="I35:J35"/>
    <mergeCell ref="K35:M35"/>
    <mergeCell ref="N35:P35"/>
    <mergeCell ref="W34:AI34"/>
    <mergeCell ref="BA32:BA33"/>
    <mergeCell ref="A33:B33"/>
    <mergeCell ref="C33:E33"/>
    <mergeCell ref="F33:H33"/>
    <mergeCell ref="I33:J33"/>
    <mergeCell ref="K33:M33"/>
    <mergeCell ref="N33:P33"/>
    <mergeCell ref="Q33:R33"/>
    <mergeCell ref="S33:T33"/>
    <mergeCell ref="W33:AI33"/>
    <mergeCell ref="Q32:R32"/>
    <mergeCell ref="S32:T32"/>
    <mergeCell ref="W32:AI32"/>
    <mergeCell ref="AK32:AL32"/>
    <mergeCell ref="AO32:AU33"/>
    <mergeCell ref="AV32:AZ33"/>
    <mergeCell ref="AK33:AL33"/>
    <mergeCell ref="A32:B32"/>
    <mergeCell ref="C32:E32"/>
    <mergeCell ref="F32:H32"/>
    <mergeCell ref="I32:J32"/>
    <mergeCell ref="K32:M32"/>
    <mergeCell ref="N32:P32"/>
    <mergeCell ref="AK34:AL34"/>
    <mergeCell ref="A34:B34"/>
    <mergeCell ref="C34:E34"/>
    <mergeCell ref="F34:H34"/>
    <mergeCell ref="I34:J34"/>
    <mergeCell ref="K34:M34"/>
    <mergeCell ref="N34:P34"/>
    <mergeCell ref="W29:AI30"/>
    <mergeCell ref="AJ29:AJ30"/>
    <mergeCell ref="AK29:AL30"/>
    <mergeCell ref="AO29:AU30"/>
    <mergeCell ref="AV29:AZ30"/>
    <mergeCell ref="BA29:BA30"/>
    <mergeCell ref="A28:T28"/>
    <mergeCell ref="W28:AK28"/>
    <mergeCell ref="A29:B31"/>
    <mergeCell ref="C29:E31"/>
    <mergeCell ref="F29:H31"/>
    <mergeCell ref="I29:J31"/>
    <mergeCell ref="K29:M31"/>
    <mergeCell ref="N29:P31"/>
    <mergeCell ref="Q29:R31"/>
    <mergeCell ref="S29:T31"/>
    <mergeCell ref="W31:AI31"/>
    <mergeCell ref="AK31:AL31"/>
    <mergeCell ref="AO31:AU31"/>
    <mergeCell ref="AV31:AZ31"/>
    <mergeCell ref="AC24:AL24"/>
    <mergeCell ref="AN24:AT24"/>
    <mergeCell ref="R25:AA25"/>
    <mergeCell ref="AC25:AL25"/>
    <mergeCell ref="AN25:AT27"/>
    <mergeCell ref="R26:AA26"/>
    <mergeCell ref="AC26:AL26"/>
    <mergeCell ref="R27:AA27"/>
    <mergeCell ref="AC27:AL27"/>
    <mergeCell ref="AN17:AR17"/>
    <mergeCell ref="AS17:AV17"/>
    <mergeCell ref="AW17:BA17"/>
    <mergeCell ref="A8:J8"/>
    <mergeCell ref="A13:G13"/>
    <mergeCell ref="A15:BA15"/>
    <mergeCell ref="A17:A19"/>
    <mergeCell ref="B17:F17"/>
    <mergeCell ref="G17:J17"/>
    <mergeCell ref="K17:N17"/>
    <mergeCell ref="O17:R17"/>
    <mergeCell ref="S17:W17"/>
    <mergeCell ref="X17:AA17"/>
    <mergeCell ref="L1:AL1"/>
    <mergeCell ref="L2:AL2"/>
    <mergeCell ref="L3:AL3"/>
    <mergeCell ref="L4:AL4"/>
    <mergeCell ref="A5:J5"/>
    <mergeCell ref="A6:J6"/>
    <mergeCell ref="AB17:AE17"/>
    <mergeCell ref="AF17:AI17"/>
    <mergeCell ref="AJ17:AM17"/>
  </mergeCells>
  <conditionalFormatting sqref="AK31:AL39">
    <cfRule type="cellIs" dxfId="1636" priority="309" operator="equal">
      <formula>0</formula>
    </cfRule>
  </conditionalFormatting>
  <conditionalFormatting sqref="AJ31:AJ39">
    <cfRule type="expression" dxfId="1635" priority="308">
      <formula>$AK31=0</formula>
    </cfRule>
  </conditionalFormatting>
  <conditionalFormatting sqref="W31:AI31">
    <cfRule type="expression" dxfId="1634" priority="307">
      <formula>$AK31=0</formula>
    </cfRule>
  </conditionalFormatting>
  <conditionalFormatting sqref="V31">
    <cfRule type="expression" dxfId="1633" priority="306">
      <formula>$AK31=0</formula>
    </cfRule>
  </conditionalFormatting>
  <conditionalFormatting sqref="V32">
    <cfRule type="expression" dxfId="1632" priority="305">
      <formula>$AK32=0</formula>
    </cfRule>
  </conditionalFormatting>
  <conditionalFormatting sqref="V33">
    <cfRule type="expression" dxfId="1631" priority="304">
      <formula>$AK33=0</formula>
    </cfRule>
  </conditionalFormatting>
  <conditionalFormatting sqref="V34">
    <cfRule type="expression" dxfId="1630" priority="303">
      <formula>$AK34=0</formula>
    </cfRule>
  </conditionalFormatting>
  <conditionalFormatting sqref="V35">
    <cfRule type="expression" dxfId="1629" priority="302">
      <formula>$AK35=0</formula>
    </cfRule>
  </conditionalFormatting>
  <conditionalFormatting sqref="V36">
    <cfRule type="expression" dxfId="1628" priority="301">
      <formula>$AK36=0</formula>
    </cfRule>
  </conditionalFormatting>
  <conditionalFormatting sqref="V37">
    <cfRule type="expression" dxfId="1627" priority="300">
      <formula>$AK37=0</formula>
    </cfRule>
  </conditionalFormatting>
  <conditionalFormatting sqref="V38">
    <cfRule type="expression" dxfId="1626" priority="299">
      <formula>$AK38=0</formula>
    </cfRule>
  </conditionalFormatting>
  <conditionalFormatting sqref="V39">
    <cfRule type="expression" dxfId="1625" priority="298">
      <formula>$AK39=0</formula>
    </cfRule>
  </conditionalFormatting>
  <conditionalFormatting sqref="W32:AI32">
    <cfRule type="expression" dxfId="1624" priority="297">
      <formula>$AK32=0</formula>
    </cfRule>
  </conditionalFormatting>
  <conditionalFormatting sqref="W33:AI33">
    <cfRule type="expression" dxfId="1623" priority="296">
      <formula>$AK33=0</formula>
    </cfRule>
  </conditionalFormatting>
  <conditionalFormatting sqref="W34:AI34">
    <cfRule type="expression" dxfId="1622" priority="295">
      <formula>$AK34=0</formula>
    </cfRule>
  </conditionalFormatting>
  <conditionalFormatting sqref="W35:AI35">
    <cfRule type="expression" dxfId="1621" priority="294">
      <formula>$AK35=0</formula>
    </cfRule>
  </conditionalFormatting>
  <conditionalFormatting sqref="W36:AI36">
    <cfRule type="expression" dxfId="1620" priority="293">
      <formula>$AK36=0</formula>
    </cfRule>
  </conditionalFormatting>
  <conditionalFormatting sqref="W37:AI37">
    <cfRule type="expression" dxfId="1619" priority="292">
      <formula>$AK37=0</formula>
    </cfRule>
  </conditionalFormatting>
  <conditionalFormatting sqref="W38:AI38">
    <cfRule type="expression" dxfId="1618" priority="291">
      <formula>$AK38=0</formula>
    </cfRule>
  </conditionalFormatting>
  <conditionalFormatting sqref="W39:AI39">
    <cfRule type="expression" dxfId="1617" priority="290">
      <formula>$AK39=0</formula>
    </cfRule>
  </conditionalFormatting>
  <conditionalFormatting sqref="Q25:Q26">
    <cfRule type="expression" dxfId="1616" priority="289">
      <formula>Q25&gt;0</formula>
    </cfRule>
  </conditionalFormatting>
  <conditionalFormatting sqref="B20">
    <cfRule type="expression" dxfId="1615" priority="288">
      <formula>B20&lt;&gt;""</formula>
    </cfRule>
  </conditionalFormatting>
  <conditionalFormatting sqref="C20">
    <cfRule type="expression" dxfId="1614" priority="287">
      <formula>C20&lt;&gt;""</formula>
    </cfRule>
  </conditionalFormatting>
  <conditionalFormatting sqref="D20">
    <cfRule type="expression" dxfId="1613" priority="286">
      <formula>D20&lt;&gt;""</formula>
    </cfRule>
  </conditionalFormatting>
  <conditionalFormatting sqref="E20">
    <cfRule type="expression" dxfId="1612" priority="285">
      <formula>E20&lt;&gt;""</formula>
    </cfRule>
  </conditionalFormatting>
  <conditionalFormatting sqref="F20">
    <cfRule type="expression" dxfId="1611" priority="284">
      <formula>F20&lt;&gt;""</formula>
    </cfRule>
  </conditionalFormatting>
  <conditionalFormatting sqref="G20">
    <cfRule type="expression" dxfId="1610" priority="283">
      <formula>G20&lt;&gt;""</formula>
    </cfRule>
  </conditionalFormatting>
  <conditionalFormatting sqref="H20">
    <cfRule type="expression" dxfId="1609" priority="282">
      <formula>H20&lt;&gt;""</formula>
    </cfRule>
  </conditionalFormatting>
  <conditionalFormatting sqref="I20">
    <cfRule type="expression" dxfId="1608" priority="281">
      <formula>I20&lt;&gt;""</formula>
    </cfRule>
  </conditionalFormatting>
  <conditionalFormatting sqref="J20">
    <cfRule type="expression" dxfId="1607" priority="280">
      <formula>J20&lt;&gt;""</formula>
    </cfRule>
  </conditionalFormatting>
  <conditionalFormatting sqref="K20">
    <cfRule type="expression" dxfId="1606" priority="279">
      <formula>K20&lt;&gt;""</formula>
    </cfRule>
  </conditionalFormatting>
  <conditionalFormatting sqref="L20">
    <cfRule type="expression" dxfId="1605" priority="278">
      <formula>L20&lt;&gt;""</formula>
    </cfRule>
  </conditionalFormatting>
  <conditionalFormatting sqref="M20">
    <cfRule type="expression" dxfId="1604" priority="277">
      <formula>M20&lt;&gt;""</formula>
    </cfRule>
  </conditionalFormatting>
  <conditionalFormatting sqref="N20">
    <cfRule type="expression" dxfId="1603" priority="276">
      <formula>N20&lt;&gt;""</formula>
    </cfRule>
  </conditionalFormatting>
  <conditionalFormatting sqref="O20">
    <cfRule type="expression" dxfId="1602" priority="275">
      <formula>O20&lt;&gt;""</formula>
    </cfRule>
  </conditionalFormatting>
  <conditionalFormatting sqref="P20">
    <cfRule type="expression" dxfId="1601" priority="274">
      <formula>P20&lt;&gt;""</formula>
    </cfRule>
  </conditionalFormatting>
  <conditionalFormatting sqref="Q20">
    <cfRule type="expression" dxfId="1600" priority="273">
      <formula>Q20&lt;&gt;""</formula>
    </cfRule>
  </conditionalFormatting>
  <conditionalFormatting sqref="R20">
    <cfRule type="expression" dxfId="1599" priority="272">
      <formula>R20&lt;&gt;""</formula>
    </cfRule>
  </conditionalFormatting>
  <conditionalFormatting sqref="S20">
    <cfRule type="expression" dxfId="1598" priority="271">
      <formula>S20&lt;&gt;""</formula>
    </cfRule>
  </conditionalFormatting>
  <conditionalFormatting sqref="T20">
    <cfRule type="expression" dxfId="1597" priority="270">
      <formula>T20&lt;&gt;""</formula>
    </cfRule>
  </conditionalFormatting>
  <conditionalFormatting sqref="U20">
    <cfRule type="expression" dxfId="1596" priority="269">
      <formula>U20&lt;&gt;""</formula>
    </cfRule>
  </conditionalFormatting>
  <conditionalFormatting sqref="V20">
    <cfRule type="expression" dxfId="1595" priority="268">
      <formula>V20&lt;&gt;""</formula>
    </cfRule>
  </conditionalFormatting>
  <conditionalFormatting sqref="W20">
    <cfRule type="expression" dxfId="1594" priority="267">
      <formula>W20&lt;&gt;""</formula>
    </cfRule>
  </conditionalFormatting>
  <conditionalFormatting sqref="X20">
    <cfRule type="expression" dxfId="1593" priority="266">
      <formula>X20&lt;&gt;""</formula>
    </cfRule>
  </conditionalFormatting>
  <conditionalFormatting sqref="Y20">
    <cfRule type="expression" dxfId="1592" priority="265">
      <formula>Y20&lt;&gt;""</formula>
    </cfRule>
  </conditionalFormatting>
  <conditionalFormatting sqref="Z20">
    <cfRule type="expression" dxfId="1591" priority="264">
      <formula>Z20&lt;&gt;""</formula>
    </cfRule>
  </conditionalFormatting>
  <conditionalFormatting sqref="AA20">
    <cfRule type="expression" dxfId="1590" priority="263">
      <formula>AA20&lt;&gt;""</formula>
    </cfRule>
  </conditionalFormatting>
  <conditionalFormatting sqref="AB20">
    <cfRule type="expression" dxfId="1589" priority="262">
      <formula>AB20&lt;&gt;""</formula>
    </cfRule>
  </conditionalFormatting>
  <conditionalFormatting sqref="AC20">
    <cfRule type="expression" dxfId="1588" priority="261">
      <formula>AC20&lt;&gt;""</formula>
    </cfRule>
  </conditionalFormatting>
  <conditionalFormatting sqref="AD20">
    <cfRule type="expression" dxfId="1587" priority="260">
      <formula>AD20&lt;&gt;""</formula>
    </cfRule>
  </conditionalFormatting>
  <conditionalFormatting sqref="AE20">
    <cfRule type="expression" dxfId="1586" priority="259">
      <formula>AE20&lt;&gt;""</formula>
    </cfRule>
  </conditionalFormatting>
  <conditionalFormatting sqref="AF20">
    <cfRule type="expression" dxfId="1585" priority="258">
      <formula>AF20&lt;&gt;""</formula>
    </cfRule>
  </conditionalFormatting>
  <conditionalFormatting sqref="AG20">
    <cfRule type="expression" dxfId="1584" priority="257">
      <formula>AG20&lt;&gt;""</formula>
    </cfRule>
  </conditionalFormatting>
  <conditionalFormatting sqref="AH20">
    <cfRule type="expression" dxfId="1583" priority="256">
      <formula>AH20&lt;&gt;""</formula>
    </cfRule>
  </conditionalFormatting>
  <conditionalFormatting sqref="AI20">
    <cfRule type="expression" dxfId="1582" priority="255">
      <formula>AI20&lt;&gt;""</formula>
    </cfRule>
  </conditionalFormatting>
  <conditionalFormatting sqref="AJ20">
    <cfRule type="expression" dxfId="1581" priority="254">
      <formula>AJ20&lt;&gt;""</formula>
    </cfRule>
  </conditionalFormatting>
  <conditionalFormatting sqref="AK20">
    <cfRule type="expression" dxfId="1580" priority="253">
      <formula>AK20&lt;&gt;""</formula>
    </cfRule>
  </conditionalFormatting>
  <conditionalFormatting sqref="AL20">
    <cfRule type="expression" dxfId="1579" priority="252">
      <formula>AL20&lt;&gt;""</formula>
    </cfRule>
  </conditionalFormatting>
  <conditionalFormatting sqref="AM20">
    <cfRule type="expression" dxfId="1578" priority="251">
      <formula>AM20&lt;&gt;""</formula>
    </cfRule>
  </conditionalFormatting>
  <conditionalFormatting sqref="AN20">
    <cfRule type="expression" dxfId="1577" priority="250">
      <formula>AN20&lt;&gt;""</formula>
    </cfRule>
  </conditionalFormatting>
  <conditionalFormatting sqref="AO20">
    <cfRule type="expression" dxfId="1576" priority="249">
      <formula>AO20&lt;&gt;""</formula>
    </cfRule>
  </conditionalFormatting>
  <conditionalFormatting sqref="AP20">
    <cfRule type="expression" dxfId="1575" priority="248">
      <formula>AP20&lt;&gt;""</formula>
    </cfRule>
  </conditionalFormatting>
  <conditionalFormatting sqref="AQ20">
    <cfRule type="expression" dxfId="1574" priority="247">
      <formula>AQ20&lt;&gt;""</formula>
    </cfRule>
  </conditionalFormatting>
  <conditionalFormatting sqref="AR20">
    <cfRule type="expression" dxfId="1573" priority="246">
      <formula>AR20&lt;&gt;""</formula>
    </cfRule>
  </conditionalFormatting>
  <conditionalFormatting sqref="AS20">
    <cfRule type="expression" dxfId="1572" priority="245">
      <formula>AS20&lt;&gt;""</formula>
    </cfRule>
  </conditionalFormatting>
  <conditionalFormatting sqref="AT20">
    <cfRule type="expression" dxfId="1571" priority="244">
      <formula>AT20&lt;&gt;""</formula>
    </cfRule>
  </conditionalFormatting>
  <conditionalFormatting sqref="AU20">
    <cfRule type="expression" dxfId="1570" priority="243">
      <formula>AU20&lt;&gt;""</formula>
    </cfRule>
  </conditionalFormatting>
  <conditionalFormatting sqref="AV20">
    <cfRule type="expression" dxfId="1569" priority="242">
      <formula>AV20&lt;&gt;""</formula>
    </cfRule>
  </conditionalFormatting>
  <conditionalFormatting sqref="AW20">
    <cfRule type="expression" dxfId="1568" priority="241">
      <formula>AW20&lt;&gt;""</formula>
    </cfRule>
  </conditionalFormatting>
  <conditionalFormatting sqref="AX20">
    <cfRule type="expression" dxfId="1567" priority="240">
      <formula>AX20&lt;&gt;""</formula>
    </cfRule>
  </conditionalFormatting>
  <conditionalFormatting sqref="AY20">
    <cfRule type="expression" dxfId="1566" priority="239">
      <formula>AY20&lt;&gt;""</formula>
    </cfRule>
  </conditionalFormatting>
  <conditionalFormatting sqref="AZ20">
    <cfRule type="expression" dxfId="1565" priority="238">
      <formula>AZ20&lt;&gt;""</formula>
    </cfRule>
  </conditionalFormatting>
  <conditionalFormatting sqref="BA20">
    <cfRule type="expression" dxfId="1564" priority="237">
      <formula>BA20&lt;&gt;""</formula>
    </cfRule>
  </conditionalFormatting>
  <conditionalFormatting sqref="B22">
    <cfRule type="expression" dxfId="1563" priority="213">
      <formula>B22&lt;&gt;""</formula>
    </cfRule>
  </conditionalFormatting>
  <conditionalFormatting sqref="C22">
    <cfRule type="expression" dxfId="1562" priority="212">
      <formula>C22&lt;&gt;""</formula>
    </cfRule>
  </conditionalFormatting>
  <conditionalFormatting sqref="D22">
    <cfRule type="expression" dxfId="1561" priority="211">
      <formula>D22&lt;&gt;""</formula>
    </cfRule>
  </conditionalFormatting>
  <conditionalFormatting sqref="E22">
    <cfRule type="expression" dxfId="1560" priority="210">
      <formula>E22&lt;&gt;""</formula>
    </cfRule>
  </conditionalFormatting>
  <conditionalFormatting sqref="AG22">
    <cfRule type="expression" dxfId="1559" priority="209">
      <formula>AG22&lt;&gt;""</formula>
    </cfRule>
  </conditionalFormatting>
  <conditionalFormatting sqref="AH22">
    <cfRule type="expression" dxfId="1558" priority="208">
      <formula>AH22&lt;&gt;""</formula>
    </cfRule>
  </conditionalFormatting>
  <conditionalFormatting sqref="AI22">
    <cfRule type="expression" dxfId="1557" priority="207">
      <formula>AI22&lt;&gt;""</formula>
    </cfRule>
  </conditionalFormatting>
  <conditionalFormatting sqref="AJ22">
    <cfRule type="expression" dxfId="1556" priority="206">
      <formula>AJ22&lt;&gt;""</formula>
    </cfRule>
  </conditionalFormatting>
  <conditionalFormatting sqref="AK22">
    <cfRule type="expression" dxfId="1555" priority="205">
      <formula>AK22&lt;&gt;""</formula>
    </cfRule>
  </conditionalFormatting>
  <conditionalFormatting sqref="AL22">
    <cfRule type="expression" dxfId="1554" priority="204">
      <formula>AL22&lt;&gt;""</formula>
    </cfRule>
  </conditionalFormatting>
  <conditionalFormatting sqref="AM22">
    <cfRule type="expression" dxfId="1553" priority="203">
      <formula>AM22&lt;&gt;""</formula>
    </cfRule>
  </conditionalFormatting>
  <conditionalFormatting sqref="AN22">
    <cfRule type="expression" dxfId="1552" priority="202">
      <formula>AN22&lt;&gt;""</formula>
    </cfRule>
  </conditionalFormatting>
  <conditionalFormatting sqref="AO22">
    <cfRule type="expression" dxfId="1551" priority="201">
      <formula>AO22&lt;&gt;""</formula>
    </cfRule>
  </conditionalFormatting>
  <conditionalFormatting sqref="AP22">
    <cfRule type="expression" dxfId="1550" priority="200">
      <formula>AP22&lt;&gt;""</formula>
    </cfRule>
  </conditionalFormatting>
  <conditionalFormatting sqref="AQ22">
    <cfRule type="expression" dxfId="1549" priority="199">
      <formula>AQ22&lt;&gt;""</formula>
    </cfRule>
  </conditionalFormatting>
  <conditionalFormatting sqref="AR22">
    <cfRule type="expression" dxfId="1548" priority="198">
      <formula>AR22&lt;&gt;""</formula>
    </cfRule>
  </conditionalFormatting>
  <conditionalFormatting sqref="AS22">
    <cfRule type="expression" dxfId="1547" priority="197">
      <formula>AS22&lt;&gt;""</formula>
    </cfRule>
  </conditionalFormatting>
  <conditionalFormatting sqref="AT22">
    <cfRule type="expression" dxfId="1546" priority="196">
      <formula>AT22&lt;&gt;""</formula>
    </cfRule>
  </conditionalFormatting>
  <conditionalFormatting sqref="AU22">
    <cfRule type="expression" dxfId="1545" priority="195">
      <formula>AU22&lt;&gt;""</formula>
    </cfRule>
  </conditionalFormatting>
  <conditionalFormatting sqref="AV22">
    <cfRule type="expression" dxfId="1544" priority="194">
      <formula>AV22&lt;&gt;""</formula>
    </cfRule>
  </conditionalFormatting>
  <conditionalFormatting sqref="AW22">
    <cfRule type="expression" dxfId="1543" priority="193">
      <formula>AW22&lt;&gt;""</formula>
    </cfRule>
  </conditionalFormatting>
  <conditionalFormatting sqref="AX22">
    <cfRule type="expression" dxfId="1542" priority="192">
      <formula>AX22&lt;&gt;""</formula>
    </cfRule>
  </conditionalFormatting>
  <conditionalFormatting sqref="AY22">
    <cfRule type="expression" dxfId="1541" priority="191">
      <formula>AY22&lt;&gt;""</formula>
    </cfRule>
  </conditionalFormatting>
  <conditionalFormatting sqref="AZ22">
    <cfRule type="expression" dxfId="1540" priority="190">
      <formula>AZ22&lt;&gt;""</formula>
    </cfRule>
  </conditionalFormatting>
  <conditionalFormatting sqref="BA22">
    <cfRule type="expression" dxfId="1539" priority="189">
      <formula>BA22&lt;&gt;""</formula>
    </cfRule>
  </conditionalFormatting>
  <conditionalFormatting sqref="B23">
    <cfRule type="expression" dxfId="1538" priority="188">
      <formula>B23&lt;&gt;""</formula>
    </cfRule>
  </conditionalFormatting>
  <conditionalFormatting sqref="C23">
    <cfRule type="expression" dxfId="1537" priority="187">
      <formula>C23&lt;&gt;""</formula>
    </cfRule>
  </conditionalFormatting>
  <conditionalFormatting sqref="D23">
    <cfRule type="expression" dxfId="1536" priority="186">
      <formula>D23&lt;&gt;""</formula>
    </cfRule>
  </conditionalFormatting>
  <conditionalFormatting sqref="E23">
    <cfRule type="expression" dxfId="1535" priority="185">
      <formula>E23&lt;&gt;""</formula>
    </cfRule>
  </conditionalFormatting>
  <conditionalFormatting sqref="F23">
    <cfRule type="expression" dxfId="1534" priority="184">
      <formula>F23&lt;&gt;""</formula>
    </cfRule>
  </conditionalFormatting>
  <conditionalFormatting sqref="G23">
    <cfRule type="expression" dxfId="1533" priority="183">
      <formula>G23&lt;&gt;""</formula>
    </cfRule>
  </conditionalFormatting>
  <conditionalFormatting sqref="H23">
    <cfRule type="expression" dxfId="1532" priority="182">
      <formula>H23&lt;&gt;""</formula>
    </cfRule>
  </conditionalFormatting>
  <conditionalFormatting sqref="I23">
    <cfRule type="expression" dxfId="1531" priority="181">
      <formula>I23&lt;&gt;""</formula>
    </cfRule>
  </conditionalFormatting>
  <conditionalFormatting sqref="J23">
    <cfRule type="expression" dxfId="1530" priority="180">
      <formula>J23&lt;&gt;""</formula>
    </cfRule>
  </conditionalFormatting>
  <conditionalFormatting sqref="K23">
    <cfRule type="expression" dxfId="1529" priority="179">
      <formula>K23&lt;&gt;""</formula>
    </cfRule>
  </conditionalFormatting>
  <conditionalFormatting sqref="L23">
    <cfRule type="expression" dxfId="1528" priority="178">
      <formula>L23&lt;&gt;""</formula>
    </cfRule>
  </conditionalFormatting>
  <conditionalFormatting sqref="M23">
    <cfRule type="expression" dxfId="1527" priority="177">
      <formula>M23&lt;&gt;""</formula>
    </cfRule>
  </conditionalFormatting>
  <conditionalFormatting sqref="N23">
    <cfRule type="expression" dxfId="1526" priority="176">
      <formula>N23&lt;&gt;""</formula>
    </cfRule>
  </conditionalFormatting>
  <conditionalFormatting sqref="O23">
    <cfRule type="expression" dxfId="1525" priority="175">
      <formula>O23&lt;&gt;""</formula>
    </cfRule>
  </conditionalFormatting>
  <conditionalFormatting sqref="P23">
    <cfRule type="expression" dxfId="1524" priority="174">
      <formula>P23&lt;&gt;""</formula>
    </cfRule>
  </conditionalFormatting>
  <conditionalFormatting sqref="Q23">
    <cfRule type="expression" dxfId="1523" priority="173">
      <formula>Q23&lt;&gt;""</formula>
    </cfRule>
  </conditionalFormatting>
  <conditionalFormatting sqref="R23">
    <cfRule type="expression" dxfId="1522" priority="172">
      <formula>R23&lt;&gt;""</formula>
    </cfRule>
  </conditionalFormatting>
  <conditionalFormatting sqref="S23">
    <cfRule type="expression" dxfId="1521" priority="171">
      <formula>S23&lt;&gt;""</formula>
    </cfRule>
  </conditionalFormatting>
  <conditionalFormatting sqref="T23">
    <cfRule type="expression" dxfId="1520" priority="170">
      <formula>T23&lt;&gt;""</formula>
    </cfRule>
  </conditionalFormatting>
  <conditionalFormatting sqref="U23">
    <cfRule type="expression" dxfId="1519" priority="169">
      <formula>U23&lt;&gt;""</formula>
    </cfRule>
  </conditionalFormatting>
  <conditionalFormatting sqref="V23">
    <cfRule type="expression" dxfId="1518" priority="168">
      <formula>V23&lt;&gt;""</formula>
    </cfRule>
  </conditionalFormatting>
  <conditionalFormatting sqref="W23">
    <cfRule type="expression" dxfId="1517" priority="167">
      <formula>W23&lt;&gt;""</formula>
    </cfRule>
  </conditionalFormatting>
  <conditionalFormatting sqref="X23">
    <cfRule type="expression" dxfId="1516" priority="166">
      <formula>X23&lt;&gt;""</formula>
    </cfRule>
  </conditionalFormatting>
  <conditionalFormatting sqref="Y23">
    <cfRule type="expression" dxfId="1515" priority="165">
      <formula>Y23&lt;&gt;""</formula>
    </cfRule>
  </conditionalFormatting>
  <conditionalFormatting sqref="Z23">
    <cfRule type="expression" dxfId="1514" priority="164">
      <formula>Z23&lt;&gt;""</formula>
    </cfRule>
  </conditionalFormatting>
  <conditionalFormatting sqref="AA23">
    <cfRule type="expression" dxfId="1513" priority="163">
      <formula>AA23&lt;&gt;""</formula>
    </cfRule>
  </conditionalFormatting>
  <conditionalFormatting sqref="AB23">
    <cfRule type="expression" dxfId="1512" priority="162">
      <formula>AB23&lt;&gt;""</formula>
    </cfRule>
  </conditionalFormatting>
  <conditionalFormatting sqref="AC23">
    <cfRule type="expression" dxfId="1511" priority="161">
      <formula>AC23&lt;&gt;""</formula>
    </cfRule>
  </conditionalFormatting>
  <conditionalFormatting sqref="AD23">
    <cfRule type="expression" dxfId="1510" priority="160">
      <formula>AD23&lt;&gt;""</formula>
    </cfRule>
  </conditionalFormatting>
  <conditionalFormatting sqref="AE23">
    <cfRule type="expression" dxfId="1509" priority="159">
      <formula>AE23&lt;&gt;""</formula>
    </cfRule>
  </conditionalFormatting>
  <conditionalFormatting sqref="AF23">
    <cfRule type="expression" dxfId="1508" priority="158">
      <formula>AF23&lt;&gt;""</formula>
    </cfRule>
  </conditionalFormatting>
  <conditionalFormatting sqref="AG23">
    <cfRule type="expression" dxfId="1507" priority="157">
      <formula>AG23&lt;&gt;""</formula>
    </cfRule>
  </conditionalFormatting>
  <conditionalFormatting sqref="AH23">
    <cfRule type="expression" dxfId="1506" priority="156">
      <formula>AH23&lt;&gt;""</formula>
    </cfRule>
  </conditionalFormatting>
  <conditionalFormatting sqref="AI23">
    <cfRule type="expression" dxfId="1505" priority="155">
      <formula>AI23&lt;&gt;""</formula>
    </cfRule>
  </conditionalFormatting>
  <conditionalFormatting sqref="AJ23">
    <cfRule type="expression" dxfId="1504" priority="154">
      <formula>AJ23&lt;&gt;""</formula>
    </cfRule>
  </conditionalFormatting>
  <conditionalFormatting sqref="AK23">
    <cfRule type="expression" dxfId="1503" priority="153">
      <formula>AK23&lt;&gt;""</formula>
    </cfRule>
  </conditionalFormatting>
  <conditionalFormatting sqref="AL23">
    <cfRule type="expression" dxfId="1502" priority="152">
      <formula>AL23&lt;&gt;""</formula>
    </cfRule>
  </conditionalFormatting>
  <conditionalFormatting sqref="AM23">
    <cfRule type="expression" dxfId="1501" priority="151">
      <formula>AM23&lt;&gt;""</formula>
    </cfRule>
  </conditionalFormatting>
  <conditionalFormatting sqref="AN23">
    <cfRule type="expression" dxfId="1500" priority="150">
      <formula>AN23&lt;&gt;""</formula>
    </cfRule>
  </conditionalFormatting>
  <conditionalFormatting sqref="AO23">
    <cfRule type="expression" dxfId="1499" priority="149">
      <formula>AO23&lt;&gt;""</formula>
    </cfRule>
  </conditionalFormatting>
  <conditionalFormatting sqref="AP23">
    <cfRule type="expression" dxfId="1498" priority="148">
      <formula>AP23&lt;&gt;""</formula>
    </cfRule>
  </conditionalFormatting>
  <conditionalFormatting sqref="AQ23">
    <cfRule type="expression" dxfId="1497" priority="147">
      <formula>AQ23&lt;&gt;""</formula>
    </cfRule>
  </conditionalFormatting>
  <conditionalFormatting sqref="AR23">
    <cfRule type="expression" dxfId="1496" priority="146">
      <formula>AR23&lt;&gt;""</formula>
    </cfRule>
  </conditionalFormatting>
  <conditionalFormatting sqref="AS23">
    <cfRule type="expression" dxfId="1495" priority="145">
      <formula>AS23&lt;&gt;""</formula>
    </cfRule>
  </conditionalFormatting>
  <conditionalFormatting sqref="AT23">
    <cfRule type="expression" dxfId="1494" priority="144">
      <formula>AT23&lt;&gt;""</formula>
    </cfRule>
  </conditionalFormatting>
  <conditionalFormatting sqref="AU23">
    <cfRule type="expression" dxfId="1493" priority="143">
      <formula>AU23&lt;&gt;""</formula>
    </cfRule>
  </conditionalFormatting>
  <conditionalFormatting sqref="AV23">
    <cfRule type="expression" dxfId="1492" priority="142">
      <formula>AV23&lt;&gt;""</formula>
    </cfRule>
  </conditionalFormatting>
  <conditionalFormatting sqref="AW23">
    <cfRule type="expression" dxfId="1491" priority="141">
      <formula>AW23&lt;&gt;""</formula>
    </cfRule>
  </conditionalFormatting>
  <conditionalFormatting sqref="AX23">
    <cfRule type="expression" dxfId="1490" priority="140">
      <formula>AX23&lt;&gt;""</formula>
    </cfRule>
  </conditionalFormatting>
  <conditionalFormatting sqref="AY23">
    <cfRule type="expression" dxfId="1489" priority="139">
      <formula>AY23&lt;&gt;""</formula>
    </cfRule>
  </conditionalFormatting>
  <conditionalFormatting sqref="AZ23">
    <cfRule type="expression" dxfId="1488" priority="138">
      <formula>AZ23&lt;&gt;""</formula>
    </cfRule>
  </conditionalFormatting>
  <conditionalFormatting sqref="BA23">
    <cfRule type="expression" dxfId="1487" priority="137">
      <formula>BA23&lt;&gt;""</formula>
    </cfRule>
  </conditionalFormatting>
  <conditionalFormatting sqref="Q26">
    <cfRule type="cellIs" dxfId="1486" priority="136" operator="equal">
      <formula>0</formula>
    </cfRule>
  </conditionalFormatting>
  <conditionalFormatting sqref="Q25">
    <cfRule type="cellIs" dxfId="1485" priority="133" operator="equal">
      <formula>0</formula>
    </cfRule>
  </conditionalFormatting>
  <conditionalFormatting sqref="AB24:AB27">
    <cfRule type="expression" dxfId="1484" priority="132">
      <formula>AB24&gt;0</formula>
    </cfRule>
  </conditionalFormatting>
  <conditionalFormatting sqref="AB24:AB27">
    <cfRule type="cellIs" dxfId="1483" priority="131" operator="equal">
      <formula>0</formula>
    </cfRule>
  </conditionalFormatting>
  <conditionalFormatting sqref="AM25">
    <cfRule type="expression" dxfId="1482" priority="130">
      <formula>AM25&gt;0</formula>
    </cfRule>
  </conditionalFormatting>
  <conditionalFormatting sqref="AM25">
    <cfRule type="cellIs" dxfId="1481" priority="129" operator="equal">
      <formula>0</formula>
    </cfRule>
  </conditionalFormatting>
  <conditionalFormatting sqref="AM24">
    <cfRule type="expression" dxfId="1480" priority="128">
      <formula>AM24&gt;0</formula>
    </cfRule>
  </conditionalFormatting>
  <conditionalFormatting sqref="AM24">
    <cfRule type="cellIs" dxfId="1479" priority="127" operator="equal">
      <formula>0</formula>
    </cfRule>
  </conditionalFormatting>
  <conditionalFormatting sqref="B21">
    <cfRule type="expression" dxfId="1478" priority="126">
      <formula>B21&lt;&gt;""</formula>
    </cfRule>
  </conditionalFormatting>
  <conditionalFormatting sqref="C21">
    <cfRule type="expression" dxfId="1477" priority="125">
      <formula>C21&lt;&gt;""</formula>
    </cfRule>
  </conditionalFormatting>
  <conditionalFormatting sqref="D21">
    <cfRule type="expression" dxfId="1476" priority="124">
      <formula>D21&lt;&gt;""</formula>
    </cfRule>
  </conditionalFormatting>
  <conditionalFormatting sqref="E21">
    <cfRule type="expression" dxfId="1475" priority="123">
      <formula>E21&lt;&gt;""</formula>
    </cfRule>
  </conditionalFormatting>
  <conditionalFormatting sqref="F21">
    <cfRule type="expression" dxfId="1474" priority="122">
      <formula>F21&lt;&gt;""</formula>
    </cfRule>
  </conditionalFormatting>
  <conditionalFormatting sqref="G21">
    <cfRule type="expression" dxfId="1473" priority="121">
      <formula>G21&lt;&gt;""</formula>
    </cfRule>
  </conditionalFormatting>
  <conditionalFormatting sqref="H21">
    <cfRule type="expression" dxfId="1472" priority="120">
      <formula>H21&lt;&gt;""</formula>
    </cfRule>
  </conditionalFormatting>
  <conditionalFormatting sqref="I21">
    <cfRule type="expression" dxfId="1471" priority="119">
      <formula>I21&lt;&gt;""</formula>
    </cfRule>
  </conditionalFormatting>
  <conditionalFormatting sqref="J21">
    <cfRule type="expression" dxfId="1470" priority="118">
      <formula>J21&lt;&gt;""</formula>
    </cfRule>
  </conditionalFormatting>
  <conditionalFormatting sqref="K21">
    <cfRule type="expression" dxfId="1469" priority="117">
      <formula>K21&lt;&gt;""</formula>
    </cfRule>
  </conditionalFormatting>
  <conditionalFormatting sqref="L21">
    <cfRule type="expression" dxfId="1468" priority="116">
      <formula>L21&lt;&gt;""</formula>
    </cfRule>
  </conditionalFormatting>
  <conditionalFormatting sqref="M21">
    <cfRule type="expression" dxfId="1467" priority="115">
      <formula>M21&lt;&gt;""</formula>
    </cfRule>
  </conditionalFormatting>
  <conditionalFormatting sqref="N21">
    <cfRule type="expression" dxfId="1466" priority="114">
      <formula>N21&lt;&gt;""</formula>
    </cfRule>
  </conditionalFormatting>
  <conditionalFormatting sqref="O21">
    <cfRule type="expression" dxfId="1465" priority="113">
      <formula>O21&lt;&gt;""</formula>
    </cfRule>
  </conditionalFormatting>
  <conditionalFormatting sqref="P21">
    <cfRule type="expression" dxfId="1464" priority="112">
      <formula>P21&lt;&gt;""</formula>
    </cfRule>
  </conditionalFormatting>
  <conditionalFormatting sqref="Q21">
    <cfRule type="expression" dxfId="1463" priority="111">
      <formula>Q21&lt;&gt;""</formula>
    </cfRule>
  </conditionalFormatting>
  <conditionalFormatting sqref="AF21">
    <cfRule type="expression" dxfId="1462" priority="96">
      <formula>AF21&lt;&gt;""</formula>
    </cfRule>
  </conditionalFormatting>
  <conditionalFormatting sqref="AG21">
    <cfRule type="expression" dxfId="1461" priority="95">
      <formula>AG21&lt;&gt;""</formula>
    </cfRule>
  </conditionalFormatting>
  <conditionalFormatting sqref="AH21">
    <cfRule type="expression" dxfId="1460" priority="94">
      <formula>AH21&lt;&gt;""</formula>
    </cfRule>
  </conditionalFormatting>
  <conditionalFormatting sqref="AI21">
    <cfRule type="expression" dxfId="1459" priority="93">
      <formula>AI21&lt;&gt;""</formula>
    </cfRule>
  </conditionalFormatting>
  <conditionalFormatting sqref="AJ21">
    <cfRule type="expression" dxfId="1458" priority="92">
      <formula>AJ21&lt;&gt;""</formula>
    </cfRule>
  </conditionalFormatting>
  <conditionalFormatting sqref="AK21">
    <cfRule type="expression" dxfId="1457" priority="91">
      <formula>AK21&lt;&gt;""</formula>
    </cfRule>
  </conditionalFormatting>
  <conditionalFormatting sqref="AL21">
    <cfRule type="expression" dxfId="1456" priority="90">
      <formula>AL21&lt;&gt;""</formula>
    </cfRule>
  </conditionalFormatting>
  <conditionalFormatting sqref="Y21">
    <cfRule type="expression" dxfId="1455" priority="103">
      <formula>Y21&lt;&gt;""</formula>
    </cfRule>
  </conditionalFormatting>
  <conditionalFormatting sqref="Z21">
    <cfRule type="expression" dxfId="1454" priority="102">
      <formula>Z21&lt;&gt;""</formula>
    </cfRule>
  </conditionalFormatting>
  <conditionalFormatting sqref="AA21">
    <cfRule type="expression" dxfId="1453" priority="101">
      <formula>AA21&lt;&gt;""</formula>
    </cfRule>
  </conditionalFormatting>
  <conditionalFormatting sqref="AB21">
    <cfRule type="expression" dxfId="1452" priority="100">
      <formula>AB21&lt;&gt;""</formula>
    </cfRule>
  </conditionalFormatting>
  <conditionalFormatting sqref="AC21">
    <cfRule type="expression" dxfId="1451" priority="99">
      <formula>AC21&lt;&gt;""</formula>
    </cfRule>
  </conditionalFormatting>
  <conditionalFormatting sqref="AD21">
    <cfRule type="expression" dxfId="1450" priority="98">
      <formula>AD21&lt;&gt;""</formula>
    </cfRule>
  </conditionalFormatting>
  <conditionalFormatting sqref="AE21">
    <cfRule type="expression" dxfId="1449" priority="97">
      <formula>AE21&lt;&gt;""</formula>
    </cfRule>
  </conditionalFormatting>
  <conditionalFormatting sqref="AM21">
    <cfRule type="expression" dxfId="1448" priority="89">
      <formula>AM21&lt;&gt;""</formula>
    </cfRule>
  </conditionalFormatting>
  <conditionalFormatting sqref="AN21">
    <cfRule type="expression" dxfId="1447" priority="88">
      <formula>AN21&lt;&gt;""</formula>
    </cfRule>
  </conditionalFormatting>
  <conditionalFormatting sqref="AO21">
    <cfRule type="expression" dxfId="1446" priority="87">
      <formula>AO21&lt;&gt;""</formula>
    </cfRule>
  </conditionalFormatting>
  <conditionalFormatting sqref="AP21">
    <cfRule type="expression" dxfId="1445" priority="86">
      <formula>AP21&lt;&gt;""</formula>
    </cfRule>
  </conditionalFormatting>
  <conditionalFormatting sqref="AQ21">
    <cfRule type="expression" dxfId="1444" priority="85">
      <formula>AQ21&lt;&gt;""</formula>
    </cfRule>
  </conditionalFormatting>
  <conditionalFormatting sqref="AR21">
    <cfRule type="expression" dxfId="1443" priority="84">
      <formula>AR21&lt;&gt;""</formula>
    </cfRule>
  </conditionalFormatting>
  <conditionalFormatting sqref="AS21">
    <cfRule type="expression" dxfId="1442" priority="83">
      <formula>AS21&lt;&gt;""</formula>
    </cfRule>
  </conditionalFormatting>
  <conditionalFormatting sqref="AT21">
    <cfRule type="expression" dxfId="1441" priority="82">
      <formula>AT21&lt;&gt;""</formula>
    </cfRule>
  </conditionalFormatting>
  <conditionalFormatting sqref="AU21">
    <cfRule type="expression" dxfId="1440" priority="81">
      <formula>AU21&lt;&gt;""</formula>
    </cfRule>
  </conditionalFormatting>
  <conditionalFormatting sqref="AV21">
    <cfRule type="expression" dxfId="1439" priority="80">
      <formula>AV21&lt;&gt;""</formula>
    </cfRule>
  </conditionalFormatting>
  <conditionalFormatting sqref="AW21">
    <cfRule type="expression" dxfId="1438" priority="79">
      <formula>AW21&lt;&gt;""</formula>
    </cfRule>
  </conditionalFormatting>
  <conditionalFormatting sqref="AX21">
    <cfRule type="expression" dxfId="1437" priority="78">
      <formula>AX21&lt;&gt;""</formula>
    </cfRule>
  </conditionalFormatting>
  <conditionalFormatting sqref="AY21">
    <cfRule type="expression" dxfId="1436" priority="77">
      <formula>AY21&lt;&gt;""</formula>
    </cfRule>
  </conditionalFormatting>
  <conditionalFormatting sqref="AZ21">
    <cfRule type="expression" dxfId="1435" priority="76">
      <formula>AZ21&lt;&gt;""</formula>
    </cfRule>
  </conditionalFormatting>
  <conditionalFormatting sqref="BA21">
    <cfRule type="expression" dxfId="1434" priority="75">
      <formula>BA21&lt;&gt;""</formula>
    </cfRule>
  </conditionalFormatting>
  <conditionalFormatting sqref="AE22">
    <cfRule type="expression" dxfId="1433" priority="45">
      <formula>AE22&lt;&gt;""</formula>
    </cfRule>
  </conditionalFormatting>
  <conditionalFormatting sqref="AF22">
    <cfRule type="expression" dxfId="1432" priority="44">
      <formula>AF22&lt;&gt;""</formula>
    </cfRule>
  </conditionalFormatting>
  <conditionalFormatting sqref="F22">
    <cfRule type="expression" dxfId="1431" priority="43">
      <formula>F22&lt;&gt;""</formula>
    </cfRule>
  </conditionalFormatting>
  <conditionalFormatting sqref="G22">
    <cfRule type="expression" dxfId="1430" priority="42">
      <formula>G22&lt;&gt;""</formula>
    </cfRule>
  </conditionalFormatting>
  <conditionalFormatting sqref="H22">
    <cfRule type="expression" dxfId="1429" priority="41">
      <formula>H22&lt;&gt;""</formula>
    </cfRule>
  </conditionalFormatting>
  <conditionalFormatting sqref="I22">
    <cfRule type="expression" dxfId="1428" priority="40">
      <formula>I22&lt;&gt;""</formula>
    </cfRule>
  </conditionalFormatting>
  <conditionalFormatting sqref="J22">
    <cfRule type="expression" dxfId="1427" priority="39">
      <formula>J22&lt;&gt;""</formula>
    </cfRule>
  </conditionalFormatting>
  <conditionalFormatting sqref="K22">
    <cfRule type="expression" dxfId="1426" priority="38">
      <formula>K22&lt;&gt;""</formula>
    </cfRule>
  </conditionalFormatting>
  <conditionalFormatting sqref="L22">
    <cfRule type="expression" dxfId="1425" priority="37">
      <formula>L22&lt;&gt;""</formula>
    </cfRule>
  </conditionalFormatting>
  <conditionalFormatting sqref="M22">
    <cfRule type="expression" dxfId="1424" priority="36">
      <formula>M22&lt;&gt;""</formula>
    </cfRule>
  </conditionalFormatting>
  <conditionalFormatting sqref="N22">
    <cfRule type="expression" dxfId="1423" priority="35">
      <formula>N22&lt;&gt;""</formula>
    </cfRule>
  </conditionalFormatting>
  <conditionalFormatting sqref="O22">
    <cfRule type="expression" dxfId="1422" priority="34">
      <formula>O22&lt;&gt;""</formula>
    </cfRule>
  </conditionalFormatting>
  <conditionalFormatting sqref="P22">
    <cfRule type="expression" dxfId="1421" priority="33">
      <formula>P22&lt;&gt;""</formula>
    </cfRule>
  </conditionalFormatting>
  <conditionalFormatting sqref="Q22">
    <cfRule type="expression" dxfId="1420" priority="32">
      <formula>Q22&lt;&gt;""</formula>
    </cfRule>
  </conditionalFormatting>
  <conditionalFormatting sqref="Y22">
    <cfRule type="expression" dxfId="1419" priority="24">
      <formula>Y22&lt;&gt;""</formula>
    </cfRule>
  </conditionalFormatting>
  <conditionalFormatting sqref="Z22">
    <cfRule type="expression" dxfId="1418" priority="23">
      <formula>Z22&lt;&gt;""</formula>
    </cfRule>
  </conditionalFormatting>
  <conditionalFormatting sqref="AA22">
    <cfRule type="expression" dxfId="1417" priority="22">
      <formula>AA22&lt;&gt;""</formula>
    </cfRule>
  </conditionalFormatting>
  <conditionalFormatting sqref="AB22">
    <cfRule type="expression" dxfId="1416" priority="21">
      <formula>AB22&lt;&gt;""</formula>
    </cfRule>
  </conditionalFormatting>
  <conditionalFormatting sqref="AC22">
    <cfRule type="expression" dxfId="1415" priority="20">
      <formula>AC22&lt;&gt;""</formula>
    </cfRule>
  </conditionalFormatting>
  <conditionalFormatting sqref="AD22">
    <cfRule type="expression" dxfId="1414" priority="19">
      <formula>AD22&lt;&gt;""</formula>
    </cfRule>
  </conditionalFormatting>
  <conditionalFormatting sqref="R21">
    <cfRule type="expression" dxfId="1413" priority="18">
      <formula>R21&lt;&gt;""</formula>
    </cfRule>
  </conditionalFormatting>
  <conditionalFormatting sqref="S21">
    <cfRule type="expression" dxfId="1412" priority="17">
      <formula>S21&lt;&gt;""</formula>
    </cfRule>
  </conditionalFormatting>
  <conditionalFormatting sqref="T21">
    <cfRule type="expression" dxfId="1411" priority="16">
      <formula>T21&lt;&gt;""</formula>
    </cfRule>
  </conditionalFormatting>
  <conditionalFormatting sqref="U21">
    <cfRule type="expression" dxfId="1410" priority="15">
      <formula>U21&lt;&gt;""</formula>
    </cfRule>
  </conditionalFormatting>
  <conditionalFormatting sqref="V21">
    <cfRule type="expression" dxfId="1409" priority="14">
      <formula>V21&lt;&gt;""</formula>
    </cfRule>
  </conditionalFormatting>
  <conditionalFormatting sqref="W21">
    <cfRule type="expression" dxfId="1408" priority="13">
      <formula>W21&lt;&gt;""</formula>
    </cfRule>
  </conditionalFormatting>
  <conditionalFormatting sqref="X21">
    <cfRule type="expression" dxfId="1407" priority="12">
      <formula>X21&lt;&gt;""</formula>
    </cfRule>
  </conditionalFormatting>
  <conditionalFormatting sqref="R22">
    <cfRule type="expression" dxfId="1406" priority="11">
      <formula>R22&lt;&gt;""</formula>
    </cfRule>
  </conditionalFormatting>
  <conditionalFormatting sqref="S22">
    <cfRule type="expression" dxfId="1405" priority="10">
      <formula>S22&lt;&gt;""</formula>
    </cfRule>
  </conditionalFormatting>
  <conditionalFormatting sqref="T22">
    <cfRule type="expression" dxfId="1404" priority="9">
      <formula>T22&lt;&gt;""</formula>
    </cfRule>
  </conditionalFormatting>
  <conditionalFormatting sqref="U22">
    <cfRule type="expression" dxfId="1403" priority="8">
      <formula>U22&lt;&gt;""</formula>
    </cfRule>
  </conditionalFormatting>
  <conditionalFormatting sqref="V22">
    <cfRule type="expression" dxfId="1402" priority="7">
      <formula>V22&lt;&gt;""</formula>
    </cfRule>
  </conditionalFormatting>
  <conditionalFormatting sqref="W22">
    <cfRule type="expression" dxfId="1401" priority="6">
      <formula>W22&lt;&gt;""</formula>
    </cfRule>
  </conditionalFormatting>
  <conditionalFormatting sqref="X22">
    <cfRule type="expression" dxfId="1400" priority="5">
      <formula>X22&lt;&gt;""</formula>
    </cfRule>
  </conditionalFormatting>
  <conditionalFormatting sqref="Q27">
    <cfRule type="expression" dxfId="1399" priority="4">
      <formula>Q27&gt;0</formula>
    </cfRule>
  </conditionalFormatting>
  <conditionalFormatting sqref="Q27">
    <cfRule type="cellIs" dxfId="1398" priority="3" operator="equal">
      <formula>0</formula>
    </cfRule>
  </conditionalFormatting>
  <conditionalFormatting sqref="A27">
    <cfRule type="cellIs" dxfId="1397" priority="2" operator="equal">
      <formula>0</formula>
    </cfRule>
  </conditionalFormatting>
  <conditionalFormatting sqref="B27">
    <cfRule type="cellIs" dxfId="1396" priority="1" operator="equal">
      <formula>0</formula>
    </cfRule>
  </conditionalFormatting>
  <pageMargins left="0.27559055118110237" right="0.27559055118110237" top="0.62992125984251968" bottom="0.27559055118110237" header="0" footer="0"/>
  <pageSetup paperSize="9" scale="61" orientation="landscape" verticalDpi="0" r:id="rId1"/>
  <headerFooter>
    <oddFooter>&amp;L&amp;F; &amp;D&amp;C&amp;A&amp;R&amp;P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51"/>
  <sheetViews>
    <sheetView zoomScale="85" zoomScaleNormal="85" workbookViewId="0">
      <pane xSplit="3" ySplit="4" topLeftCell="D209" activePane="bottomRight" state="frozen"/>
      <selection pane="topRight" activeCell="C1" sqref="C1"/>
      <selection pane="bottomLeft" activeCell="A5" sqref="A5"/>
      <selection pane="bottomRight" activeCell="W8" sqref="W8:X8"/>
    </sheetView>
  </sheetViews>
  <sheetFormatPr defaultRowHeight="15" x14ac:dyDescent="0.25"/>
  <cols>
    <col min="1" max="1" width="3.5703125" style="51" bestFit="1" customWidth="1"/>
    <col min="2" max="2" width="7.42578125" style="51" customWidth="1"/>
    <col min="3" max="3" width="32" customWidth="1"/>
    <col min="4" max="4" width="6.28515625" customWidth="1"/>
    <col min="5" max="5" width="4.85546875" customWidth="1"/>
    <col min="6" max="6" width="3" customWidth="1"/>
    <col min="7" max="7" width="4.7109375" customWidth="1"/>
    <col min="8" max="8" width="4.5703125" customWidth="1"/>
    <col min="9" max="9" width="5" customWidth="1"/>
    <col min="10" max="12" width="4.42578125" customWidth="1"/>
    <col min="13" max="13" width="3.42578125" customWidth="1"/>
    <col min="14" max="14" width="4.140625" customWidth="1"/>
    <col min="15" max="15" width="3.28515625" hidden="1" customWidth="1"/>
    <col min="16" max="18" width="3" hidden="1" customWidth="1"/>
    <col min="19" max="19" width="3.28515625" customWidth="1"/>
    <col min="20" max="22" width="3" customWidth="1"/>
    <col min="23" max="23" width="3.28515625" customWidth="1"/>
    <col min="24" max="26" width="3" customWidth="1"/>
    <col min="27" max="27" width="3.28515625" customWidth="1"/>
    <col min="28" max="30" width="3" customWidth="1"/>
    <col min="31" max="31" width="3.28515625" customWidth="1"/>
    <col min="32" max="34" width="3" customWidth="1"/>
    <col min="35" max="35" width="3.5703125" bestFit="1" customWidth="1"/>
    <col min="36" max="46" width="3" bestFit="1" customWidth="1"/>
    <col min="47" max="47" width="3.5703125" bestFit="1" customWidth="1"/>
    <col min="48" max="49" width="3" bestFit="1" customWidth="1"/>
    <col min="50" max="50" width="4.140625" customWidth="1"/>
    <col min="51" max="51" width="1.85546875" customWidth="1"/>
    <col min="52" max="52" width="9" style="36" customWidth="1"/>
  </cols>
  <sheetData>
    <row r="1" spans="1:52" ht="23.25" customHeight="1" x14ac:dyDescent="0.25">
      <c r="A1" s="423" t="s">
        <v>345</v>
      </c>
      <c r="B1" s="411" t="s">
        <v>95</v>
      </c>
      <c r="C1" s="387" t="s">
        <v>94</v>
      </c>
      <c r="D1" s="387" t="s">
        <v>93</v>
      </c>
      <c r="E1" s="387"/>
      <c r="F1" s="387"/>
      <c r="G1" s="387"/>
      <c r="H1" s="411" t="s">
        <v>92</v>
      </c>
      <c r="I1" s="387" t="s">
        <v>91</v>
      </c>
      <c r="J1" s="387"/>
      <c r="K1" s="387"/>
      <c r="L1" s="387"/>
      <c r="M1" s="387"/>
      <c r="N1" s="387"/>
      <c r="O1" s="387" t="str">
        <f>Base!C1</f>
        <v>Распределение часов на вводное обучение</v>
      </c>
      <c r="P1" s="387"/>
      <c r="Q1" s="387"/>
      <c r="R1" s="387"/>
      <c r="S1" s="387" t="s">
        <v>90</v>
      </c>
      <c r="T1" s="387"/>
      <c r="U1" s="387"/>
      <c r="V1" s="387"/>
      <c r="W1" s="387"/>
      <c r="X1" s="387"/>
      <c r="Y1" s="387"/>
      <c r="Z1" s="387"/>
      <c r="AA1" s="387" t="s">
        <v>90</v>
      </c>
      <c r="AB1" s="387"/>
      <c r="AC1" s="387"/>
      <c r="AD1" s="387"/>
      <c r="AE1" s="387"/>
      <c r="AF1" s="387"/>
      <c r="AG1" s="387"/>
      <c r="AH1" s="387"/>
      <c r="AI1" s="387" t="s">
        <v>90</v>
      </c>
      <c r="AJ1" s="387"/>
      <c r="AK1" s="387"/>
      <c r="AL1" s="387"/>
      <c r="AM1" s="387"/>
      <c r="AN1" s="387"/>
      <c r="AO1" s="387"/>
      <c r="AP1" s="387"/>
      <c r="AQ1" s="387" t="s">
        <v>90</v>
      </c>
      <c r="AR1" s="387"/>
      <c r="AS1" s="387"/>
      <c r="AT1" s="387"/>
      <c r="AU1" s="387"/>
      <c r="AV1" s="387"/>
      <c r="AW1" s="387"/>
      <c r="AX1" s="387"/>
      <c r="AY1" s="124"/>
      <c r="AZ1" s="408" t="str">
        <f>ПланОО!BG1</f>
        <v>Кафедра  (-ы), читающая дисциплину</v>
      </c>
    </row>
    <row r="2" spans="1:52" ht="15" customHeight="1" x14ac:dyDescent="0.25">
      <c r="A2" s="423"/>
      <c r="B2" s="411"/>
      <c r="C2" s="387"/>
      <c r="D2" s="387"/>
      <c r="E2" s="387"/>
      <c r="F2" s="387"/>
      <c r="G2" s="387"/>
      <c r="H2" s="411"/>
      <c r="I2" s="412" t="s">
        <v>88</v>
      </c>
      <c r="J2" s="387" t="s">
        <v>87</v>
      </c>
      <c r="K2" s="387"/>
      <c r="L2" s="387"/>
      <c r="M2" s="387"/>
      <c r="N2" s="411" t="s">
        <v>86</v>
      </c>
      <c r="O2" s="387"/>
      <c r="P2" s="387"/>
      <c r="Q2" s="387"/>
      <c r="R2" s="387"/>
      <c r="S2" s="387" t="s">
        <v>6</v>
      </c>
      <c r="T2" s="387"/>
      <c r="U2" s="387"/>
      <c r="V2" s="387"/>
      <c r="W2" s="387"/>
      <c r="X2" s="387"/>
      <c r="Y2" s="387"/>
      <c r="Z2" s="387"/>
      <c r="AA2" s="387" t="s">
        <v>5</v>
      </c>
      <c r="AB2" s="387"/>
      <c r="AC2" s="387"/>
      <c r="AD2" s="387"/>
      <c r="AE2" s="387"/>
      <c r="AF2" s="387"/>
      <c r="AG2" s="387"/>
      <c r="AH2" s="387"/>
      <c r="AI2" s="387" t="s">
        <v>4</v>
      </c>
      <c r="AJ2" s="387"/>
      <c r="AK2" s="387"/>
      <c r="AL2" s="387"/>
      <c r="AM2" s="387"/>
      <c r="AN2" s="387"/>
      <c r="AO2" s="387"/>
      <c r="AP2" s="387"/>
      <c r="AQ2" s="387" t="s">
        <v>3</v>
      </c>
      <c r="AR2" s="387"/>
      <c r="AS2" s="387"/>
      <c r="AT2" s="387"/>
      <c r="AU2" s="387"/>
      <c r="AV2" s="387"/>
      <c r="AW2" s="387"/>
      <c r="AX2" s="387"/>
      <c r="AY2" s="124"/>
      <c r="AZ2" s="408"/>
    </row>
    <row r="3" spans="1:52" ht="32.25" customHeight="1" x14ac:dyDescent="0.25">
      <c r="A3" s="423"/>
      <c r="B3" s="411"/>
      <c r="C3" s="387"/>
      <c r="D3" s="387"/>
      <c r="E3" s="387"/>
      <c r="F3" s="387"/>
      <c r="G3" s="387"/>
      <c r="H3" s="411"/>
      <c r="I3" s="412"/>
      <c r="J3" s="387"/>
      <c r="K3" s="387"/>
      <c r="L3" s="387"/>
      <c r="M3" s="387"/>
      <c r="N3" s="411"/>
      <c r="O3" s="238">
        <v>1</v>
      </c>
      <c r="P3" s="387" t="s">
        <v>196</v>
      </c>
      <c r="Q3" s="387"/>
      <c r="R3" s="238">
        <f>SUMIF(ТитСокрОО!$B$41:$I$41,ПланСокрОО!O3,ТитСокрОО!$B$43:$I$43)</f>
        <v>0</v>
      </c>
      <c r="S3" s="124">
        <v>1</v>
      </c>
      <c r="T3" s="387" t="s">
        <v>196</v>
      </c>
      <c r="U3" s="387"/>
      <c r="V3" s="124">
        <f>SUMIF(ТитСокрОО!$B$41:$I$41,ПланСокрОО!S3,ТитСокрОО!$B$42:$I$42)</f>
        <v>18</v>
      </c>
      <c r="W3" s="124">
        <f>S3+1</f>
        <v>2</v>
      </c>
      <c r="X3" s="387" t="s">
        <v>196</v>
      </c>
      <c r="Y3" s="387"/>
      <c r="Z3" s="161">
        <f>SUMIF(ТитСокрОО!$B$41:$I$41,ПланСокрОО!W3,ТитСокрОО!$B$42:$I$42)</f>
        <v>16</v>
      </c>
      <c r="AA3" s="124">
        <f>W3+1</f>
        <v>3</v>
      </c>
      <c r="AB3" s="387" t="s">
        <v>196</v>
      </c>
      <c r="AC3" s="387"/>
      <c r="AD3" s="161">
        <f>SUMIF(ТитСокрОО!$B$41:$I$41,ПланСокрОО!AA3,ТитСокрОО!$B$42:$I$42)</f>
        <v>18</v>
      </c>
      <c r="AE3" s="124">
        <f>AA3+1</f>
        <v>4</v>
      </c>
      <c r="AF3" s="387" t="s">
        <v>196</v>
      </c>
      <c r="AG3" s="387"/>
      <c r="AH3" s="161">
        <f>SUMIF(ТитСокрОО!$B$41:$I$41,ПланСокрОО!AE3,ТитСокрОО!$B$42:$I$42)</f>
        <v>17</v>
      </c>
      <c r="AI3" s="124">
        <f>AE3+1</f>
        <v>5</v>
      </c>
      <c r="AJ3" s="387" t="s">
        <v>196</v>
      </c>
      <c r="AK3" s="387"/>
      <c r="AL3" s="161">
        <f>SUMIF(ТитСокрОО!$B$41:$I$41,ПланСокрОО!AI3,ТитСокрОО!$B$42:$I$42)</f>
        <v>18</v>
      </c>
      <c r="AM3" s="124">
        <f>AI3+1</f>
        <v>6</v>
      </c>
      <c r="AN3" s="387" t="s">
        <v>196</v>
      </c>
      <c r="AO3" s="387"/>
      <c r="AP3" s="161">
        <f>SUMIF(ТитСокрОО!$B$41:$I$41,ПланСокрОО!AM3,ТитСокрОО!$B$42:$I$42)</f>
        <v>10</v>
      </c>
      <c r="AQ3" s="124">
        <f>AM3+1</f>
        <v>7</v>
      </c>
      <c r="AR3" s="387" t="s">
        <v>196</v>
      </c>
      <c r="AS3" s="387"/>
      <c r="AT3" s="161">
        <f>SUMIF(ТитСокрОО!$B$41:$I$41,ПланСокрОО!AQ3,ТитСокрОО!$B$42:$I$42)</f>
        <v>0</v>
      </c>
      <c r="AU3" s="124">
        <f>AQ3+1</f>
        <v>8</v>
      </c>
      <c r="AV3" s="387" t="s">
        <v>196</v>
      </c>
      <c r="AW3" s="387"/>
      <c r="AX3" s="161">
        <f>SUMIF(ТитСокрОО!$B$41:$I$41,ПланСокрОО!AU3,ТитСокрОО!$B$42:$I$42)</f>
        <v>0</v>
      </c>
      <c r="AY3" s="124"/>
      <c r="AZ3" s="408"/>
    </row>
    <row r="4" spans="1:52" ht="64.5" customHeight="1" x14ac:dyDescent="0.25">
      <c r="A4" s="423"/>
      <c r="B4" s="411"/>
      <c r="C4" s="387"/>
      <c r="D4" s="123" t="s">
        <v>84</v>
      </c>
      <c r="E4" s="123" t="s">
        <v>83</v>
      </c>
      <c r="F4" s="123" t="s">
        <v>82</v>
      </c>
      <c r="G4" s="123" t="s">
        <v>81</v>
      </c>
      <c r="H4" s="411"/>
      <c r="I4" s="412"/>
      <c r="J4" s="126" t="s">
        <v>80</v>
      </c>
      <c r="K4" s="123" t="s">
        <v>79</v>
      </c>
      <c r="L4" s="123" t="s">
        <v>78</v>
      </c>
      <c r="M4" s="123" t="s">
        <v>77</v>
      </c>
      <c r="N4" s="411"/>
      <c r="O4" s="240" t="s">
        <v>195</v>
      </c>
      <c r="P4" s="240" t="str">
        <f>$K4</f>
        <v>Лекции</v>
      </c>
      <c r="Q4" s="240" t="str">
        <f>$L4</f>
        <v>Практические</v>
      </c>
      <c r="R4" s="240" t="str">
        <f>$M4</f>
        <v>Лабораторные</v>
      </c>
      <c r="S4" s="123" t="s">
        <v>195</v>
      </c>
      <c r="T4" s="123" t="str">
        <f>$K4</f>
        <v>Лекции</v>
      </c>
      <c r="U4" s="123" t="str">
        <f>$L4</f>
        <v>Практические</v>
      </c>
      <c r="V4" s="123" t="str">
        <f>$M4</f>
        <v>Лабораторные</v>
      </c>
      <c r="W4" s="123" t="str">
        <f t="shared" ref="W4:AX4" si="0">S4</f>
        <v>ЗЕ</v>
      </c>
      <c r="X4" s="123" t="str">
        <f t="shared" si="0"/>
        <v>Лекции</v>
      </c>
      <c r="Y4" s="123" t="str">
        <f t="shared" si="0"/>
        <v>Практические</v>
      </c>
      <c r="Z4" s="123" t="str">
        <f t="shared" si="0"/>
        <v>Лабораторные</v>
      </c>
      <c r="AA4" s="123" t="str">
        <f t="shared" si="0"/>
        <v>ЗЕ</v>
      </c>
      <c r="AB4" s="123" t="str">
        <f t="shared" si="0"/>
        <v>Лекции</v>
      </c>
      <c r="AC4" s="123" t="str">
        <f t="shared" si="0"/>
        <v>Практические</v>
      </c>
      <c r="AD4" s="123" t="str">
        <f t="shared" si="0"/>
        <v>Лабораторные</v>
      </c>
      <c r="AE4" s="123" t="str">
        <f t="shared" si="0"/>
        <v>ЗЕ</v>
      </c>
      <c r="AF4" s="123" t="str">
        <f t="shared" si="0"/>
        <v>Лекции</v>
      </c>
      <c r="AG4" s="123" t="str">
        <f t="shared" si="0"/>
        <v>Практические</v>
      </c>
      <c r="AH4" s="123" t="str">
        <f t="shared" si="0"/>
        <v>Лабораторные</v>
      </c>
      <c r="AI4" s="123" t="str">
        <f t="shared" si="0"/>
        <v>ЗЕ</v>
      </c>
      <c r="AJ4" s="123" t="str">
        <f t="shared" si="0"/>
        <v>Лекции</v>
      </c>
      <c r="AK4" s="123" t="str">
        <f t="shared" si="0"/>
        <v>Практические</v>
      </c>
      <c r="AL4" s="123" t="str">
        <f t="shared" si="0"/>
        <v>Лабораторные</v>
      </c>
      <c r="AM4" s="123" t="str">
        <f t="shared" si="0"/>
        <v>ЗЕ</v>
      </c>
      <c r="AN4" s="123" t="str">
        <f t="shared" si="0"/>
        <v>Лекции</v>
      </c>
      <c r="AO4" s="123" t="str">
        <f t="shared" si="0"/>
        <v>Практические</v>
      </c>
      <c r="AP4" s="123" t="str">
        <f t="shared" si="0"/>
        <v>Лабораторные</v>
      </c>
      <c r="AQ4" s="123" t="str">
        <f t="shared" si="0"/>
        <v>ЗЕ</v>
      </c>
      <c r="AR4" s="123" t="str">
        <f t="shared" si="0"/>
        <v>Лекции</v>
      </c>
      <c r="AS4" s="123" t="str">
        <f t="shared" si="0"/>
        <v>Практические</v>
      </c>
      <c r="AT4" s="123" t="str">
        <f t="shared" si="0"/>
        <v>Лабораторные</v>
      </c>
      <c r="AU4" s="123" t="str">
        <f t="shared" si="0"/>
        <v>ЗЕ</v>
      </c>
      <c r="AV4" s="123" t="str">
        <f t="shared" si="0"/>
        <v>Лекции</v>
      </c>
      <c r="AW4" s="123" t="str">
        <f t="shared" si="0"/>
        <v>Практические</v>
      </c>
      <c r="AX4" s="123" t="str">
        <f t="shared" si="0"/>
        <v>Лабораторные</v>
      </c>
      <c r="AY4" s="123"/>
      <c r="AZ4" s="408"/>
    </row>
    <row r="5" spans="1:52" x14ac:dyDescent="0.25">
      <c r="B5" s="405" t="str">
        <f>Base!A5</f>
        <v>БЛОК ДИСЦИПЛИНЫ (МОДУЛИ) (при наличии)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5"/>
      <c r="AC5" s="405"/>
      <c r="AD5" s="405"/>
      <c r="AE5" s="405"/>
      <c r="AF5" s="405"/>
      <c r="AG5" s="405"/>
      <c r="AH5" s="405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8"/>
    </row>
    <row r="6" spans="1:52" x14ac:dyDescent="0.25">
      <c r="B6" s="405" t="str">
        <f>Base!A6</f>
        <v>ОБЩЕНАУЧНЫЙ БЛОК</v>
      </c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5"/>
      <c r="Z6" s="405"/>
      <c r="AA6" s="405"/>
      <c r="AB6" s="405"/>
      <c r="AC6" s="405"/>
      <c r="AD6" s="405"/>
      <c r="AE6" s="405"/>
      <c r="AF6" s="405"/>
      <c r="AG6" s="405"/>
      <c r="AH6" s="405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127"/>
    </row>
    <row r="7" spans="1:52" x14ac:dyDescent="0.25">
      <c r="B7" s="405" t="str">
        <f>Base!A7</f>
        <v>1.1. Базовая часть ОНБ</v>
      </c>
      <c r="C7" s="405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127"/>
    </row>
    <row r="8" spans="1:52" x14ac:dyDescent="0.25">
      <c r="A8" s="150"/>
      <c r="B8" s="44" t="str">
        <f>Base!A8</f>
        <v>ОНБ.Б.1</v>
      </c>
      <c r="C8" s="332" t="str">
        <f>Base!B8</f>
        <v>Дисциплина</v>
      </c>
      <c r="D8" s="89"/>
      <c r="E8" s="89"/>
      <c r="F8" s="89"/>
      <c r="G8" s="89"/>
      <c r="H8" s="162">
        <f>O8+S8+W8+AA8+AE8+AI8+AM8+AQ8+AU8</f>
        <v>0</v>
      </c>
      <c r="I8" s="44">
        <f>H8*36</f>
        <v>0</v>
      </c>
      <c r="J8" s="44">
        <f>SUM(K8:M8)</f>
        <v>0</v>
      </c>
      <c r="K8" s="44">
        <f>P8+T8*$V$3+X8*$Z$3+AB8*$AD$3+AF8*$AH$3+AJ8*$AL$3+AN8*$AP$3+AR8*$AT$3+AV8*$AX$3</f>
        <v>0</v>
      </c>
      <c r="L8" s="44">
        <f>Q8+U8*$V$3+Y8*$Z$3+AC8*$AD$3+AG8*$AH$3+AK8*$AL$3+AO8*$AP$3+AS8*$AT$3+AW8*$AX$3</f>
        <v>0</v>
      </c>
      <c r="M8" s="44">
        <f>R8+V8*$V$3+Z8*$Z$3+AD8*$AD$3+AH8*$AH$3+AL8*$AL$3+AP8*$AP$3+AT8*$AT$3+AX8*$AX$3</f>
        <v>0</v>
      </c>
      <c r="N8" s="44">
        <f>I8-J8</f>
        <v>0</v>
      </c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44"/>
      <c r="AZ8" s="217" t="str">
        <f>ПланОО!BG8</f>
        <v/>
      </c>
    </row>
    <row r="9" spans="1:52" x14ac:dyDescent="0.25">
      <c r="A9" s="150"/>
      <c r="B9" s="44" t="str">
        <f>Base!A9</f>
        <v>ОНБ.Б.2</v>
      </c>
      <c r="C9" s="332">
        <f>Base!B9</f>
        <v>0</v>
      </c>
      <c r="D9" s="89"/>
      <c r="E9" s="89"/>
      <c r="F9" s="89"/>
      <c r="G9" s="89"/>
      <c r="H9" s="330">
        <f t="shared" ref="H9:H22" si="1">O9+S9+W9+AA9+AE9+AI9+AM9+AQ9+AU9</f>
        <v>0</v>
      </c>
      <c r="I9" s="44">
        <f t="shared" ref="I9:I22" si="2">H9*36</f>
        <v>0</v>
      </c>
      <c r="J9" s="44">
        <f t="shared" ref="J9:J22" si="3">SUM(K9:M9)</f>
        <v>0</v>
      </c>
      <c r="K9" s="44">
        <f t="shared" ref="K9:K22" si="4">P9+T9*$V$3+X9*$Z$3+AB9*$AD$3+AF9*$AH$3+AJ9*$AL$3+AN9*$AP$3+AR9*$AT$3+AV9*$AX$3</f>
        <v>0</v>
      </c>
      <c r="L9" s="44">
        <f t="shared" ref="L9:L22" si="5">Q9+U9*$V$3+Y9*$Z$3+AC9*$AD$3+AG9*$AH$3+AK9*$AL$3+AO9*$AP$3+AS9*$AT$3+AW9*$AX$3</f>
        <v>0</v>
      </c>
      <c r="M9" s="44">
        <f t="shared" ref="M9:M22" si="6">R9+V9*$V$3+Z9*$Z$3+AD9*$AD$3+AH9*$AH$3+AL9*$AL$3+AP9*$AP$3+AT9*$AT$3+AX9*$AX$3</f>
        <v>0</v>
      </c>
      <c r="N9" s="44">
        <f t="shared" ref="N9:N22" si="7">I9-J9</f>
        <v>0</v>
      </c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44"/>
      <c r="AZ9" s="327" t="str">
        <f>ПланОО!BG9</f>
        <v/>
      </c>
    </row>
    <row r="10" spans="1:52" x14ac:dyDescent="0.25">
      <c r="A10" s="150"/>
      <c r="B10" s="44" t="str">
        <f>Base!A10</f>
        <v>ОНБ.Б.3</v>
      </c>
      <c r="C10" s="332">
        <f>Base!B10</f>
        <v>0</v>
      </c>
      <c r="D10" s="89"/>
      <c r="E10" s="89"/>
      <c r="F10" s="89"/>
      <c r="G10" s="89"/>
      <c r="H10" s="330">
        <f t="shared" si="1"/>
        <v>0</v>
      </c>
      <c r="I10" s="44">
        <f t="shared" si="2"/>
        <v>0</v>
      </c>
      <c r="J10" s="44">
        <f t="shared" si="3"/>
        <v>0</v>
      </c>
      <c r="K10" s="44">
        <f t="shared" si="4"/>
        <v>0</v>
      </c>
      <c r="L10" s="44">
        <f t="shared" si="5"/>
        <v>0</v>
      </c>
      <c r="M10" s="44">
        <f t="shared" si="6"/>
        <v>0</v>
      </c>
      <c r="N10" s="44">
        <f t="shared" si="7"/>
        <v>0</v>
      </c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44"/>
      <c r="AZ10" s="327" t="str">
        <f>ПланОО!BG10</f>
        <v/>
      </c>
    </row>
    <row r="11" spans="1:52" x14ac:dyDescent="0.25">
      <c r="A11" s="150"/>
      <c r="B11" s="44" t="str">
        <f>Base!A11</f>
        <v>ОНБ.Б.4</v>
      </c>
      <c r="C11" s="332">
        <f>Base!B11</f>
        <v>0</v>
      </c>
      <c r="D11" s="89"/>
      <c r="E11" s="89"/>
      <c r="F11" s="89"/>
      <c r="G11" s="89"/>
      <c r="H11" s="330">
        <f t="shared" si="1"/>
        <v>0</v>
      </c>
      <c r="I11" s="44">
        <f t="shared" si="2"/>
        <v>0</v>
      </c>
      <c r="J11" s="44">
        <f t="shared" si="3"/>
        <v>0</v>
      </c>
      <c r="K11" s="44">
        <f t="shared" si="4"/>
        <v>0</v>
      </c>
      <c r="L11" s="44">
        <f t="shared" si="5"/>
        <v>0</v>
      </c>
      <c r="M11" s="44">
        <f t="shared" si="6"/>
        <v>0</v>
      </c>
      <c r="N11" s="44">
        <f t="shared" si="7"/>
        <v>0</v>
      </c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44"/>
      <c r="AZ11" s="327" t="str">
        <f>ПланОО!BG11</f>
        <v/>
      </c>
    </row>
    <row r="12" spans="1:52" x14ac:dyDescent="0.25">
      <c r="A12" s="150"/>
      <c r="B12" s="44" t="str">
        <f>Base!A12</f>
        <v>ОНБ.Б.5</v>
      </c>
      <c r="C12" s="332">
        <f>Base!B12</f>
        <v>0</v>
      </c>
      <c r="D12" s="89"/>
      <c r="E12" s="89"/>
      <c r="F12" s="89"/>
      <c r="G12" s="89"/>
      <c r="H12" s="330">
        <f t="shared" si="1"/>
        <v>0</v>
      </c>
      <c r="I12" s="44">
        <f t="shared" si="2"/>
        <v>0</v>
      </c>
      <c r="J12" s="44">
        <f t="shared" si="3"/>
        <v>0</v>
      </c>
      <c r="K12" s="44">
        <f t="shared" si="4"/>
        <v>0</v>
      </c>
      <c r="L12" s="44">
        <f t="shared" si="5"/>
        <v>0</v>
      </c>
      <c r="M12" s="44">
        <f t="shared" si="6"/>
        <v>0</v>
      </c>
      <c r="N12" s="44">
        <f t="shared" si="7"/>
        <v>0</v>
      </c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44"/>
      <c r="AZ12" s="327" t="str">
        <f>ПланОО!BG12</f>
        <v/>
      </c>
    </row>
    <row r="13" spans="1:52" x14ac:dyDescent="0.25">
      <c r="A13" s="150"/>
      <c r="B13" s="44" t="str">
        <f>Base!A13</f>
        <v>ОНБ.Б.6</v>
      </c>
      <c r="C13" s="332">
        <f>Base!B13</f>
        <v>0</v>
      </c>
      <c r="D13" s="89"/>
      <c r="E13" s="89"/>
      <c r="F13" s="89"/>
      <c r="G13" s="89"/>
      <c r="H13" s="330">
        <f t="shared" si="1"/>
        <v>0</v>
      </c>
      <c r="I13" s="44">
        <f t="shared" si="2"/>
        <v>0</v>
      </c>
      <c r="J13" s="44">
        <f t="shared" si="3"/>
        <v>0</v>
      </c>
      <c r="K13" s="44">
        <f t="shared" si="4"/>
        <v>0</v>
      </c>
      <c r="L13" s="44">
        <f t="shared" si="5"/>
        <v>0</v>
      </c>
      <c r="M13" s="44">
        <f t="shared" si="6"/>
        <v>0</v>
      </c>
      <c r="N13" s="44">
        <f t="shared" si="7"/>
        <v>0</v>
      </c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44"/>
      <c r="AZ13" s="327" t="str">
        <f>ПланОО!BG13</f>
        <v/>
      </c>
    </row>
    <row r="14" spans="1:52" x14ac:dyDescent="0.25">
      <c r="A14" s="150"/>
      <c r="B14" s="44" t="str">
        <f>Base!A14</f>
        <v>ОНБ.Б.7</v>
      </c>
      <c r="C14" s="332">
        <f>Base!B14</f>
        <v>0</v>
      </c>
      <c r="D14" s="89"/>
      <c r="E14" s="89"/>
      <c r="F14" s="89"/>
      <c r="G14" s="89"/>
      <c r="H14" s="330">
        <f t="shared" si="1"/>
        <v>0</v>
      </c>
      <c r="I14" s="44">
        <f t="shared" si="2"/>
        <v>0</v>
      </c>
      <c r="J14" s="44">
        <f t="shared" si="3"/>
        <v>0</v>
      </c>
      <c r="K14" s="44">
        <f t="shared" si="4"/>
        <v>0</v>
      </c>
      <c r="L14" s="44">
        <f t="shared" si="5"/>
        <v>0</v>
      </c>
      <c r="M14" s="44">
        <f t="shared" si="6"/>
        <v>0</v>
      </c>
      <c r="N14" s="44">
        <f t="shared" si="7"/>
        <v>0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44"/>
      <c r="AZ14" s="327" t="str">
        <f>ПланОО!BG14</f>
        <v/>
      </c>
    </row>
    <row r="15" spans="1:52" x14ac:dyDescent="0.25">
      <c r="A15" s="150"/>
      <c r="B15" s="44" t="str">
        <f>Base!A15</f>
        <v>ОНБ.Б.8</v>
      </c>
      <c r="C15" s="332">
        <f>Base!B15</f>
        <v>0</v>
      </c>
      <c r="D15" s="89"/>
      <c r="E15" s="89"/>
      <c r="F15" s="89"/>
      <c r="G15" s="89"/>
      <c r="H15" s="330">
        <f t="shared" si="1"/>
        <v>0</v>
      </c>
      <c r="I15" s="44">
        <f t="shared" si="2"/>
        <v>0</v>
      </c>
      <c r="J15" s="44">
        <f t="shared" si="3"/>
        <v>0</v>
      </c>
      <c r="K15" s="44">
        <f t="shared" si="4"/>
        <v>0</v>
      </c>
      <c r="L15" s="44">
        <f t="shared" si="5"/>
        <v>0</v>
      </c>
      <c r="M15" s="44">
        <f t="shared" si="6"/>
        <v>0</v>
      </c>
      <c r="N15" s="44">
        <f t="shared" si="7"/>
        <v>0</v>
      </c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44"/>
      <c r="AZ15" s="327" t="str">
        <f>ПланОО!BG15</f>
        <v/>
      </c>
    </row>
    <row r="16" spans="1:52" x14ac:dyDescent="0.25">
      <c r="A16" s="150"/>
      <c r="B16" s="44" t="str">
        <f>Base!A16</f>
        <v>ОНБ.Б.9</v>
      </c>
      <c r="C16" s="332">
        <f>Base!B16</f>
        <v>0</v>
      </c>
      <c r="D16" s="89"/>
      <c r="E16" s="89"/>
      <c r="F16" s="89"/>
      <c r="G16" s="89"/>
      <c r="H16" s="330">
        <f t="shared" si="1"/>
        <v>0</v>
      </c>
      <c r="I16" s="44">
        <f t="shared" si="2"/>
        <v>0</v>
      </c>
      <c r="J16" s="44">
        <f t="shared" si="3"/>
        <v>0</v>
      </c>
      <c r="K16" s="44">
        <f t="shared" si="4"/>
        <v>0</v>
      </c>
      <c r="L16" s="44">
        <f t="shared" si="5"/>
        <v>0</v>
      </c>
      <c r="M16" s="44">
        <f t="shared" si="6"/>
        <v>0</v>
      </c>
      <c r="N16" s="44">
        <f t="shared" si="7"/>
        <v>0</v>
      </c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44"/>
      <c r="AZ16" s="327" t="str">
        <f>ПланОО!BG16</f>
        <v/>
      </c>
    </row>
    <row r="17" spans="1:52" x14ac:dyDescent="0.25">
      <c r="A17" s="150"/>
      <c r="B17" s="44" t="str">
        <f>Base!A17</f>
        <v>ОНБ.Б.10</v>
      </c>
      <c r="C17" s="332">
        <f>Base!B17</f>
        <v>0</v>
      </c>
      <c r="D17" s="89"/>
      <c r="E17" s="89"/>
      <c r="F17" s="89"/>
      <c r="G17" s="89"/>
      <c r="H17" s="330">
        <f t="shared" si="1"/>
        <v>0</v>
      </c>
      <c r="I17" s="44">
        <f t="shared" si="2"/>
        <v>0</v>
      </c>
      <c r="J17" s="44">
        <f t="shared" si="3"/>
        <v>0</v>
      </c>
      <c r="K17" s="44">
        <f t="shared" si="4"/>
        <v>0</v>
      </c>
      <c r="L17" s="44">
        <f t="shared" si="5"/>
        <v>0</v>
      </c>
      <c r="M17" s="44">
        <f t="shared" si="6"/>
        <v>0</v>
      </c>
      <c r="N17" s="44">
        <f t="shared" si="7"/>
        <v>0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44"/>
      <c r="AZ17" s="327" t="str">
        <f>ПланОО!BG17</f>
        <v/>
      </c>
    </row>
    <row r="18" spans="1:52" x14ac:dyDescent="0.25">
      <c r="A18" s="150"/>
      <c r="B18" s="44" t="str">
        <f>Base!A18</f>
        <v>ОНБ.Б.11</v>
      </c>
      <c r="C18" s="332">
        <f>Base!B18</f>
        <v>0</v>
      </c>
      <c r="D18" s="89"/>
      <c r="E18" s="89"/>
      <c r="F18" s="89"/>
      <c r="G18" s="89"/>
      <c r="H18" s="330">
        <f t="shared" si="1"/>
        <v>0</v>
      </c>
      <c r="I18" s="44">
        <f t="shared" si="2"/>
        <v>0</v>
      </c>
      <c r="J18" s="44">
        <f t="shared" si="3"/>
        <v>0</v>
      </c>
      <c r="K18" s="44">
        <f t="shared" si="4"/>
        <v>0</v>
      </c>
      <c r="L18" s="44">
        <f t="shared" si="5"/>
        <v>0</v>
      </c>
      <c r="M18" s="44">
        <f t="shared" si="6"/>
        <v>0</v>
      </c>
      <c r="N18" s="44">
        <f t="shared" si="7"/>
        <v>0</v>
      </c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44"/>
      <c r="AZ18" s="327" t="str">
        <f>ПланОО!BG18</f>
        <v/>
      </c>
    </row>
    <row r="19" spans="1:52" x14ac:dyDescent="0.25">
      <c r="A19" s="150"/>
      <c r="B19" s="44" t="str">
        <f>Base!A19</f>
        <v>ОНБ.Б.12</v>
      </c>
      <c r="C19" s="332">
        <f>Base!B19</f>
        <v>0</v>
      </c>
      <c r="D19" s="89"/>
      <c r="E19" s="89"/>
      <c r="F19" s="89"/>
      <c r="G19" s="89"/>
      <c r="H19" s="330">
        <f t="shared" si="1"/>
        <v>0</v>
      </c>
      <c r="I19" s="44">
        <f t="shared" si="2"/>
        <v>0</v>
      </c>
      <c r="J19" s="44">
        <f t="shared" si="3"/>
        <v>0</v>
      </c>
      <c r="K19" s="44">
        <f t="shared" si="4"/>
        <v>0</v>
      </c>
      <c r="L19" s="44">
        <f t="shared" si="5"/>
        <v>0</v>
      </c>
      <c r="M19" s="44">
        <f t="shared" si="6"/>
        <v>0</v>
      </c>
      <c r="N19" s="44">
        <f t="shared" si="7"/>
        <v>0</v>
      </c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44"/>
      <c r="AZ19" s="327" t="str">
        <f>ПланОО!BG19</f>
        <v/>
      </c>
    </row>
    <row r="20" spans="1:52" x14ac:dyDescent="0.25">
      <c r="A20" s="150"/>
      <c r="B20" s="44" t="str">
        <f>Base!A20</f>
        <v>ОНБ.Б.13</v>
      </c>
      <c r="C20" s="332">
        <f>Base!B20</f>
        <v>0</v>
      </c>
      <c r="D20" s="89"/>
      <c r="E20" s="89"/>
      <c r="F20" s="89"/>
      <c r="G20" s="89"/>
      <c r="H20" s="330">
        <f t="shared" si="1"/>
        <v>0</v>
      </c>
      <c r="I20" s="44">
        <f t="shared" si="2"/>
        <v>0</v>
      </c>
      <c r="J20" s="44">
        <f t="shared" si="3"/>
        <v>0</v>
      </c>
      <c r="K20" s="44">
        <f t="shared" si="4"/>
        <v>0</v>
      </c>
      <c r="L20" s="44">
        <f t="shared" si="5"/>
        <v>0</v>
      </c>
      <c r="M20" s="44">
        <f t="shared" si="6"/>
        <v>0</v>
      </c>
      <c r="N20" s="44">
        <f t="shared" si="7"/>
        <v>0</v>
      </c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44"/>
      <c r="AZ20" s="327" t="str">
        <f>ПланОО!BG20</f>
        <v/>
      </c>
    </row>
    <row r="21" spans="1:52" x14ac:dyDescent="0.25">
      <c r="A21" s="150"/>
      <c r="B21" s="44" t="str">
        <f>Base!A21</f>
        <v>ОНБ.Б.14</v>
      </c>
      <c r="C21" s="332">
        <f>Base!B21</f>
        <v>0</v>
      </c>
      <c r="D21" s="89"/>
      <c r="E21" s="89"/>
      <c r="F21" s="89"/>
      <c r="G21" s="89"/>
      <c r="H21" s="330">
        <f t="shared" si="1"/>
        <v>0</v>
      </c>
      <c r="I21" s="44">
        <f t="shared" si="2"/>
        <v>0</v>
      </c>
      <c r="J21" s="44">
        <f t="shared" si="3"/>
        <v>0</v>
      </c>
      <c r="K21" s="44">
        <f t="shared" si="4"/>
        <v>0</v>
      </c>
      <c r="L21" s="44">
        <f t="shared" si="5"/>
        <v>0</v>
      </c>
      <c r="M21" s="44">
        <f t="shared" si="6"/>
        <v>0</v>
      </c>
      <c r="N21" s="44">
        <f t="shared" si="7"/>
        <v>0</v>
      </c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44"/>
      <c r="AZ21" s="327" t="str">
        <f>ПланОО!BG21</f>
        <v/>
      </c>
    </row>
    <row r="22" spans="1:52" x14ac:dyDescent="0.25">
      <c r="A22" s="150"/>
      <c r="B22" s="44" t="str">
        <f>Base!A22</f>
        <v>ОНБ.Б.15</v>
      </c>
      <c r="C22" s="332">
        <f>Base!B22</f>
        <v>0</v>
      </c>
      <c r="D22" s="89"/>
      <c r="E22" s="89"/>
      <c r="F22" s="89"/>
      <c r="G22" s="89"/>
      <c r="H22" s="330">
        <f t="shared" si="1"/>
        <v>0</v>
      </c>
      <c r="I22" s="44">
        <f t="shared" si="2"/>
        <v>0</v>
      </c>
      <c r="J22" s="44">
        <f t="shared" si="3"/>
        <v>0</v>
      </c>
      <c r="K22" s="44">
        <f t="shared" si="4"/>
        <v>0</v>
      </c>
      <c r="L22" s="44">
        <f t="shared" si="5"/>
        <v>0</v>
      </c>
      <c r="M22" s="44">
        <f t="shared" si="6"/>
        <v>0</v>
      </c>
      <c r="N22" s="44">
        <f t="shared" si="7"/>
        <v>0</v>
      </c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44"/>
      <c r="AZ22" s="327" t="str">
        <f>ПланОО!BG22</f>
        <v/>
      </c>
    </row>
    <row r="23" spans="1:52" x14ac:dyDescent="0.25">
      <c r="A23" s="51" t="s">
        <v>346</v>
      </c>
      <c r="B23" s="405" t="str">
        <f>B25</f>
        <v>Итого по базовой части ОНБ</v>
      </c>
      <c r="C23" s="405"/>
      <c r="D23" s="122"/>
      <c r="E23" s="122"/>
      <c r="F23" s="122"/>
      <c r="G23" s="122"/>
      <c r="H23" s="162">
        <f>SUMIF($A$8:$A$22,$A23,H$8:H$22)</f>
        <v>0</v>
      </c>
      <c r="I23" s="162">
        <f t="shared" ref="I23:AX24" si="8">SUMIF($A$8:$A$22,$A23,I$8:I$22)</f>
        <v>0</v>
      </c>
      <c r="J23" s="162">
        <f t="shared" si="8"/>
        <v>0</v>
      </c>
      <c r="K23" s="162">
        <f t="shared" si="8"/>
        <v>0</v>
      </c>
      <c r="L23" s="162">
        <f t="shared" si="8"/>
        <v>0</v>
      </c>
      <c r="M23" s="162">
        <f t="shared" si="8"/>
        <v>0</v>
      </c>
      <c r="N23" s="162">
        <f t="shared" si="8"/>
        <v>0</v>
      </c>
      <c r="O23" s="239">
        <f t="shared" si="8"/>
        <v>0</v>
      </c>
      <c r="P23" s="239">
        <f t="shared" si="8"/>
        <v>0</v>
      </c>
      <c r="Q23" s="239">
        <f t="shared" si="8"/>
        <v>0</v>
      </c>
      <c r="R23" s="239">
        <f t="shared" si="8"/>
        <v>0</v>
      </c>
      <c r="S23" s="162">
        <f t="shared" si="8"/>
        <v>0</v>
      </c>
      <c r="T23" s="162">
        <f t="shared" si="8"/>
        <v>0</v>
      </c>
      <c r="U23" s="162">
        <f t="shared" si="8"/>
        <v>0</v>
      </c>
      <c r="V23" s="162">
        <f t="shared" si="8"/>
        <v>0</v>
      </c>
      <c r="W23" s="162">
        <f t="shared" si="8"/>
        <v>0</v>
      </c>
      <c r="X23" s="162">
        <f t="shared" si="8"/>
        <v>0</v>
      </c>
      <c r="Y23" s="162">
        <f t="shared" si="8"/>
        <v>0</v>
      </c>
      <c r="Z23" s="162">
        <f t="shared" si="8"/>
        <v>0</v>
      </c>
      <c r="AA23" s="162">
        <f t="shared" si="8"/>
        <v>0</v>
      </c>
      <c r="AB23" s="162">
        <f t="shared" si="8"/>
        <v>0</v>
      </c>
      <c r="AC23" s="162">
        <f t="shared" si="8"/>
        <v>0</v>
      </c>
      <c r="AD23" s="162">
        <f t="shared" si="8"/>
        <v>0</v>
      </c>
      <c r="AE23" s="162">
        <f t="shared" si="8"/>
        <v>0</v>
      </c>
      <c r="AF23" s="162">
        <f t="shared" si="8"/>
        <v>0</v>
      </c>
      <c r="AG23" s="162">
        <f t="shared" si="8"/>
        <v>0</v>
      </c>
      <c r="AH23" s="162">
        <f t="shared" si="8"/>
        <v>0</v>
      </c>
      <c r="AI23" s="162">
        <f t="shared" si="8"/>
        <v>0</v>
      </c>
      <c r="AJ23" s="162">
        <f t="shared" si="8"/>
        <v>0</v>
      </c>
      <c r="AK23" s="162">
        <f t="shared" si="8"/>
        <v>0</v>
      </c>
      <c r="AL23" s="162">
        <f t="shared" si="8"/>
        <v>0</v>
      </c>
      <c r="AM23" s="162">
        <f t="shared" si="8"/>
        <v>0</v>
      </c>
      <c r="AN23" s="162">
        <f t="shared" si="8"/>
        <v>0</v>
      </c>
      <c r="AO23" s="162">
        <f t="shared" si="8"/>
        <v>0</v>
      </c>
      <c r="AP23" s="162">
        <f t="shared" si="8"/>
        <v>0</v>
      </c>
      <c r="AQ23" s="162">
        <f t="shared" si="8"/>
        <v>0</v>
      </c>
      <c r="AR23" s="162">
        <f t="shared" si="8"/>
        <v>0</v>
      </c>
      <c r="AS23" s="162">
        <f t="shared" si="8"/>
        <v>0</v>
      </c>
      <c r="AT23" s="162">
        <f t="shared" si="8"/>
        <v>0</v>
      </c>
      <c r="AU23" s="162">
        <f t="shared" si="8"/>
        <v>0</v>
      </c>
      <c r="AV23" s="162">
        <f t="shared" si="8"/>
        <v>0</v>
      </c>
      <c r="AW23" s="162">
        <f t="shared" si="8"/>
        <v>0</v>
      </c>
      <c r="AX23" s="162">
        <f t="shared" si="8"/>
        <v>0</v>
      </c>
      <c r="AY23" s="125"/>
      <c r="AZ23" s="227"/>
    </row>
    <row r="24" spans="1:52" x14ac:dyDescent="0.25">
      <c r="A24" s="51" t="s">
        <v>347</v>
      </c>
      <c r="B24" s="405" t="str">
        <f>B25</f>
        <v>Итого по базовой части ОНБ</v>
      </c>
      <c r="C24" s="405"/>
      <c r="D24" s="122"/>
      <c r="E24" s="122"/>
      <c r="F24" s="122"/>
      <c r="G24" s="122"/>
      <c r="H24" s="162">
        <f>SUMIF($A$8:$A$22,$A24,H$8:H$22)</f>
        <v>0</v>
      </c>
      <c r="I24" s="162">
        <f t="shared" si="8"/>
        <v>0</v>
      </c>
      <c r="J24" s="162">
        <f t="shared" si="8"/>
        <v>0</v>
      </c>
      <c r="K24" s="162">
        <f t="shared" si="8"/>
        <v>0</v>
      </c>
      <c r="L24" s="162">
        <f t="shared" si="8"/>
        <v>0</v>
      </c>
      <c r="M24" s="162">
        <f t="shared" si="8"/>
        <v>0</v>
      </c>
      <c r="N24" s="162">
        <f t="shared" si="8"/>
        <v>0</v>
      </c>
      <c r="O24" s="239">
        <f t="shared" si="8"/>
        <v>0</v>
      </c>
      <c r="P24" s="239">
        <f t="shared" si="8"/>
        <v>0</v>
      </c>
      <c r="Q24" s="239">
        <f t="shared" si="8"/>
        <v>0</v>
      </c>
      <c r="R24" s="239">
        <f t="shared" si="8"/>
        <v>0</v>
      </c>
      <c r="S24" s="162">
        <f t="shared" si="8"/>
        <v>0</v>
      </c>
      <c r="T24" s="162">
        <f t="shared" si="8"/>
        <v>0</v>
      </c>
      <c r="U24" s="162">
        <f t="shared" si="8"/>
        <v>0</v>
      </c>
      <c r="V24" s="162">
        <f t="shared" si="8"/>
        <v>0</v>
      </c>
      <c r="W24" s="162">
        <f t="shared" si="8"/>
        <v>0</v>
      </c>
      <c r="X24" s="162">
        <f t="shared" si="8"/>
        <v>0</v>
      </c>
      <c r="Y24" s="162">
        <f t="shared" si="8"/>
        <v>0</v>
      </c>
      <c r="Z24" s="162">
        <f t="shared" si="8"/>
        <v>0</v>
      </c>
      <c r="AA24" s="162">
        <f t="shared" si="8"/>
        <v>0</v>
      </c>
      <c r="AB24" s="162">
        <f t="shared" si="8"/>
        <v>0</v>
      </c>
      <c r="AC24" s="162">
        <f t="shared" si="8"/>
        <v>0</v>
      </c>
      <c r="AD24" s="162">
        <f t="shared" si="8"/>
        <v>0</v>
      </c>
      <c r="AE24" s="162">
        <f t="shared" si="8"/>
        <v>0</v>
      </c>
      <c r="AF24" s="162">
        <f t="shared" si="8"/>
        <v>0</v>
      </c>
      <c r="AG24" s="162">
        <f t="shared" si="8"/>
        <v>0</v>
      </c>
      <c r="AH24" s="162">
        <f t="shared" si="8"/>
        <v>0</v>
      </c>
      <c r="AI24" s="162">
        <f t="shared" si="8"/>
        <v>0</v>
      </c>
      <c r="AJ24" s="162">
        <f t="shared" si="8"/>
        <v>0</v>
      </c>
      <c r="AK24" s="162">
        <f t="shared" si="8"/>
        <v>0</v>
      </c>
      <c r="AL24" s="162">
        <f t="shared" si="8"/>
        <v>0</v>
      </c>
      <c r="AM24" s="162">
        <f t="shared" si="8"/>
        <v>0</v>
      </c>
      <c r="AN24" s="162">
        <f t="shared" si="8"/>
        <v>0</v>
      </c>
      <c r="AO24" s="162">
        <f t="shared" si="8"/>
        <v>0</v>
      </c>
      <c r="AP24" s="162">
        <f t="shared" si="8"/>
        <v>0</v>
      </c>
      <c r="AQ24" s="162">
        <f t="shared" si="8"/>
        <v>0</v>
      </c>
      <c r="AR24" s="162">
        <f t="shared" si="8"/>
        <v>0</v>
      </c>
      <c r="AS24" s="162">
        <f t="shared" si="8"/>
        <v>0</v>
      </c>
      <c r="AT24" s="162">
        <f t="shared" si="8"/>
        <v>0</v>
      </c>
      <c r="AU24" s="162">
        <f t="shared" si="8"/>
        <v>0</v>
      </c>
      <c r="AV24" s="162">
        <f t="shared" si="8"/>
        <v>0</v>
      </c>
      <c r="AW24" s="162">
        <f t="shared" si="8"/>
        <v>0</v>
      </c>
      <c r="AX24" s="162">
        <f t="shared" si="8"/>
        <v>0</v>
      </c>
      <c r="AY24" s="125"/>
      <c r="AZ24" s="227"/>
    </row>
    <row r="25" spans="1:52" x14ac:dyDescent="0.25">
      <c r="B25" s="405" t="str">
        <f>Base!A23</f>
        <v>Итого по базовой части ОНБ</v>
      </c>
      <c r="C25" s="405"/>
      <c r="D25" s="162">
        <f>SUM(D23:D24)</f>
        <v>0</v>
      </c>
      <c r="E25" s="162">
        <f>SUM(E23:E24)</f>
        <v>0</v>
      </c>
      <c r="F25" s="162">
        <f>SUM(F23:F24)</f>
        <v>0</v>
      </c>
      <c r="G25" s="162">
        <f>SUM(G23:G24)</f>
        <v>0</v>
      </c>
      <c r="H25" s="162">
        <f>SUM(H23:H24)</f>
        <v>0</v>
      </c>
      <c r="I25" s="162">
        <f t="shared" ref="I25:AX25" si="9">SUM(I23:I24)</f>
        <v>0</v>
      </c>
      <c r="J25" s="162">
        <f t="shared" si="9"/>
        <v>0</v>
      </c>
      <c r="K25" s="162">
        <f t="shared" si="9"/>
        <v>0</v>
      </c>
      <c r="L25" s="162">
        <f t="shared" si="9"/>
        <v>0</v>
      </c>
      <c r="M25" s="162">
        <f t="shared" si="9"/>
        <v>0</v>
      </c>
      <c r="N25" s="162">
        <f t="shared" si="9"/>
        <v>0</v>
      </c>
      <c r="O25" s="239">
        <f>SUM(O23:O24)</f>
        <v>0</v>
      </c>
      <c r="P25" s="239">
        <f>SUM(P23:P24)</f>
        <v>0</v>
      </c>
      <c r="Q25" s="239">
        <f>SUM(Q23:Q24)</f>
        <v>0</v>
      </c>
      <c r="R25" s="239">
        <f>SUM(R23:R24)</f>
        <v>0</v>
      </c>
      <c r="S25" s="162">
        <f t="shared" si="9"/>
        <v>0</v>
      </c>
      <c r="T25" s="162">
        <f t="shared" si="9"/>
        <v>0</v>
      </c>
      <c r="U25" s="162">
        <f t="shared" si="9"/>
        <v>0</v>
      </c>
      <c r="V25" s="162">
        <f t="shared" si="9"/>
        <v>0</v>
      </c>
      <c r="W25" s="162">
        <f t="shared" si="9"/>
        <v>0</v>
      </c>
      <c r="X25" s="162">
        <f t="shared" si="9"/>
        <v>0</v>
      </c>
      <c r="Y25" s="162">
        <f t="shared" si="9"/>
        <v>0</v>
      </c>
      <c r="Z25" s="162">
        <f t="shared" si="9"/>
        <v>0</v>
      </c>
      <c r="AA25" s="162">
        <f t="shared" si="9"/>
        <v>0</v>
      </c>
      <c r="AB25" s="162">
        <f t="shared" si="9"/>
        <v>0</v>
      </c>
      <c r="AC25" s="162">
        <f t="shared" si="9"/>
        <v>0</v>
      </c>
      <c r="AD25" s="162">
        <f t="shared" si="9"/>
        <v>0</v>
      </c>
      <c r="AE25" s="162">
        <f t="shared" si="9"/>
        <v>0</v>
      </c>
      <c r="AF25" s="162">
        <f t="shared" si="9"/>
        <v>0</v>
      </c>
      <c r="AG25" s="162">
        <f t="shared" si="9"/>
        <v>0</v>
      </c>
      <c r="AH25" s="162">
        <f t="shared" si="9"/>
        <v>0</v>
      </c>
      <c r="AI25" s="162">
        <f t="shared" si="9"/>
        <v>0</v>
      </c>
      <c r="AJ25" s="162">
        <f t="shared" si="9"/>
        <v>0</v>
      </c>
      <c r="AK25" s="162">
        <f t="shared" si="9"/>
        <v>0</v>
      </c>
      <c r="AL25" s="162">
        <f t="shared" si="9"/>
        <v>0</v>
      </c>
      <c r="AM25" s="162">
        <f t="shared" si="9"/>
        <v>0</v>
      </c>
      <c r="AN25" s="162">
        <f t="shared" si="9"/>
        <v>0</v>
      </c>
      <c r="AO25" s="162">
        <f t="shared" si="9"/>
        <v>0</v>
      </c>
      <c r="AP25" s="162">
        <f t="shared" si="9"/>
        <v>0</v>
      </c>
      <c r="AQ25" s="162">
        <f t="shared" si="9"/>
        <v>0</v>
      </c>
      <c r="AR25" s="162">
        <f t="shared" si="9"/>
        <v>0</v>
      </c>
      <c r="AS25" s="162">
        <f t="shared" si="9"/>
        <v>0</v>
      </c>
      <c r="AT25" s="162">
        <f t="shared" si="9"/>
        <v>0</v>
      </c>
      <c r="AU25" s="162">
        <f t="shared" si="9"/>
        <v>0</v>
      </c>
      <c r="AV25" s="162">
        <f t="shared" si="9"/>
        <v>0</v>
      </c>
      <c r="AW25" s="162">
        <f t="shared" si="9"/>
        <v>0</v>
      </c>
      <c r="AX25" s="162">
        <f t="shared" si="9"/>
        <v>0</v>
      </c>
      <c r="AY25" s="125"/>
      <c r="AZ25" s="227"/>
    </row>
    <row r="26" spans="1:52" x14ac:dyDescent="0.25">
      <c r="B26" s="405" t="str">
        <f>Base!A24</f>
        <v>1.2. Вариативная часть ОНБ</v>
      </c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405"/>
      <c r="Y26" s="405"/>
      <c r="Z26" s="405"/>
      <c r="AA26" s="405"/>
      <c r="AB26" s="405"/>
      <c r="AC26" s="405"/>
      <c r="AD26" s="405"/>
      <c r="AE26" s="405"/>
      <c r="AF26" s="405"/>
      <c r="AG26" s="405"/>
      <c r="AH26" s="405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227"/>
    </row>
    <row r="27" spans="1:52" x14ac:dyDescent="0.25">
      <c r="A27" s="150"/>
      <c r="B27" s="44" t="str">
        <f>Base!A25</f>
        <v>ОНБ.ВВ.1</v>
      </c>
      <c r="C27" s="332">
        <f>Base!B25</f>
        <v>0</v>
      </c>
      <c r="D27" s="89"/>
      <c r="E27" s="89"/>
      <c r="F27" s="89"/>
      <c r="G27" s="89"/>
      <c r="H27" s="239">
        <f>O27+S27+W27+AA27+AE27+AI27+AM27+AQ27+AU27</f>
        <v>0</v>
      </c>
      <c r="I27" s="44">
        <f t="shared" ref="I27" si="10">H27*36</f>
        <v>0</v>
      </c>
      <c r="J27" s="44">
        <f>SUM(K27:M27)</f>
        <v>0</v>
      </c>
      <c r="K27" s="44">
        <f>P27+T27*$V$3+X27*$Z$3+AB27*$AD$3+AF27*$AH$3+AJ27*$AL$3+AN27*$AP$3+AR27*$AT$3+AV27*$AX$3</f>
        <v>0</v>
      </c>
      <c r="L27" s="44">
        <f>Q27+U27*$V$3+Y27*$Z$3+AC27*$AD$3+AG27*$AH$3+AK27*$AL$3+AO27*$AP$3+AS27*$AT$3+AW27*$AX$3</f>
        <v>0</v>
      </c>
      <c r="M27" s="44">
        <f>R27+V27*$V$3+Z27*$Z$3+AD27*$AD$3+AH27*$AH$3+AL27*$AL$3+AP27*$AP$3+AT27*$AT$3+AX27*$AX$3</f>
        <v>0</v>
      </c>
      <c r="N27" s="44">
        <f>I27-J27</f>
        <v>0</v>
      </c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44"/>
      <c r="AZ27" s="217" t="str">
        <f>ПланОО!BG25</f>
        <v/>
      </c>
    </row>
    <row r="28" spans="1:52" x14ac:dyDescent="0.25">
      <c r="A28" s="150"/>
      <c r="B28" s="44" t="str">
        <f>Base!A26</f>
        <v>ОНБ.ВВ.2</v>
      </c>
      <c r="C28" s="332">
        <f>Base!B26</f>
        <v>0</v>
      </c>
      <c r="D28" s="89"/>
      <c r="E28" s="89"/>
      <c r="F28" s="89"/>
      <c r="G28" s="89"/>
      <c r="H28" s="330">
        <f t="shared" ref="H28:H38" si="11">O28+S28+W28+AA28+AE28+AI28+AM28+AQ28+AU28</f>
        <v>0</v>
      </c>
      <c r="I28" s="44">
        <f t="shared" ref="I28:I38" si="12">H28*36</f>
        <v>0</v>
      </c>
      <c r="J28" s="44">
        <f t="shared" ref="J28:J38" si="13">SUM(K28:M28)</f>
        <v>0</v>
      </c>
      <c r="K28" s="44">
        <f t="shared" ref="K28:K38" si="14">P28+T28*$V$3+X28*$Z$3+AB28*$AD$3+AF28*$AH$3+AJ28*$AL$3+AN28*$AP$3+AR28*$AT$3+AV28*$AX$3</f>
        <v>0</v>
      </c>
      <c r="L28" s="44">
        <f t="shared" ref="L28:L38" si="15">Q28+U28*$V$3+Y28*$Z$3+AC28*$AD$3+AG28*$AH$3+AK28*$AL$3+AO28*$AP$3+AS28*$AT$3+AW28*$AX$3</f>
        <v>0</v>
      </c>
      <c r="M28" s="44">
        <f t="shared" ref="M28:M38" si="16">R28+V28*$V$3+Z28*$Z$3+AD28*$AD$3+AH28*$AH$3+AL28*$AL$3+AP28*$AP$3+AT28*$AT$3+AX28*$AX$3</f>
        <v>0</v>
      </c>
      <c r="N28" s="44">
        <f t="shared" ref="N28:N38" si="17">I28-J28</f>
        <v>0</v>
      </c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44"/>
      <c r="AZ28" s="327" t="str">
        <f>ПланОО!BG26</f>
        <v/>
      </c>
    </row>
    <row r="29" spans="1:52" x14ac:dyDescent="0.25">
      <c r="A29" s="150"/>
      <c r="B29" s="44" t="str">
        <f>Base!A27</f>
        <v>ОНБ.ВВ.3</v>
      </c>
      <c r="C29" s="332">
        <f>Base!B27</f>
        <v>0</v>
      </c>
      <c r="D29" s="89"/>
      <c r="E29" s="89"/>
      <c r="F29" s="89"/>
      <c r="G29" s="89"/>
      <c r="H29" s="330">
        <f t="shared" si="11"/>
        <v>0</v>
      </c>
      <c r="I29" s="44">
        <f t="shared" si="12"/>
        <v>0</v>
      </c>
      <c r="J29" s="44">
        <f t="shared" si="13"/>
        <v>0</v>
      </c>
      <c r="K29" s="44">
        <f t="shared" si="14"/>
        <v>0</v>
      </c>
      <c r="L29" s="44">
        <f t="shared" si="15"/>
        <v>0</v>
      </c>
      <c r="M29" s="44">
        <f t="shared" si="16"/>
        <v>0</v>
      </c>
      <c r="N29" s="44">
        <f t="shared" si="17"/>
        <v>0</v>
      </c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44"/>
      <c r="AZ29" s="327" t="str">
        <f>ПланОО!BG27</f>
        <v/>
      </c>
    </row>
    <row r="30" spans="1:52" x14ac:dyDescent="0.25">
      <c r="A30" s="150"/>
      <c r="B30" s="44" t="str">
        <f>Base!A28</f>
        <v>ОНБ.ВВ.4</v>
      </c>
      <c r="C30" s="332">
        <f>Base!B28</f>
        <v>0</v>
      </c>
      <c r="D30" s="89"/>
      <c r="E30" s="89"/>
      <c r="F30" s="89"/>
      <c r="G30" s="89"/>
      <c r="H30" s="330">
        <f t="shared" si="11"/>
        <v>0</v>
      </c>
      <c r="I30" s="44">
        <f t="shared" si="12"/>
        <v>0</v>
      </c>
      <c r="J30" s="44">
        <f t="shared" si="13"/>
        <v>0</v>
      </c>
      <c r="K30" s="44">
        <f t="shared" si="14"/>
        <v>0</v>
      </c>
      <c r="L30" s="44">
        <f t="shared" si="15"/>
        <v>0</v>
      </c>
      <c r="M30" s="44">
        <f t="shared" si="16"/>
        <v>0</v>
      </c>
      <c r="N30" s="44">
        <f t="shared" si="17"/>
        <v>0</v>
      </c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44"/>
      <c r="AZ30" s="327" t="str">
        <f>ПланОО!BG28</f>
        <v/>
      </c>
    </row>
    <row r="31" spans="1:52" x14ac:dyDescent="0.25">
      <c r="A31" s="150"/>
      <c r="B31" s="44" t="str">
        <f>Base!A29</f>
        <v>ОНБ.ВВ.5</v>
      </c>
      <c r="C31" s="332">
        <f>Base!B29</f>
        <v>0</v>
      </c>
      <c r="D31" s="89"/>
      <c r="E31" s="89"/>
      <c r="F31" s="89"/>
      <c r="G31" s="89"/>
      <c r="H31" s="330">
        <f t="shared" si="11"/>
        <v>0</v>
      </c>
      <c r="I31" s="44">
        <f t="shared" si="12"/>
        <v>0</v>
      </c>
      <c r="J31" s="44">
        <f t="shared" si="13"/>
        <v>0</v>
      </c>
      <c r="K31" s="44">
        <f t="shared" si="14"/>
        <v>0</v>
      </c>
      <c r="L31" s="44">
        <f t="shared" si="15"/>
        <v>0</v>
      </c>
      <c r="M31" s="44">
        <f t="shared" si="16"/>
        <v>0</v>
      </c>
      <c r="N31" s="44">
        <f t="shared" si="17"/>
        <v>0</v>
      </c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44"/>
      <c r="AZ31" s="327" t="str">
        <f>ПланОО!BG29</f>
        <v/>
      </c>
    </row>
    <row r="32" spans="1:52" x14ac:dyDescent="0.25">
      <c r="A32" s="150"/>
      <c r="B32" s="44" t="str">
        <f>Base!A30</f>
        <v>ОНБ.ВВ.6</v>
      </c>
      <c r="C32" s="332">
        <f>Base!B30</f>
        <v>0</v>
      </c>
      <c r="D32" s="89"/>
      <c r="E32" s="89"/>
      <c r="F32" s="89"/>
      <c r="G32" s="89"/>
      <c r="H32" s="330">
        <f t="shared" si="11"/>
        <v>0</v>
      </c>
      <c r="I32" s="44">
        <f t="shared" si="12"/>
        <v>0</v>
      </c>
      <c r="J32" s="44">
        <f t="shared" si="13"/>
        <v>0</v>
      </c>
      <c r="K32" s="44">
        <f t="shared" si="14"/>
        <v>0</v>
      </c>
      <c r="L32" s="44">
        <f t="shared" si="15"/>
        <v>0</v>
      </c>
      <c r="M32" s="44">
        <f t="shared" si="16"/>
        <v>0</v>
      </c>
      <c r="N32" s="44">
        <f t="shared" si="17"/>
        <v>0</v>
      </c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44"/>
      <c r="AZ32" s="327" t="str">
        <f>ПланОО!BG30</f>
        <v/>
      </c>
    </row>
    <row r="33" spans="1:52" x14ac:dyDescent="0.25">
      <c r="A33" s="150"/>
      <c r="B33" s="44" t="str">
        <f>Base!A31</f>
        <v>ОНБ.ВВ.7</v>
      </c>
      <c r="C33" s="332">
        <f>Base!B31</f>
        <v>0</v>
      </c>
      <c r="D33" s="89"/>
      <c r="E33" s="89"/>
      <c r="F33" s="89"/>
      <c r="G33" s="89"/>
      <c r="H33" s="330">
        <f t="shared" si="11"/>
        <v>0</v>
      </c>
      <c r="I33" s="44">
        <f t="shared" si="12"/>
        <v>0</v>
      </c>
      <c r="J33" s="44">
        <f t="shared" si="13"/>
        <v>0</v>
      </c>
      <c r="K33" s="44">
        <f t="shared" si="14"/>
        <v>0</v>
      </c>
      <c r="L33" s="44">
        <f t="shared" si="15"/>
        <v>0</v>
      </c>
      <c r="M33" s="44">
        <f t="shared" si="16"/>
        <v>0</v>
      </c>
      <c r="N33" s="44">
        <f t="shared" si="17"/>
        <v>0</v>
      </c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44"/>
      <c r="AZ33" s="327" t="str">
        <f>ПланОО!BG31</f>
        <v/>
      </c>
    </row>
    <row r="34" spans="1:52" x14ac:dyDescent="0.25">
      <c r="A34" s="150"/>
      <c r="B34" s="44" t="str">
        <f>Base!A32</f>
        <v>ОНБ.ВВ.8</v>
      </c>
      <c r="C34" s="332">
        <f>Base!B32</f>
        <v>0</v>
      </c>
      <c r="D34" s="89"/>
      <c r="E34" s="89"/>
      <c r="F34" s="89"/>
      <c r="G34" s="89"/>
      <c r="H34" s="330">
        <f t="shared" si="11"/>
        <v>0</v>
      </c>
      <c r="I34" s="44">
        <f t="shared" si="12"/>
        <v>0</v>
      </c>
      <c r="J34" s="44">
        <f t="shared" si="13"/>
        <v>0</v>
      </c>
      <c r="K34" s="44">
        <f t="shared" si="14"/>
        <v>0</v>
      </c>
      <c r="L34" s="44">
        <f t="shared" si="15"/>
        <v>0</v>
      </c>
      <c r="M34" s="44">
        <f t="shared" si="16"/>
        <v>0</v>
      </c>
      <c r="N34" s="44">
        <f t="shared" si="17"/>
        <v>0</v>
      </c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44"/>
      <c r="AZ34" s="327" t="str">
        <f>ПланОО!BG32</f>
        <v/>
      </c>
    </row>
    <row r="35" spans="1:52" x14ac:dyDescent="0.25">
      <c r="A35" s="150"/>
      <c r="B35" s="44" t="str">
        <f>Base!A33</f>
        <v>ОНБ.ВВ.9</v>
      </c>
      <c r="C35" s="332">
        <f>Base!B33</f>
        <v>0</v>
      </c>
      <c r="D35" s="89"/>
      <c r="E35" s="89"/>
      <c r="F35" s="89"/>
      <c r="G35" s="89"/>
      <c r="H35" s="330">
        <f t="shared" si="11"/>
        <v>0</v>
      </c>
      <c r="I35" s="44">
        <f t="shared" si="12"/>
        <v>0</v>
      </c>
      <c r="J35" s="44">
        <f t="shared" si="13"/>
        <v>0</v>
      </c>
      <c r="K35" s="44">
        <f t="shared" si="14"/>
        <v>0</v>
      </c>
      <c r="L35" s="44">
        <f t="shared" si="15"/>
        <v>0</v>
      </c>
      <c r="M35" s="44">
        <f t="shared" si="16"/>
        <v>0</v>
      </c>
      <c r="N35" s="44">
        <f t="shared" si="17"/>
        <v>0</v>
      </c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44"/>
      <c r="AZ35" s="327" t="str">
        <f>ПланОО!BG33</f>
        <v/>
      </c>
    </row>
    <row r="36" spans="1:52" x14ac:dyDescent="0.25">
      <c r="A36" s="150"/>
      <c r="B36" s="44" t="str">
        <f>Base!A34</f>
        <v>ОНБ.ВВ.10</v>
      </c>
      <c r="C36" s="332">
        <f>Base!B34</f>
        <v>0</v>
      </c>
      <c r="D36" s="89"/>
      <c r="E36" s="89"/>
      <c r="F36" s="89"/>
      <c r="G36" s="89"/>
      <c r="H36" s="330">
        <f t="shared" si="11"/>
        <v>0</v>
      </c>
      <c r="I36" s="44">
        <f t="shared" si="12"/>
        <v>0</v>
      </c>
      <c r="J36" s="44">
        <f t="shared" si="13"/>
        <v>0</v>
      </c>
      <c r="K36" s="44">
        <f t="shared" si="14"/>
        <v>0</v>
      </c>
      <c r="L36" s="44">
        <f t="shared" si="15"/>
        <v>0</v>
      </c>
      <c r="M36" s="44">
        <f t="shared" si="16"/>
        <v>0</v>
      </c>
      <c r="N36" s="44">
        <f t="shared" si="17"/>
        <v>0</v>
      </c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44"/>
      <c r="AZ36" s="327" t="str">
        <f>ПланОО!BG34</f>
        <v/>
      </c>
    </row>
    <row r="37" spans="1:52" x14ac:dyDescent="0.25">
      <c r="A37" s="150"/>
      <c r="B37" s="44" t="str">
        <f>Base!A35</f>
        <v>ОНБ.ВВ.11</v>
      </c>
      <c r="C37" s="332">
        <f>Base!B35</f>
        <v>0</v>
      </c>
      <c r="D37" s="89"/>
      <c r="E37" s="89"/>
      <c r="F37" s="89"/>
      <c r="G37" s="89"/>
      <c r="H37" s="330">
        <f t="shared" si="11"/>
        <v>0</v>
      </c>
      <c r="I37" s="44">
        <f t="shared" si="12"/>
        <v>0</v>
      </c>
      <c r="J37" s="44">
        <f t="shared" si="13"/>
        <v>0</v>
      </c>
      <c r="K37" s="44">
        <f t="shared" si="14"/>
        <v>0</v>
      </c>
      <c r="L37" s="44">
        <f t="shared" si="15"/>
        <v>0</v>
      </c>
      <c r="M37" s="44">
        <f t="shared" si="16"/>
        <v>0</v>
      </c>
      <c r="N37" s="44">
        <f t="shared" si="17"/>
        <v>0</v>
      </c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44"/>
      <c r="AZ37" s="327" t="str">
        <f>ПланОО!BG35</f>
        <v/>
      </c>
    </row>
    <row r="38" spans="1:52" x14ac:dyDescent="0.25">
      <c r="A38" s="150"/>
      <c r="B38" s="44" t="str">
        <f>Base!A36</f>
        <v>ОНБ.ВВ.12</v>
      </c>
      <c r="C38" s="332">
        <f>Base!B36</f>
        <v>0</v>
      </c>
      <c r="D38" s="89"/>
      <c r="E38" s="89"/>
      <c r="F38" s="89"/>
      <c r="G38" s="89"/>
      <c r="H38" s="330">
        <f t="shared" si="11"/>
        <v>0</v>
      </c>
      <c r="I38" s="44">
        <f t="shared" si="12"/>
        <v>0</v>
      </c>
      <c r="J38" s="44">
        <f t="shared" si="13"/>
        <v>0</v>
      </c>
      <c r="K38" s="44">
        <f t="shared" si="14"/>
        <v>0</v>
      </c>
      <c r="L38" s="44">
        <f t="shared" si="15"/>
        <v>0</v>
      </c>
      <c r="M38" s="44">
        <f t="shared" si="16"/>
        <v>0</v>
      </c>
      <c r="N38" s="44">
        <f t="shared" si="17"/>
        <v>0</v>
      </c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44"/>
      <c r="AZ38" s="327" t="str">
        <f>ПланОО!BG36</f>
        <v/>
      </c>
    </row>
    <row r="39" spans="1:52" x14ac:dyDescent="0.25">
      <c r="A39" s="51" t="s">
        <v>346</v>
      </c>
      <c r="B39" s="407" t="str">
        <f>B41</f>
        <v>Всего по вариативной части ОНБ (ВВ)</v>
      </c>
      <c r="C39" s="407"/>
      <c r="D39" s="122"/>
      <c r="E39" s="122"/>
      <c r="F39" s="122"/>
      <c r="G39" s="122"/>
      <c r="H39" s="162">
        <f t="shared" ref="H39:U40" si="18">SUMIF($A$27:$A$38,$A39,H$27:H$38)</f>
        <v>0</v>
      </c>
      <c r="I39" s="162">
        <f t="shared" si="18"/>
        <v>0</v>
      </c>
      <c r="J39" s="162">
        <f t="shared" si="18"/>
        <v>0</v>
      </c>
      <c r="K39" s="162">
        <f t="shared" si="18"/>
        <v>0</v>
      </c>
      <c r="L39" s="162">
        <f t="shared" si="18"/>
        <v>0</v>
      </c>
      <c r="M39" s="162">
        <f t="shared" si="18"/>
        <v>0</v>
      </c>
      <c r="N39" s="162">
        <f t="shared" si="18"/>
        <v>0</v>
      </c>
      <c r="O39" s="239">
        <f t="shared" si="18"/>
        <v>0</v>
      </c>
      <c r="P39" s="239">
        <f t="shared" si="18"/>
        <v>0</v>
      </c>
      <c r="Q39" s="239">
        <f t="shared" si="18"/>
        <v>0</v>
      </c>
      <c r="R39" s="239">
        <f t="shared" si="18"/>
        <v>0</v>
      </c>
      <c r="S39" s="162">
        <f t="shared" si="18"/>
        <v>0</v>
      </c>
      <c r="T39" s="162">
        <f t="shared" si="18"/>
        <v>0</v>
      </c>
      <c r="U39" s="162">
        <f t="shared" si="18"/>
        <v>0</v>
      </c>
      <c r="V39" s="162">
        <f t="shared" ref="V39:AE40" si="19">SUMIF($A$27:$A$38,$A39,V$27:V$38)</f>
        <v>0</v>
      </c>
      <c r="W39" s="162">
        <f t="shared" si="19"/>
        <v>0</v>
      </c>
      <c r="X39" s="162">
        <f t="shared" si="19"/>
        <v>0</v>
      </c>
      <c r="Y39" s="162">
        <f t="shared" si="19"/>
        <v>0</v>
      </c>
      <c r="Z39" s="162">
        <f t="shared" si="19"/>
        <v>0</v>
      </c>
      <c r="AA39" s="162">
        <f t="shared" si="19"/>
        <v>0</v>
      </c>
      <c r="AB39" s="162">
        <f t="shared" si="19"/>
        <v>0</v>
      </c>
      <c r="AC39" s="162">
        <f t="shared" si="19"/>
        <v>0</v>
      </c>
      <c r="AD39" s="162">
        <f t="shared" si="19"/>
        <v>0</v>
      </c>
      <c r="AE39" s="162">
        <f t="shared" si="19"/>
        <v>0</v>
      </c>
      <c r="AF39" s="162">
        <f t="shared" ref="AF39:AO40" si="20">SUMIF($A$27:$A$38,$A39,AF$27:AF$38)</f>
        <v>0</v>
      </c>
      <c r="AG39" s="162">
        <f t="shared" si="20"/>
        <v>0</v>
      </c>
      <c r="AH39" s="162">
        <f t="shared" si="20"/>
        <v>0</v>
      </c>
      <c r="AI39" s="162">
        <f t="shared" si="20"/>
        <v>0</v>
      </c>
      <c r="AJ39" s="162">
        <f t="shared" si="20"/>
        <v>0</v>
      </c>
      <c r="AK39" s="162">
        <f t="shared" si="20"/>
        <v>0</v>
      </c>
      <c r="AL39" s="162">
        <f t="shared" si="20"/>
        <v>0</v>
      </c>
      <c r="AM39" s="162">
        <f t="shared" si="20"/>
        <v>0</v>
      </c>
      <c r="AN39" s="162">
        <f t="shared" si="20"/>
        <v>0</v>
      </c>
      <c r="AO39" s="162">
        <f t="shared" si="20"/>
        <v>0</v>
      </c>
      <c r="AP39" s="162">
        <f t="shared" ref="AP39:AX40" si="21">SUMIF($A$27:$A$38,$A39,AP$27:AP$38)</f>
        <v>0</v>
      </c>
      <c r="AQ39" s="162">
        <f t="shared" si="21"/>
        <v>0</v>
      </c>
      <c r="AR39" s="162">
        <f t="shared" si="21"/>
        <v>0</v>
      </c>
      <c r="AS39" s="162">
        <f t="shared" si="21"/>
        <v>0</v>
      </c>
      <c r="AT39" s="162">
        <f t="shared" si="21"/>
        <v>0</v>
      </c>
      <c r="AU39" s="162">
        <f t="shared" si="21"/>
        <v>0</v>
      </c>
      <c r="AV39" s="162">
        <f t="shared" si="21"/>
        <v>0</v>
      </c>
      <c r="AW39" s="162">
        <f t="shared" si="21"/>
        <v>0</v>
      </c>
      <c r="AX39" s="162">
        <f t="shared" si="21"/>
        <v>0</v>
      </c>
      <c r="AY39" s="44"/>
      <c r="AZ39" s="217"/>
    </row>
    <row r="40" spans="1:52" x14ac:dyDescent="0.25">
      <c r="A40" s="51" t="s">
        <v>347</v>
      </c>
      <c r="B40" s="407" t="str">
        <f>B41</f>
        <v>Всего по вариативной части ОНБ (ВВ)</v>
      </c>
      <c r="C40" s="407"/>
      <c r="D40" s="122"/>
      <c r="E40" s="122"/>
      <c r="F40" s="122"/>
      <c r="G40" s="122"/>
      <c r="H40" s="162">
        <f t="shared" si="18"/>
        <v>0</v>
      </c>
      <c r="I40" s="162">
        <f t="shared" si="18"/>
        <v>0</v>
      </c>
      <c r="J40" s="162">
        <f t="shared" si="18"/>
        <v>0</v>
      </c>
      <c r="K40" s="162">
        <f t="shared" si="18"/>
        <v>0</v>
      </c>
      <c r="L40" s="162">
        <f t="shared" si="18"/>
        <v>0</v>
      </c>
      <c r="M40" s="162">
        <f t="shared" si="18"/>
        <v>0</v>
      </c>
      <c r="N40" s="162">
        <f t="shared" si="18"/>
        <v>0</v>
      </c>
      <c r="O40" s="239">
        <f t="shared" si="18"/>
        <v>0</v>
      </c>
      <c r="P40" s="239">
        <f t="shared" si="18"/>
        <v>0</v>
      </c>
      <c r="Q40" s="239">
        <f t="shared" si="18"/>
        <v>0</v>
      </c>
      <c r="R40" s="239">
        <f t="shared" si="18"/>
        <v>0</v>
      </c>
      <c r="S40" s="162">
        <f t="shared" si="18"/>
        <v>0</v>
      </c>
      <c r="T40" s="162">
        <f t="shared" si="18"/>
        <v>0</v>
      </c>
      <c r="U40" s="162">
        <f t="shared" si="18"/>
        <v>0</v>
      </c>
      <c r="V40" s="162">
        <f t="shared" si="19"/>
        <v>0</v>
      </c>
      <c r="W40" s="162">
        <f t="shared" si="19"/>
        <v>0</v>
      </c>
      <c r="X40" s="162">
        <f t="shared" si="19"/>
        <v>0</v>
      </c>
      <c r="Y40" s="162">
        <f t="shared" si="19"/>
        <v>0</v>
      </c>
      <c r="Z40" s="162">
        <f t="shared" si="19"/>
        <v>0</v>
      </c>
      <c r="AA40" s="162">
        <f t="shared" si="19"/>
        <v>0</v>
      </c>
      <c r="AB40" s="162">
        <f t="shared" si="19"/>
        <v>0</v>
      </c>
      <c r="AC40" s="162">
        <f t="shared" si="19"/>
        <v>0</v>
      </c>
      <c r="AD40" s="162">
        <f t="shared" si="19"/>
        <v>0</v>
      </c>
      <c r="AE40" s="162">
        <f t="shared" si="19"/>
        <v>0</v>
      </c>
      <c r="AF40" s="162">
        <f t="shared" si="20"/>
        <v>0</v>
      </c>
      <c r="AG40" s="162">
        <f t="shared" si="20"/>
        <v>0</v>
      </c>
      <c r="AH40" s="162">
        <f t="shared" si="20"/>
        <v>0</v>
      </c>
      <c r="AI40" s="162">
        <f t="shared" si="20"/>
        <v>0</v>
      </c>
      <c r="AJ40" s="162">
        <f t="shared" si="20"/>
        <v>0</v>
      </c>
      <c r="AK40" s="162">
        <f t="shared" si="20"/>
        <v>0</v>
      </c>
      <c r="AL40" s="162">
        <f t="shared" si="20"/>
        <v>0</v>
      </c>
      <c r="AM40" s="162">
        <f t="shared" si="20"/>
        <v>0</v>
      </c>
      <c r="AN40" s="162">
        <f t="shared" si="20"/>
        <v>0</v>
      </c>
      <c r="AO40" s="162">
        <f t="shared" si="20"/>
        <v>0</v>
      </c>
      <c r="AP40" s="162">
        <f t="shared" si="21"/>
        <v>0</v>
      </c>
      <c r="AQ40" s="162">
        <f t="shared" si="21"/>
        <v>0</v>
      </c>
      <c r="AR40" s="162">
        <f t="shared" si="21"/>
        <v>0</v>
      </c>
      <c r="AS40" s="162">
        <f t="shared" si="21"/>
        <v>0</v>
      </c>
      <c r="AT40" s="162">
        <f t="shared" si="21"/>
        <v>0</v>
      </c>
      <c r="AU40" s="162">
        <f t="shared" si="21"/>
        <v>0</v>
      </c>
      <c r="AV40" s="162">
        <f t="shared" si="21"/>
        <v>0</v>
      </c>
      <c r="AW40" s="162">
        <f t="shared" si="21"/>
        <v>0</v>
      </c>
      <c r="AX40" s="162">
        <f t="shared" si="21"/>
        <v>0</v>
      </c>
      <c r="AY40" s="44"/>
      <c r="AZ40" s="217"/>
    </row>
    <row r="41" spans="1:52" x14ac:dyDescent="0.25">
      <c r="B41" s="407" t="str">
        <f>Base!A37</f>
        <v>Всего по вариативной части ОНБ (ВВ)</v>
      </c>
      <c r="C41" s="407"/>
      <c r="D41" s="162">
        <f t="shared" ref="D41:AX41" si="22">SUM(D39:D40)</f>
        <v>0</v>
      </c>
      <c r="E41" s="162">
        <f t="shared" si="22"/>
        <v>0</v>
      </c>
      <c r="F41" s="162">
        <f t="shared" si="22"/>
        <v>0</v>
      </c>
      <c r="G41" s="162">
        <f t="shared" si="22"/>
        <v>0</v>
      </c>
      <c r="H41" s="162">
        <f t="shared" si="22"/>
        <v>0</v>
      </c>
      <c r="I41" s="162">
        <f t="shared" si="22"/>
        <v>0</v>
      </c>
      <c r="J41" s="162">
        <f t="shared" si="22"/>
        <v>0</v>
      </c>
      <c r="K41" s="162">
        <f t="shared" si="22"/>
        <v>0</v>
      </c>
      <c r="L41" s="162">
        <f t="shared" si="22"/>
        <v>0</v>
      </c>
      <c r="M41" s="162">
        <f t="shared" si="22"/>
        <v>0</v>
      </c>
      <c r="N41" s="162">
        <f t="shared" si="22"/>
        <v>0</v>
      </c>
      <c r="O41" s="239">
        <f>SUM(O39:O40)</f>
        <v>0</v>
      </c>
      <c r="P41" s="239">
        <f>SUM(P39:P40)</f>
        <v>0</v>
      </c>
      <c r="Q41" s="239">
        <f>SUM(Q39:Q40)</f>
        <v>0</v>
      </c>
      <c r="R41" s="239">
        <f>SUM(R39:R40)</f>
        <v>0</v>
      </c>
      <c r="S41" s="162">
        <f t="shared" si="22"/>
        <v>0</v>
      </c>
      <c r="T41" s="162">
        <f t="shared" si="22"/>
        <v>0</v>
      </c>
      <c r="U41" s="162">
        <f t="shared" si="22"/>
        <v>0</v>
      </c>
      <c r="V41" s="162">
        <f t="shared" si="22"/>
        <v>0</v>
      </c>
      <c r="W41" s="162">
        <f t="shared" si="22"/>
        <v>0</v>
      </c>
      <c r="X41" s="162">
        <f t="shared" si="22"/>
        <v>0</v>
      </c>
      <c r="Y41" s="162">
        <f t="shared" si="22"/>
        <v>0</v>
      </c>
      <c r="Z41" s="162">
        <f t="shared" si="22"/>
        <v>0</v>
      </c>
      <c r="AA41" s="162">
        <f t="shared" si="22"/>
        <v>0</v>
      </c>
      <c r="AB41" s="162">
        <f t="shared" si="22"/>
        <v>0</v>
      </c>
      <c r="AC41" s="162">
        <f t="shared" si="22"/>
        <v>0</v>
      </c>
      <c r="AD41" s="162">
        <f t="shared" si="22"/>
        <v>0</v>
      </c>
      <c r="AE41" s="162">
        <f t="shared" si="22"/>
        <v>0</v>
      </c>
      <c r="AF41" s="162">
        <f t="shared" si="22"/>
        <v>0</v>
      </c>
      <c r="AG41" s="162">
        <f t="shared" si="22"/>
        <v>0</v>
      </c>
      <c r="AH41" s="162">
        <f t="shared" si="22"/>
        <v>0</v>
      </c>
      <c r="AI41" s="162">
        <f t="shared" si="22"/>
        <v>0</v>
      </c>
      <c r="AJ41" s="162">
        <f t="shared" si="22"/>
        <v>0</v>
      </c>
      <c r="AK41" s="162">
        <f t="shared" si="22"/>
        <v>0</v>
      </c>
      <c r="AL41" s="162">
        <f t="shared" si="22"/>
        <v>0</v>
      </c>
      <c r="AM41" s="162">
        <f t="shared" si="22"/>
        <v>0</v>
      </c>
      <c r="AN41" s="162">
        <f t="shared" si="22"/>
        <v>0</v>
      </c>
      <c r="AO41" s="162">
        <f t="shared" si="22"/>
        <v>0</v>
      </c>
      <c r="AP41" s="162">
        <f t="shared" si="22"/>
        <v>0</v>
      </c>
      <c r="AQ41" s="162">
        <f t="shared" si="22"/>
        <v>0</v>
      </c>
      <c r="AR41" s="162">
        <f t="shared" si="22"/>
        <v>0</v>
      </c>
      <c r="AS41" s="162">
        <f t="shared" si="22"/>
        <v>0</v>
      </c>
      <c r="AT41" s="162">
        <f t="shared" si="22"/>
        <v>0</v>
      </c>
      <c r="AU41" s="162">
        <f t="shared" si="22"/>
        <v>0</v>
      </c>
      <c r="AV41" s="162">
        <f t="shared" si="22"/>
        <v>0</v>
      </c>
      <c r="AW41" s="162">
        <f t="shared" si="22"/>
        <v>0</v>
      </c>
      <c r="AX41" s="162">
        <f t="shared" si="22"/>
        <v>0</v>
      </c>
      <c r="AY41" s="44"/>
      <c r="AZ41" s="217"/>
    </row>
    <row r="42" spans="1:52" x14ac:dyDescent="0.25">
      <c r="B42" s="405" t="str">
        <f>Base!A38</f>
        <v>Дисциплины по выбору студента (ВС)</v>
      </c>
      <c r="C42" s="405"/>
      <c r="D42" s="405"/>
      <c r="E42" s="405"/>
      <c r="F42" s="405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  <c r="S42" s="405"/>
      <c r="T42" s="405"/>
      <c r="U42" s="405"/>
      <c r="V42" s="405"/>
      <c r="W42" s="405"/>
      <c r="X42" s="405"/>
      <c r="Y42" s="405"/>
      <c r="Z42" s="405"/>
      <c r="AA42" s="405"/>
      <c r="AB42" s="405"/>
      <c r="AC42" s="405"/>
      <c r="AD42" s="405"/>
      <c r="AE42" s="405"/>
      <c r="AF42" s="405"/>
      <c r="AG42" s="405"/>
      <c r="AH42" s="405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217"/>
    </row>
    <row r="43" spans="1:52" x14ac:dyDescent="0.25">
      <c r="A43" s="150"/>
      <c r="B43" s="44" t="str">
        <f>Base!A39</f>
        <v>ОНБ.ВC.1</v>
      </c>
      <c r="C43" s="332">
        <f>Base!B39</f>
        <v>0</v>
      </c>
      <c r="D43" s="89"/>
      <c r="E43" s="89"/>
      <c r="F43" s="89"/>
      <c r="G43" s="89"/>
      <c r="H43" s="239">
        <f>O43+S43+W43+AA43+AE43+AI43+AM43+AQ43+AU43</f>
        <v>0</v>
      </c>
      <c r="I43" s="44">
        <f>H43*36</f>
        <v>0</v>
      </c>
      <c r="J43" s="44">
        <f>SUM(K43:M43)</f>
        <v>0</v>
      </c>
      <c r="K43" s="44">
        <f t="shared" ref="K43:M43" si="23">P43+T43*$V$3+X43*$Z$3+AB43*$AD$3+AF43*$AH$3+AJ43*$AL$3+AN43*$AP$3+AR43*$AT$3+AV43*$AX$3</f>
        <v>0</v>
      </c>
      <c r="L43" s="44">
        <f t="shared" si="23"/>
        <v>0</v>
      </c>
      <c r="M43" s="44">
        <f t="shared" si="23"/>
        <v>0</v>
      </c>
      <c r="N43" s="44">
        <f>I43-J43</f>
        <v>0</v>
      </c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44"/>
      <c r="AZ43" s="217" t="str">
        <f>ПланОО!BG39</f>
        <v/>
      </c>
    </row>
    <row r="44" spans="1:52" x14ac:dyDescent="0.25">
      <c r="A44" s="150"/>
      <c r="B44" s="44" t="str">
        <f>Base!A40</f>
        <v>ОНБ.ВC.2</v>
      </c>
      <c r="C44" s="332">
        <f>Base!B40</f>
        <v>0</v>
      </c>
      <c r="D44" s="89"/>
      <c r="E44" s="89"/>
      <c r="F44" s="89"/>
      <c r="G44" s="89"/>
      <c r="H44" s="330">
        <f t="shared" ref="H44:H47" si="24">O44+S44+W44+AA44+AE44+AI44+AM44+AQ44+AU44</f>
        <v>0</v>
      </c>
      <c r="I44" s="44">
        <f t="shared" ref="I44:I47" si="25">H44*36</f>
        <v>0</v>
      </c>
      <c r="J44" s="44">
        <f t="shared" ref="J44:J47" si="26">SUM(K44:M44)</f>
        <v>0</v>
      </c>
      <c r="K44" s="44">
        <f t="shared" ref="K44:K47" si="27">P44+T44*$V$3+X44*$Z$3+AB44*$AD$3+AF44*$AH$3+AJ44*$AL$3+AN44*$AP$3+AR44*$AT$3+AV44*$AX$3</f>
        <v>0</v>
      </c>
      <c r="L44" s="44">
        <f t="shared" ref="L44:L47" si="28">Q44+U44*$V$3+Y44*$Z$3+AC44*$AD$3+AG44*$AH$3+AK44*$AL$3+AO44*$AP$3+AS44*$AT$3+AW44*$AX$3</f>
        <v>0</v>
      </c>
      <c r="M44" s="44">
        <f t="shared" ref="M44:M47" si="29">R44+V44*$V$3+Z44*$Z$3+AD44*$AD$3+AH44*$AH$3+AL44*$AL$3+AP44*$AP$3+AT44*$AT$3+AX44*$AX$3</f>
        <v>0</v>
      </c>
      <c r="N44" s="44">
        <f t="shared" ref="N44:N47" si="30">I44-J44</f>
        <v>0</v>
      </c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44"/>
      <c r="AZ44" s="327" t="str">
        <f>ПланОО!BG40</f>
        <v/>
      </c>
    </row>
    <row r="45" spans="1:52" x14ac:dyDescent="0.25">
      <c r="A45" s="150"/>
      <c r="B45" s="44" t="str">
        <f>Base!A41</f>
        <v>ОНБ.ВC.3</v>
      </c>
      <c r="C45" s="332">
        <f>Base!B41</f>
        <v>0</v>
      </c>
      <c r="D45" s="89"/>
      <c r="E45" s="89"/>
      <c r="F45" s="89"/>
      <c r="G45" s="89"/>
      <c r="H45" s="330">
        <f t="shared" si="24"/>
        <v>0</v>
      </c>
      <c r="I45" s="44">
        <f t="shared" si="25"/>
        <v>0</v>
      </c>
      <c r="J45" s="44">
        <f t="shared" si="26"/>
        <v>0</v>
      </c>
      <c r="K45" s="44">
        <f t="shared" si="27"/>
        <v>0</v>
      </c>
      <c r="L45" s="44">
        <f t="shared" si="28"/>
        <v>0</v>
      </c>
      <c r="M45" s="44">
        <f t="shared" si="29"/>
        <v>0</v>
      </c>
      <c r="N45" s="44">
        <f t="shared" si="30"/>
        <v>0</v>
      </c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44"/>
      <c r="AZ45" s="327" t="str">
        <f>ПланОО!BG41</f>
        <v/>
      </c>
    </row>
    <row r="46" spans="1:52" x14ac:dyDescent="0.25">
      <c r="A46" s="150"/>
      <c r="B46" s="44" t="str">
        <f>Base!A42</f>
        <v>ОНБ.ВC.4</v>
      </c>
      <c r="C46" s="332">
        <f>Base!B42</f>
        <v>0</v>
      </c>
      <c r="D46" s="89"/>
      <c r="E46" s="89"/>
      <c r="F46" s="89"/>
      <c r="G46" s="89"/>
      <c r="H46" s="330">
        <f t="shared" si="24"/>
        <v>0</v>
      </c>
      <c r="I46" s="44">
        <f t="shared" si="25"/>
        <v>0</v>
      </c>
      <c r="J46" s="44">
        <f t="shared" si="26"/>
        <v>0</v>
      </c>
      <c r="K46" s="44">
        <f t="shared" si="27"/>
        <v>0</v>
      </c>
      <c r="L46" s="44">
        <f t="shared" si="28"/>
        <v>0</v>
      </c>
      <c r="M46" s="44">
        <f t="shared" si="29"/>
        <v>0</v>
      </c>
      <c r="N46" s="44">
        <f t="shared" si="30"/>
        <v>0</v>
      </c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44"/>
      <c r="AZ46" s="327" t="str">
        <f>ПланОО!BG42</f>
        <v/>
      </c>
    </row>
    <row r="47" spans="1:52" x14ac:dyDescent="0.25">
      <c r="A47" s="150"/>
      <c r="B47" s="44" t="str">
        <f>Base!A43</f>
        <v>ОНБ.ВC.5</v>
      </c>
      <c r="C47" s="332">
        <f>Base!B43</f>
        <v>0</v>
      </c>
      <c r="D47" s="89"/>
      <c r="E47" s="89"/>
      <c r="F47" s="89"/>
      <c r="G47" s="89"/>
      <c r="H47" s="330">
        <f t="shared" si="24"/>
        <v>0</v>
      </c>
      <c r="I47" s="44">
        <f t="shared" si="25"/>
        <v>0</v>
      </c>
      <c r="J47" s="44">
        <f t="shared" si="26"/>
        <v>0</v>
      </c>
      <c r="K47" s="44">
        <f t="shared" si="27"/>
        <v>0</v>
      </c>
      <c r="L47" s="44">
        <f t="shared" si="28"/>
        <v>0</v>
      </c>
      <c r="M47" s="44">
        <f t="shared" si="29"/>
        <v>0</v>
      </c>
      <c r="N47" s="44">
        <f t="shared" si="30"/>
        <v>0</v>
      </c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44"/>
      <c r="AZ47" s="327" t="str">
        <f>ПланОО!BG43</f>
        <v/>
      </c>
    </row>
    <row r="48" spans="1:52" x14ac:dyDescent="0.25">
      <c r="A48" s="51" t="s">
        <v>346</v>
      </c>
      <c r="B48" s="407" t="str">
        <f>B50</f>
        <v>Всего по вариативной части ОНБ (ВС)</v>
      </c>
      <c r="C48" s="407"/>
      <c r="D48" s="130"/>
      <c r="E48" s="130"/>
      <c r="F48" s="130"/>
      <c r="G48" s="130"/>
      <c r="H48" s="162">
        <f>SUMIF($A$43:$A$47,$A48,H$43:H$47)</f>
        <v>0</v>
      </c>
      <c r="I48" s="162">
        <f t="shared" ref="I48:AX49" si="31">SUMIF($A$43:$A$47,$A48,I$43:I$47)</f>
        <v>0</v>
      </c>
      <c r="J48" s="162">
        <f t="shared" si="31"/>
        <v>0</v>
      </c>
      <c r="K48" s="162">
        <f t="shared" si="31"/>
        <v>0</v>
      </c>
      <c r="L48" s="162">
        <f t="shared" si="31"/>
        <v>0</v>
      </c>
      <c r="M48" s="162">
        <f t="shared" si="31"/>
        <v>0</v>
      </c>
      <c r="N48" s="162">
        <f t="shared" si="31"/>
        <v>0</v>
      </c>
      <c r="O48" s="239">
        <f t="shared" si="31"/>
        <v>0</v>
      </c>
      <c r="P48" s="239">
        <f t="shared" si="31"/>
        <v>0</v>
      </c>
      <c r="Q48" s="239">
        <f t="shared" si="31"/>
        <v>0</v>
      </c>
      <c r="R48" s="239">
        <f t="shared" si="31"/>
        <v>0</v>
      </c>
      <c r="S48" s="162">
        <f t="shared" si="31"/>
        <v>0</v>
      </c>
      <c r="T48" s="162">
        <f t="shared" si="31"/>
        <v>0</v>
      </c>
      <c r="U48" s="162">
        <f t="shared" si="31"/>
        <v>0</v>
      </c>
      <c r="V48" s="162">
        <f t="shared" si="31"/>
        <v>0</v>
      </c>
      <c r="W48" s="162">
        <f t="shared" si="31"/>
        <v>0</v>
      </c>
      <c r="X48" s="162">
        <f t="shared" si="31"/>
        <v>0</v>
      </c>
      <c r="Y48" s="162">
        <f t="shared" si="31"/>
        <v>0</v>
      </c>
      <c r="Z48" s="162">
        <f t="shared" si="31"/>
        <v>0</v>
      </c>
      <c r="AA48" s="162">
        <f t="shared" si="31"/>
        <v>0</v>
      </c>
      <c r="AB48" s="162">
        <f t="shared" si="31"/>
        <v>0</v>
      </c>
      <c r="AC48" s="162">
        <f t="shared" si="31"/>
        <v>0</v>
      </c>
      <c r="AD48" s="162">
        <f t="shared" si="31"/>
        <v>0</v>
      </c>
      <c r="AE48" s="162">
        <f t="shared" si="31"/>
        <v>0</v>
      </c>
      <c r="AF48" s="162">
        <f t="shared" si="31"/>
        <v>0</v>
      </c>
      <c r="AG48" s="162">
        <f t="shared" si="31"/>
        <v>0</v>
      </c>
      <c r="AH48" s="162">
        <f t="shared" si="31"/>
        <v>0</v>
      </c>
      <c r="AI48" s="162">
        <f t="shared" si="31"/>
        <v>0</v>
      </c>
      <c r="AJ48" s="162">
        <f t="shared" si="31"/>
        <v>0</v>
      </c>
      <c r="AK48" s="162">
        <f t="shared" si="31"/>
        <v>0</v>
      </c>
      <c r="AL48" s="162">
        <f t="shared" si="31"/>
        <v>0</v>
      </c>
      <c r="AM48" s="162">
        <f t="shared" si="31"/>
        <v>0</v>
      </c>
      <c r="AN48" s="162">
        <f t="shared" si="31"/>
        <v>0</v>
      </c>
      <c r="AO48" s="162">
        <f t="shared" si="31"/>
        <v>0</v>
      </c>
      <c r="AP48" s="162">
        <f t="shared" si="31"/>
        <v>0</v>
      </c>
      <c r="AQ48" s="162">
        <f t="shared" si="31"/>
        <v>0</v>
      </c>
      <c r="AR48" s="162">
        <f t="shared" si="31"/>
        <v>0</v>
      </c>
      <c r="AS48" s="162">
        <f t="shared" si="31"/>
        <v>0</v>
      </c>
      <c r="AT48" s="162">
        <f t="shared" si="31"/>
        <v>0</v>
      </c>
      <c r="AU48" s="162">
        <f t="shared" si="31"/>
        <v>0</v>
      </c>
      <c r="AV48" s="162">
        <f t="shared" si="31"/>
        <v>0</v>
      </c>
      <c r="AW48" s="162">
        <f t="shared" si="31"/>
        <v>0</v>
      </c>
      <c r="AX48" s="162">
        <f t="shared" si="31"/>
        <v>0</v>
      </c>
      <c r="AY48" s="44"/>
      <c r="AZ48" s="217"/>
    </row>
    <row r="49" spans="1:52" x14ac:dyDescent="0.25">
      <c r="A49" s="51" t="s">
        <v>347</v>
      </c>
      <c r="B49" s="407" t="str">
        <f>B50</f>
        <v>Всего по вариативной части ОНБ (ВС)</v>
      </c>
      <c r="C49" s="407"/>
      <c r="D49" s="130"/>
      <c r="E49" s="130"/>
      <c r="F49" s="130"/>
      <c r="G49" s="130"/>
      <c r="H49" s="162">
        <f>SUMIF($A$43:$A$47,$A49,H$43:H$47)</f>
        <v>0</v>
      </c>
      <c r="I49" s="162">
        <f t="shared" si="31"/>
        <v>0</v>
      </c>
      <c r="J49" s="162">
        <f t="shared" si="31"/>
        <v>0</v>
      </c>
      <c r="K49" s="162">
        <f t="shared" si="31"/>
        <v>0</v>
      </c>
      <c r="L49" s="162">
        <f t="shared" si="31"/>
        <v>0</v>
      </c>
      <c r="M49" s="162">
        <f t="shared" si="31"/>
        <v>0</v>
      </c>
      <c r="N49" s="162">
        <f t="shared" si="31"/>
        <v>0</v>
      </c>
      <c r="O49" s="239">
        <f t="shared" si="31"/>
        <v>0</v>
      </c>
      <c r="P49" s="239">
        <f t="shared" si="31"/>
        <v>0</v>
      </c>
      <c r="Q49" s="239">
        <f t="shared" si="31"/>
        <v>0</v>
      </c>
      <c r="R49" s="239">
        <f t="shared" si="31"/>
        <v>0</v>
      </c>
      <c r="S49" s="162">
        <f t="shared" si="31"/>
        <v>0</v>
      </c>
      <c r="T49" s="162">
        <f t="shared" si="31"/>
        <v>0</v>
      </c>
      <c r="U49" s="162">
        <f t="shared" si="31"/>
        <v>0</v>
      </c>
      <c r="V49" s="162">
        <f t="shared" si="31"/>
        <v>0</v>
      </c>
      <c r="W49" s="162">
        <f t="shared" si="31"/>
        <v>0</v>
      </c>
      <c r="X49" s="162">
        <f t="shared" si="31"/>
        <v>0</v>
      </c>
      <c r="Y49" s="162">
        <f t="shared" si="31"/>
        <v>0</v>
      </c>
      <c r="Z49" s="162">
        <f t="shared" si="31"/>
        <v>0</v>
      </c>
      <c r="AA49" s="162">
        <f t="shared" si="31"/>
        <v>0</v>
      </c>
      <c r="AB49" s="162">
        <f t="shared" si="31"/>
        <v>0</v>
      </c>
      <c r="AC49" s="162">
        <f t="shared" si="31"/>
        <v>0</v>
      </c>
      <c r="AD49" s="162">
        <f t="shared" si="31"/>
        <v>0</v>
      </c>
      <c r="AE49" s="162">
        <f t="shared" si="31"/>
        <v>0</v>
      </c>
      <c r="AF49" s="162">
        <f t="shared" si="31"/>
        <v>0</v>
      </c>
      <c r="AG49" s="162">
        <f t="shared" si="31"/>
        <v>0</v>
      </c>
      <c r="AH49" s="162">
        <f t="shared" si="31"/>
        <v>0</v>
      </c>
      <c r="AI49" s="162">
        <f t="shared" si="31"/>
        <v>0</v>
      </c>
      <c r="AJ49" s="162">
        <f t="shared" si="31"/>
        <v>0</v>
      </c>
      <c r="AK49" s="162">
        <f t="shared" si="31"/>
        <v>0</v>
      </c>
      <c r="AL49" s="162">
        <f t="shared" si="31"/>
        <v>0</v>
      </c>
      <c r="AM49" s="162">
        <f t="shared" si="31"/>
        <v>0</v>
      </c>
      <c r="AN49" s="162">
        <f t="shared" si="31"/>
        <v>0</v>
      </c>
      <c r="AO49" s="162">
        <f t="shared" si="31"/>
        <v>0</v>
      </c>
      <c r="AP49" s="162">
        <f t="shared" si="31"/>
        <v>0</v>
      </c>
      <c r="AQ49" s="162">
        <f t="shared" si="31"/>
        <v>0</v>
      </c>
      <c r="AR49" s="162">
        <f t="shared" si="31"/>
        <v>0</v>
      </c>
      <c r="AS49" s="162">
        <f t="shared" si="31"/>
        <v>0</v>
      </c>
      <c r="AT49" s="162">
        <f t="shared" si="31"/>
        <v>0</v>
      </c>
      <c r="AU49" s="162">
        <f t="shared" si="31"/>
        <v>0</v>
      </c>
      <c r="AV49" s="162">
        <f t="shared" si="31"/>
        <v>0</v>
      </c>
      <c r="AW49" s="162">
        <f t="shared" si="31"/>
        <v>0</v>
      </c>
      <c r="AX49" s="162">
        <f t="shared" si="31"/>
        <v>0</v>
      </c>
      <c r="AY49" s="44"/>
      <c r="AZ49" s="217"/>
    </row>
    <row r="50" spans="1:52" x14ac:dyDescent="0.25">
      <c r="B50" s="407" t="str">
        <f>Base!A44</f>
        <v>Всего по вариативной части ОНБ (ВС)</v>
      </c>
      <c r="C50" s="407"/>
      <c r="D50" s="162">
        <f>SUM(D48:D49)</f>
        <v>0</v>
      </c>
      <c r="E50" s="162">
        <f>SUM(E48:E49)</f>
        <v>0</v>
      </c>
      <c r="F50" s="162">
        <f>SUM(F48:F49)</f>
        <v>0</v>
      </c>
      <c r="G50" s="162">
        <f>SUM(G48:G49)</f>
        <v>0</v>
      </c>
      <c r="H50" s="162">
        <f>SUM(H48:H49)</f>
        <v>0</v>
      </c>
      <c r="I50" s="162">
        <f t="shared" ref="I50:AX50" si="32">SUM(I48:I49)</f>
        <v>0</v>
      </c>
      <c r="J50" s="162">
        <f t="shared" si="32"/>
        <v>0</v>
      </c>
      <c r="K50" s="162">
        <f t="shared" si="32"/>
        <v>0</v>
      </c>
      <c r="L50" s="162">
        <f t="shared" si="32"/>
        <v>0</v>
      </c>
      <c r="M50" s="162">
        <f t="shared" si="32"/>
        <v>0</v>
      </c>
      <c r="N50" s="162">
        <f t="shared" si="32"/>
        <v>0</v>
      </c>
      <c r="O50" s="239">
        <f>SUM(O48:O49)</f>
        <v>0</v>
      </c>
      <c r="P50" s="239">
        <f>SUM(P48:P49)</f>
        <v>0</v>
      </c>
      <c r="Q50" s="239">
        <f>SUM(Q48:Q49)</f>
        <v>0</v>
      </c>
      <c r="R50" s="239">
        <f>SUM(R48:R49)</f>
        <v>0</v>
      </c>
      <c r="S50" s="162">
        <f t="shared" si="32"/>
        <v>0</v>
      </c>
      <c r="T50" s="162">
        <f t="shared" si="32"/>
        <v>0</v>
      </c>
      <c r="U50" s="162">
        <f t="shared" si="32"/>
        <v>0</v>
      </c>
      <c r="V50" s="162">
        <f t="shared" si="32"/>
        <v>0</v>
      </c>
      <c r="W50" s="162">
        <f t="shared" si="32"/>
        <v>0</v>
      </c>
      <c r="X50" s="162">
        <f t="shared" si="32"/>
        <v>0</v>
      </c>
      <c r="Y50" s="162">
        <f t="shared" si="32"/>
        <v>0</v>
      </c>
      <c r="Z50" s="162">
        <f t="shared" si="32"/>
        <v>0</v>
      </c>
      <c r="AA50" s="162">
        <f t="shared" si="32"/>
        <v>0</v>
      </c>
      <c r="AB50" s="162">
        <f t="shared" si="32"/>
        <v>0</v>
      </c>
      <c r="AC50" s="162">
        <f t="shared" si="32"/>
        <v>0</v>
      </c>
      <c r="AD50" s="162">
        <f t="shared" si="32"/>
        <v>0</v>
      </c>
      <c r="AE50" s="162">
        <f t="shared" si="32"/>
        <v>0</v>
      </c>
      <c r="AF50" s="162">
        <f t="shared" si="32"/>
        <v>0</v>
      </c>
      <c r="AG50" s="162">
        <f t="shared" si="32"/>
        <v>0</v>
      </c>
      <c r="AH50" s="162">
        <f t="shared" si="32"/>
        <v>0</v>
      </c>
      <c r="AI50" s="162">
        <f t="shared" si="32"/>
        <v>0</v>
      </c>
      <c r="AJ50" s="162">
        <f t="shared" si="32"/>
        <v>0</v>
      </c>
      <c r="AK50" s="162">
        <f t="shared" si="32"/>
        <v>0</v>
      </c>
      <c r="AL50" s="162">
        <f t="shared" si="32"/>
        <v>0</v>
      </c>
      <c r="AM50" s="162">
        <f t="shared" si="32"/>
        <v>0</v>
      </c>
      <c r="AN50" s="162">
        <f t="shared" si="32"/>
        <v>0</v>
      </c>
      <c r="AO50" s="162">
        <f t="shared" si="32"/>
        <v>0</v>
      </c>
      <c r="AP50" s="162">
        <f t="shared" si="32"/>
        <v>0</v>
      </c>
      <c r="AQ50" s="162">
        <f t="shared" si="32"/>
        <v>0</v>
      </c>
      <c r="AR50" s="162">
        <f t="shared" si="32"/>
        <v>0</v>
      </c>
      <c r="AS50" s="162">
        <f t="shared" si="32"/>
        <v>0</v>
      </c>
      <c r="AT50" s="162">
        <f t="shared" si="32"/>
        <v>0</v>
      </c>
      <c r="AU50" s="162">
        <f t="shared" si="32"/>
        <v>0</v>
      </c>
      <c r="AV50" s="162">
        <f t="shared" si="32"/>
        <v>0</v>
      </c>
      <c r="AW50" s="162">
        <f t="shared" si="32"/>
        <v>0</v>
      </c>
      <c r="AX50" s="162">
        <f t="shared" si="32"/>
        <v>0</v>
      </c>
      <c r="AY50" s="44"/>
      <c r="AZ50" s="217"/>
    </row>
    <row r="51" spans="1:52" x14ac:dyDescent="0.25">
      <c r="A51" s="51" t="s">
        <v>346</v>
      </c>
      <c r="B51" s="405" t="str">
        <f>B53</f>
        <v>Итого по вариативной части ОНБ</v>
      </c>
      <c r="C51" s="405"/>
      <c r="D51" s="162">
        <f t="shared" ref="D51:G52" si="33">D39+D48</f>
        <v>0</v>
      </c>
      <c r="E51" s="162">
        <f t="shared" si="33"/>
        <v>0</v>
      </c>
      <c r="F51" s="162">
        <f t="shared" si="33"/>
        <v>0</v>
      </c>
      <c r="G51" s="162">
        <f t="shared" si="33"/>
        <v>0</v>
      </c>
      <c r="H51" s="162">
        <f t="shared" ref="H51:L53" si="34">H39+H48</f>
        <v>0</v>
      </c>
      <c r="I51" s="162">
        <f t="shared" si="34"/>
        <v>0</v>
      </c>
      <c r="J51" s="162">
        <f t="shared" si="34"/>
        <v>0</v>
      </c>
      <c r="K51" s="162">
        <f t="shared" si="34"/>
        <v>0</v>
      </c>
      <c r="L51" s="162">
        <f t="shared" si="34"/>
        <v>0</v>
      </c>
      <c r="M51" s="162">
        <f t="shared" ref="M51:AX51" si="35">M39+M48</f>
        <v>0</v>
      </c>
      <c r="N51" s="162">
        <f t="shared" si="35"/>
        <v>0</v>
      </c>
      <c r="O51" s="239">
        <f t="shared" ref="O51:R53" si="36">O39+O48</f>
        <v>0</v>
      </c>
      <c r="P51" s="239">
        <f t="shared" si="36"/>
        <v>0</v>
      </c>
      <c r="Q51" s="239">
        <f t="shared" si="36"/>
        <v>0</v>
      </c>
      <c r="R51" s="239">
        <f t="shared" si="36"/>
        <v>0</v>
      </c>
      <c r="S51" s="162">
        <f t="shared" si="35"/>
        <v>0</v>
      </c>
      <c r="T51" s="162">
        <f t="shared" si="35"/>
        <v>0</v>
      </c>
      <c r="U51" s="162">
        <f t="shared" si="35"/>
        <v>0</v>
      </c>
      <c r="V51" s="162">
        <f t="shared" si="35"/>
        <v>0</v>
      </c>
      <c r="W51" s="162">
        <f t="shared" si="35"/>
        <v>0</v>
      </c>
      <c r="X51" s="162">
        <f t="shared" si="35"/>
        <v>0</v>
      </c>
      <c r="Y51" s="162">
        <f t="shared" si="35"/>
        <v>0</v>
      </c>
      <c r="Z51" s="162">
        <f t="shared" si="35"/>
        <v>0</v>
      </c>
      <c r="AA51" s="162">
        <f t="shared" si="35"/>
        <v>0</v>
      </c>
      <c r="AB51" s="162">
        <f t="shared" si="35"/>
        <v>0</v>
      </c>
      <c r="AC51" s="162">
        <f t="shared" si="35"/>
        <v>0</v>
      </c>
      <c r="AD51" s="162">
        <f t="shared" si="35"/>
        <v>0</v>
      </c>
      <c r="AE51" s="162">
        <f t="shared" si="35"/>
        <v>0</v>
      </c>
      <c r="AF51" s="162">
        <f t="shared" si="35"/>
        <v>0</v>
      </c>
      <c r="AG51" s="162">
        <f t="shared" si="35"/>
        <v>0</v>
      </c>
      <c r="AH51" s="162">
        <f t="shared" si="35"/>
        <v>0</v>
      </c>
      <c r="AI51" s="162">
        <f t="shared" si="35"/>
        <v>0</v>
      </c>
      <c r="AJ51" s="162">
        <f t="shared" si="35"/>
        <v>0</v>
      </c>
      <c r="AK51" s="162">
        <f t="shared" si="35"/>
        <v>0</v>
      </c>
      <c r="AL51" s="162">
        <f t="shared" si="35"/>
        <v>0</v>
      </c>
      <c r="AM51" s="162">
        <f t="shared" si="35"/>
        <v>0</v>
      </c>
      <c r="AN51" s="162">
        <f t="shared" si="35"/>
        <v>0</v>
      </c>
      <c r="AO51" s="162">
        <f t="shared" si="35"/>
        <v>0</v>
      </c>
      <c r="AP51" s="162">
        <f t="shared" si="35"/>
        <v>0</v>
      </c>
      <c r="AQ51" s="162">
        <f t="shared" si="35"/>
        <v>0</v>
      </c>
      <c r="AR51" s="162">
        <f t="shared" si="35"/>
        <v>0</v>
      </c>
      <c r="AS51" s="162">
        <f t="shared" si="35"/>
        <v>0</v>
      </c>
      <c r="AT51" s="162">
        <f t="shared" si="35"/>
        <v>0</v>
      </c>
      <c r="AU51" s="162">
        <f t="shared" si="35"/>
        <v>0</v>
      </c>
      <c r="AV51" s="162">
        <f t="shared" si="35"/>
        <v>0</v>
      </c>
      <c r="AW51" s="162">
        <f t="shared" si="35"/>
        <v>0</v>
      </c>
      <c r="AX51" s="162">
        <f t="shared" si="35"/>
        <v>0</v>
      </c>
      <c r="AY51" s="44"/>
      <c r="AZ51" s="217"/>
    </row>
    <row r="52" spans="1:52" x14ac:dyDescent="0.25">
      <c r="A52" s="51" t="s">
        <v>347</v>
      </c>
      <c r="B52" s="405" t="str">
        <f>B53</f>
        <v>Итого по вариативной части ОНБ</v>
      </c>
      <c r="C52" s="405"/>
      <c r="D52" s="162">
        <f t="shared" si="33"/>
        <v>0</v>
      </c>
      <c r="E52" s="162">
        <f t="shared" si="33"/>
        <v>0</v>
      </c>
      <c r="F52" s="162">
        <f t="shared" si="33"/>
        <v>0</v>
      </c>
      <c r="G52" s="162">
        <f t="shared" si="33"/>
        <v>0</v>
      </c>
      <c r="H52" s="162">
        <f t="shared" si="34"/>
        <v>0</v>
      </c>
      <c r="I52" s="162">
        <f t="shared" si="34"/>
        <v>0</v>
      </c>
      <c r="J52" s="162">
        <f t="shared" si="34"/>
        <v>0</v>
      </c>
      <c r="K52" s="162">
        <f t="shared" si="34"/>
        <v>0</v>
      </c>
      <c r="L52" s="162">
        <f t="shared" si="34"/>
        <v>0</v>
      </c>
      <c r="M52" s="162">
        <f t="shared" ref="M52:AX52" si="37">M40+M49</f>
        <v>0</v>
      </c>
      <c r="N52" s="162">
        <f t="shared" si="37"/>
        <v>0</v>
      </c>
      <c r="O52" s="239">
        <f t="shared" si="36"/>
        <v>0</v>
      </c>
      <c r="P52" s="239">
        <f t="shared" si="36"/>
        <v>0</v>
      </c>
      <c r="Q52" s="239">
        <f t="shared" si="36"/>
        <v>0</v>
      </c>
      <c r="R52" s="239">
        <f t="shared" si="36"/>
        <v>0</v>
      </c>
      <c r="S52" s="162">
        <f t="shared" si="37"/>
        <v>0</v>
      </c>
      <c r="T52" s="162">
        <f t="shared" si="37"/>
        <v>0</v>
      </c>
      <c r="U52" s="162">
        <f t="shared" si="37"/>
        <v>0</v>
      </c>
      <c r="V52" s="162">
        <f t="shared" si="37"/>
        <v>0</v>
      </c>
      <c r="W52" s="162">
        <f t="shared" si="37"/>
        <v>0</v>
      </c>
      <c r="X52" s="162">
        <f t="shared" si="37"/>
        <v>0</v>
      </c>
      <c r="Y52" s="162">
        <f t="shared" si="37"/>
        <v>0</v>
      </c>
      <c r="Z52" s="162">
        <f t="shared" si="37"/>
        <v>0</v>
      </c>
      <c r="AA52" s="162">
        <f t="shared" si="37"/>
        <v>0</v>
      </c>
      <c r="AB52" s="162">
        <f t="shared" si="37"/>
        <v>0</v>
      </c>
      <c r="AC52" s="162">
        <f t="shared" si="37"/>
        <v>0</v>
      </c>
      <c r="AD52" s="162">
        <f t="shared" si="37"/>
        <v>0</v>
      </c>
      <c r="AE52" s="162">
        <f t="shared" si="37"/>
        <v>0</v>
      </c>
      <c r="AF52" s="162">
        <f t="shared" si="37"/>
        <v>0</v>
      </c>
      <c r="AG52" s="162">
        <f t="shared" si="37"/>
        <v>0</v>
      </c>
      <c r="AH52" s="162">
        <f t="shared" si="37"/>
        <v>0</v>
      </c>
      <c r="AI52" s="162">
        <f t="shared" si="37"/>
        <v>0</v>
      </c>
      <c r="AJ52" s="162">
        <f t="shared" si="37"/>
        <v>0</v>
      </c>
      <c r="AK52" s="162">
        <f t="shared" si="37"/>
        <v>0</v>
      </c>
      <c r="AL52" s="162">
        <f t="shared" si="37"/>
        <v>0</v>
      </c>
      <c r="AM52" s="162">
        <f t="shared" si="37"/>
        <v>0</v>
      </c>
      <c r="AN52" s="162">
        <f t="shared" si="37"/>
        <v>0</v>
      </c>
      <c r="AO52" s="162">
        <f t="shared" si="37"/>
        <v>0</v>
      </c>
      <c r="AP52" s="162">
        <f t="shared" si="37"/>
        <v>0</v>
      </c>
      <c r="AQ52" s="162">
        <f t="shared" si="37"/>
        <v>0</v>
      </c>
      <c r="AR52" s="162">
        <f t="shared" si="37"/>
        <v>0</v>
      </c>
      <c r="AS52" s="162">
        <f t="shared" si="37"/>
        <v>0</v>
      </c>
      <c r="AT52" s="162">
        <f t="shared" si="37"/>
        <v>0</v>
      </c>
      <c r="AU52" s="162">
        <f t="shared" si="37"/>
        <v>0</v>
      </c>
      <c r="AV52" s="162">
        <f t="shared" si="37"/>
        <v>0</v>
      </c>
      <c r="AW52" s="162">
        <f t="shared" si="37"/>
        <v>0</v>
      </c>
      <c r="AX52" s="162">
        <f t="shared" si="37"/>
        <v>0</v>
      </c>
      <c r="AY52" s="44"/>
      <c r="AZ52" s="217"/>
    </row>
    <row r="53" spans="1:52" x14ac:dyDescent="0.25">
      <c r="B53" s="405" t="str">
        <f>Base!A45</f>
        <v>Итого по вариативной части ОНБ</v>
      </c>
      <c r="C53" s="405"/>
      <c r="D53" s="162">
        <f>D41+D50</f>
        <v>0</v>
      </c>
      <c r="E53" s="162">
        <f>E41+E50</f>
        <v>0</v>
      </c>
      <c r="F53" s="162">
        <f>F41+F50</f>
        <v>0</v>
      </c>
      <c r="G53" s="162">
        <f>G41+G50</f>
        <v>0</v>
      </c>
      <c r="H53" s="162">
        <f t="shared" si="34"/>
        <v>0</v>
      </c>
      <c r="I53" s="162">
        <f t="shared" si="34"/>
        <v>0</v>
      </c>
      <c r="J53" s="162">
        <f t="shared" si="34"/>
        <v>0</v>
      </c>
      <c r="K53" s="162">
        <f t="shared" si="34"/>
        <v>0</v>
      </c>
      <c r="L53" s="162">
        <f t="shared" si="34"/>
        <v>0</v>
      </c>
      <c r="M53" s="162">
        <f t="shared" ref="M53:AX53" si="38">M41+M50</f>
        <v>0</v>
      </c>
      <c r="N53" s="162">
        <f t="shared" si="38"/>
        <v>0</v>
      </c>
      <c r="O53" s="239">
        <f t="shared" si="36"/>
        <v>0</v>
      </c>
      <c r="P53" s="239">
        <f t="shared" si="36"/>
        <v>0</v>
      </c>
      <c r="Q53" s="239">
        <f t="shared" si="36"/>
        <v>0</v>
      </c>
      <c r="R53" s="239">
        <f t="shared" si="36"/>
        <v>0</v>
      </c>
      <c r="S53" s="162">
        <f t="shared" si="38"/>
        <v>0</v>
      </c>
      <c r="T53" s="162">
        <f t="shared" si="38"/>
        <v>0</v>
      </c>
      <c r="U53" s="162">
        <f t="shared" si="38"/>
        <v>0</v>
      </c>
      <c r="V53" s="162">
        <f t="shared" si="38"/>
        <v>0</v>
      </c>
      <c r="W53" s="162">
        <f t="shared" si="38"/>
        <v>0</v>
      </c>
      <c r="X53" s="162">
        <f t="shared" si="38"/>
        <v>0</v>
      </c>
      <c r="Y53" s="162">
        <f t="shared" si="38"/>
        <v>0</v>
      </c>
      <c r="Z53" s="162">
        <f t="shared" si="38"/>
        <v>0</v>
      </c>
      <c r="AA53" s="162">
        <f t="shared" si="38"/>
        <v>0</v>
      </c>
      <c r="AB53" s="162">
        <f t="shared" si="38"/>
        <v>0</v>
      </c>
      <c r="AC53" s="162">
        <f t="shared" si="38"/>
        <v>0</v>
      </c>
      <c r="AD53" s="162">
        <f t="shared" si="38"/>
        <v>0</v>
      </c>
      <c r="AE53" s="162">
        <f t="shared" si="38"/>
        <v>0</v>
      </c>
      <c r="AF53" s="162">
        <f t="shared" si="38"/>
        <v>0</v>
      </c>
      <c r="AG53" s="162">
        <f t="shared" si="38"/>
        <v>0</v>
      </c>
      <c r="AH53" s="162">
        <f t="shared" si="38"/>
        <v>0</v>
      </c>
      <c r="AI53" s="162">
        <f t="shared" si="38"/>
        <v>0</v>
      </c>
      <c r="AJ53" s="162">
        <f t="shared" si="38"/>
        <v>0</v>
      </c>
      <c r="AK53" s="162">
        <f t="shared" si="38"/>
        <v>0</v>
      </c>
      <c r="AL53" s="162">
        <f t="shared" si="38"/>
        <v>0</v>
      </c>
      <c r="AM53" s="162">
        <f t="shared" si="38"/>
        <v>0</v>
      </c>
      <c r="AN53" s="162">
        <f t="shared" si="38"/>
        <v>0</v>
      </c>
      <c r="AO53" s="162">
        <f t="shared" si="38"/>
        <v>0</v>
      </c>
      <c r="AP53" s="162">
        <f t="shared" si="38"/>
        <v>0</v>
      </c>
      <c r="AQ53" s="162">
        <f t="shared" si="38"/>
        <v>0</v>
      </c>
      <c r="AR53" s="162">
        <f t="shared" si="38"/>
        <v>0</v>
      </c>
      <c r="AS53" s="162">
        <f t="shared" si="38"/>
        <v>0</v>
      </c>
      <c r="AT53" s="162">
        <f t="shared" si="38"/>
        <v>0</v>
      </c>
      <c r="AU53" s="162">
        <f t="shared" si="38"/>
        <v>0</v>
      </c>
      <c r="AV53" s="162">
        <f t="shared" si="38"/>
        <v>0</v>
      </c>
      <c r="AW53" s="162">
        <f t="shared" si="38"/>
        <v>0</v>
      </c>
      <c r="AX53" s="162">
        <f t="shared" si="38"/>
        <v>0</v>
      </c>
      <c r="AY53" s="125"/>
      <c r="AZ53" s="227"/>
    </row>
    <row r="54" spans="1:52" x14ac:dyDescent="0.25">
      <c r="A54" s="51" t="s">
        <v>346</v>
      </c>
      <c r="B54" s="405" t="str">
        <f>B56</f>
        <v>ВСЕГО ПО ОБЩЕНАУЧНОМУ БЛОКУ</v>
      </c>
      <c r="C54" s="405"/>
      <c r="D54" s="162">
        <f t="shared" ref="D54:L54" si="39">D23+D51</f>
        <v>0</v>
      </c>
      <c r="E54" s="162">
        <f t="shared" si="39"/>
        <v>0</v>
      </c>
      <c r="F54" s="162">
        <f t="shared" si="39"/>
        <v>0</v>
      </c>
      <c r="G54" s="162">
        <f t="shared" si="39"/>
        <v>0</v>
      </c>
      <c r="H54" s="162">
        <f t="shared" si="39"/>
        <v>0</v>
      </c>
      <c r="I54" s="162">
        <f t="shared" si="39"/>
        <v>0</v>
      </c>
      <c r="J54" s="162">
        <f t="shared" si="39"/>
        <v>0</v>
      </c>
      <c r="K54" s="162">
        <f t="shared" si="39"/>
        <v>0</v>
      </c>
      <c r="L54" s="162">
        <f t="shared" si="39"/>
        <v>0</v>
      </c>
      <c r="M54" s="162">
        <f t="shared" ref="M54:AX54" si="40">M23+M51</f>
        <v>0</v>
      </c>
      <c r="N54" s="162">
        <f t="shared" si="40"/>
        <v>0</v>
      </c>
      <c r="O54" s="239">
        <f t="shared" ref="O54:R56" si="41">O23+O51</f>
        <v>0</v>
      </c>
      <c r="P54" s="239">
        <f t="shared" si="41"/>
        <v>0</v>
      </c>
      <c r="Q54" s="239">
        <f t="shared" si="41"/>
        <v>0</v>
      </c>
      <c r="R54" s="239">
        <f t="shared" si="41"/>
        <v>0</v>
      </c>
      <c r="S54" s="162">
        <f t="shared" si="40"/>
        <v>0</v>
      </c>
      <c r="T54" s="162">
        <f t="shared" si="40"/>
        <v>0</v>
      </c>
      <c r="U54" s="162">
        <f t="shared" si="40"/>
        <v>0</v>
      </c>
      <c r="V54" s="162">
        <f t="shared" si="40"/>
        <v>0</v>
      </c>
      <c r="W54" s="162">
        <f t="shared" si="40"/>
        <v>0</v>
      </c>
      <c r="X54" s="162">
        <f t="shared" si="40"/>
        <v>0</v>
      </c>
      <c r="Y54" s="162">
        <f t="shared" si="40"/>
        <v>0</v>
      </c>
      <c r="Z54" s="162">
        <f t="shared" si="40"/>
        <v>0</v>
      </c>
      <c r="AA54" s="162">
        <f t="shared" si="40"/>
        <v>0</v>
      </c>
      <c r="AB54" s="162">
        <f t="shared" si="40"/>
        <v>0</v>
      </c>
      <c r="AC54" s="162">
        <f t="shared" si="40"/>
        <v>0</v>
      </c>
      <c r="AD54" s="162">
        <f t="shared" si="40"/>
        <v>0</v>
      </c>
      <c r="AE54" s="162">
        <f t="shared" si="40"/>
        <v>0</v>
      </c>
      <c r="AF54" s="162">
        <f t="shared" si="40"/>
        <v>0</v>
      </c>
      <c r="AG54" s="162">
        <f t="shared" si="40"/>
        <v>0</v>
      </c>
      <c r="AH54" s="162">
        <f t="shared" si="40"/>
        <v>0</v>
      </c>
      <c r="AI54" s="162">
        <f t="shared" si="40"/>
        <v>0</v>
      </c>
      <c r="AJ54" s="162">
        <f t="shared" si="40"/>
        <v>0</v>
      </c>
      <c r="AK54" s="162">
        <f t="shared" si="40"/>
        <v>0</v>
      </c>
      <c r="AL54" s="162">
        <f t="shared" si="40"/>
        <v>0</v>
      </c>
      <c r="AM54" s="162">
        <f t="shared" si="40"/>
        <v>0</v>
      </c>
      <c r="AN54" s="162">
        <f t="shared" si="40"/>
        <v>0</v>
      </c>
      <c r="AO54" s="162">
        <f t="shared" si="40"/>
        <v>0</v>
      </c>
      <c r="AP54" s="162">
        <f t="shared" si="40"/>
        <v>0</v>
      </c>
      <c r="AQ54" s="162">
        <f t="shared" si="40"/>
        <v>0</v>
      </c>
      <c r="AR54" s="162">
        <f t="shared" si="40"/>
        <v>0</v>
      </c>
      <c r="AS54" s="162">
        <f t="shared" si="40"/>
        <v>0</v>
      </c>
      <c r="AT54" s="162">
        <f t="shared" si="40"/>
        <v>0</v>
      </c>
      <c r="AU54" s="162">
        <f t="shared" si="40"/>
        <v>0</v>
      </c>
      <c r="AV54" s="162">
        <f t="shared" si="40"/>
        <v>0</v>
      </c>
      <c r="AW54" s="162">
        <f t="shared" si="40"/>
        <v>0</v>
      </c>
      <c r="AX54" s="162">
        <f t="shared" si="40"/>
        <v>0</v>
      </c>
      <c r="AY54" s="44"/>
      <c r="AZ54" s="217"/>
    </row>
    <row r="55" spans="1:52" x14ac:dyDescent="0.25">
      <c r="A55" s="51" t="s">
        <v>347</v>
      </c>
      <c r="B55" s="405" t="str">
        <f>B56</f>
        <v>ВСЕГО ПО ОБЩЕНАУЧНОМУ БЛОКУ</v>
      </c>
      <c r="C55" s="405"/>
      <c r="D55" s="162">
        <f t="shared" ref="D55:L55" si="42">D24+D52</f>
        <v>0</v>
      </c>
      <c r="E55" s="162">
        <f t="shared" si="42"/>
        <v>0</v>
      </c>
      <c r="F55" s="162">
        <f t="shared" si="42"/>
        <v>0</v>
      </c>
      <c r="G55" s="162">
        <f t="shared" si="42"/>
        <v>0</v>
      </c>
      <c r="H55" s="162">
        <f t="shared" si="42"/>
        <v>0</v>
      </c>
      <c r="I55" s="162">
        <f t="shared" si="42"/>
        <v>0</v>
      </c>
      <c r="J55" s="162">
        <f t="shared" si="42"/>
        <v>0</v>
      </c>
      <c r="K55" s="162">
        <f t="shared" si="42"/>
        <v>0</v>
      </c>
      <c r="L55" s="162">
        <f t="shared" si="42"/>
        <v>0</v>
      </c>
      <c r="M55" s="162">
        <f t="shared" ref="M55:AX55" si="43">M24+M52</f>
        <v>0</v>
      </c>
      <c r="N55" s="162">
        <f t="shared" si="43"/>
        <v>0</v>
      </c>
      <c r="O55" s="239">
        <f t="shared" si="41"/>
        <v>0</v>
      </c>
      <c r="P55" s="239">
        <f t="shared" si="41"/>
        <v>0</v>
      </c>
      <c r="Q55" s="239">
        <f t="shared" si="41"/>
        <v>0</v>
      </c>
      <c r="R55" s="239">
        <f t="shared" si="41"/>
        <v>0</v>
      </c>
      <c r="S55" s="162">
        <f t="shared" si="43"/>
        <v>0</v>
      </c>
      <c r="T55" s="162">
        <f t="shared" si="43"/>
        <v>0</v>
      </c>
      <c r="U55" s="162">
        <f t="shared" si="43"/>
        <v>0</v>
      </c>
      <c r="V55" s="162">
        <f t="shared" si="43"/>
        <v>0</v>
      </c>
      <c r="W55" s="162">
        <f t="shared" si="43"/>
        <v>0</v>
      </c>
      <c r="X55" s="162">
        <f t="shared" si="43"/>
        <v>0</v>
      </c>
      <c r="Y55" s="162">
        <f t="shared" si="43"/>
        <v>0</v>
      </c>
      <c r="Z55" s="162">
        <f t="shared" si="43"/>
        <v>0</v>
      </c>
      <c r="AA55" s="162">
        <f t="shared" si="43"/>
        <v>0</v>
      </c>
      <c r="AB55" s="162">
        <f t="shared" si="43"/>
        <v>0</v>
      </c>
      <c r="AC55" s="162">
        <f t="shared" si="43"/>
        <v>0</v>
      </c>
      <c r="AD55" s="162">
        <f t="shared" si="43"/>
        <v>0</v>
      </c>
      <c r="AE55" s="162">
        <f t="shared" si="43"/>
        <v>0</v>
      </c>
      <c r="AF55" s="162">
        <f t="shared" si="43"/>
        <v>0</v>
      </c>
      <c r="AG55" s="162">
        <f t="shared" si="43"/>
        <v>0</v>
      </c>
      <c r="AH55" s="162">
        <f t="shared" si="43"/>
        <v>0</v>
      </c>
      <c r="AI55" s="162">
        <f t="shared" si="43"/>
        <v>0</v>
      </c>
      <c r="AJ55" s="162">
        <f t="shared" si="43"/>
        <v>0</v>
      </c>
      <c r="AK55" s="162">
        <f t="shared" si="43"/>
        <v>0</v>
      </c>
      <c r="AL55" s="162">
        <f t="shared" si="43"/>
        <v>0</v>
      </c>
      <c r="AM55" s="162">
        <f t="shared" si="43"/>
        <v>0</v>
      </c>
      <c r="AN55" s="162">
        <f t="shared" si="43"/>
        <v>0</v>
      </c>
      <c r="AO55" s="162">
        <f t="shared" si="43"/>
        <v>0</v>
      </c>
      <c r="AP55" s="162">
        <f t="shared" si="43"/>
        <v>0</v>
      </c>
      <c r="AQ55" s="162">
        <f t="shared" si="43"/>
        <v>0</v>
      </c>
      <c r="AR55" s="162">
        <f t="shared" si="43"/>
        <v>0</v>
      </c>
      <c r="AS55" s="162">
        <f t="shared" si="43"/>
        <v>0</v>
      </c>
      <c r="AT55" s="162">
        <f t="shared" si="43"/>
        <v>0</v>
      </c>
      <c r="AU55" s="162">
        <f t="shared" si="43"/>
        <v>0</v>
      </c>
      <c r="AV55" s="162">
        <f t="shared" si="43"/>
        <v>0</v>
      </c>
      <c r="AW55" s="162">
        <f t="shared" si="43"/>
        <v>0</v>
      </c>
      <c r="AX55" s="162">
        <f t="shared" si="43"/>
        <v>0</v>
      </c>
      <c r="AY55" s="44"/>
      <c r="AZ55" s="217"/>
    </row>
    <row r="56" spans="1:52" x14ac:dyDescent="0.25">
      <c r="B56" s="405" t="str">
        <f>Base!A46</f>
        <v>ВСЕГО ПО ОБЩЕНАУЧНОМУ БЛОКУ</v>
      </c>
      <c r="C56" s="405"/>
      <c r="D56" s="162">
        <f t="shared" ref="D56:L56" si="44">D25+D53</f>
        <v>0</v>
      </c>
      <c r="E56" s="162">
        <f t="shared" si="44"/>
        <v>0</v>
      </c>
      <c r="F56" s="162">
        <f t="shared" si="44"/>
        <v>0</v>
      </c>
      <c r="G56" s="162">
        <f t="shared" si="44"/>
        <v>0</v>
      </c>
      <c r="H56" s="162">
        <f t="shared" si="44"/>
        <v>0</v>
      </c>
      <c r="I56" s="162">
        <f t="shared" si="44"/>
        <v>0</v>
      </c>
      <c r="J56" s="162">
        <f t="shared" si="44"/>
        <v>0</v>
      </c>
      <c r="K56" s="162">
        <f t="shared" si="44"/>
        <v>0</v>
      </c>
      <c r="L56" s="162">
        <f t="shared" si="44"/>
        <v>0</v>
      </c>
      <c r="M56" s="162">
        <f t="shared" ref="M56:AX56" si="45">M25+M53</f>
        <v>0</v>
      </c>
      <c r="N56" s="162">
        <f t="shared" si="45"/>
        <v>0</v>
      </c>
      <c r="O56" s="239">
        <f t="shared" si="41"/>
        <v>0</v>
      </c>
      <c r="P56" s="239">
        <f t="shared" si="41"/>
        <v>0</v>
      </c>
      <c r="Q56" s="239">
        <f t="shared" si="41"/>
        <v>0</v>
      </c>
      <c r="R56" s="239">
        <f t="shared" si="41"/>
        <v>0</v>
      </c>
      <c r="S56" s="162">
        <f t="shared" si="45"/>
        <v>0</v>
      </c>
      <c r="T56" s="162">
        <f t="shared" si="45"/>
        <v>0</v>
      </c>
      <c r="U56" s="162">
        <f t="shared" si="45"/>
        <v>0</v>
      </c>
      <c r="V56" s="162">
        <f t="shared" si="45"/>
        <v>0</v>
      </c>
      <c r="W56" s="162">
        <f t="shared" si="45"/>
        <v>0</v>
      </c>
      <c r="X56" s="162">
        <f t="shared" si="45"/>
        <v>0</v>
      </c>
      <c r="Y56" s="162">
        <f t="shared" si="45"/>
        <v>0</v>
      </c>
      <c r="Z56" s="162">
        <f t="shared" si="45"/>
        <v>0</v>
      </c>
      <c r="AA56" s="162">
        <f t="shared" si="45"/>
        <v>0</v>
      </c>
      <c r="AB56" s="162">
        <f t="shared" si="45"/>
        <v>0</v>
      </c>
      <c r="AC56" s="162">
        <f t="shared" si="45"/>
        <v>0</v>
      </c>
      <c r="AD56" s="162">
        <f t="shared" si="45"/>
        <v>0</v>
      </c>
      <c r="AE56" s="162">
        <f t="shared" si="45"/>
        <v>0</v>
      </c>
      <c r="AF56" s="162">
        <f t="shared" si="45"/>
        <v>0</v>
      </c>
      <c r="AG56" s="162">
        <f t="shared" si="45"/>
        <v>0</v>
      </c>
      <c r="AH56" s="162">
        <f t="shared" si="45"/>
        <v>0</v>
      </c>
      <c r="AI56" s="162">
        <f t="shared" si="45"/>
        <v>0</v>
      </c>
      <c r="AJ56" s="162">
        <f t="shared" si="45"/>
        <v>0</v>
      </c>
      <c r="AK56" s="162">
        <f t="shared" si="45"/>
        <v>0</v>
      </c>
      <c r="AL56" s="162">
        <f t="shared" si="45"/>
        <v>0</v>
      </c>
      <c r="AM56" s="162">
        <f t="shared" si="45"/>
        <v>0</v>
      </c>
      <c r="AN56" s="162">
        <f t="shared" si="45"/>
        <v>0</v>
      </c>
      <c r="AO56" s="162">
        <f t="shared" si="45"/>
        <v>0</v>
      </c>
      <c r="AP56" s="162">
        <f t="shared" si="45"/>
        <v>0</v>
      </c>
      <c r="AQ56" s="162">
        <f t="shared" si="45"/>
        <v>0</v>
      </c>
      <c r="AR56" s="162">
        <f t="shared" si="45"/>
        <v>0</v>
      </c>
      <c r="AS56" s="162">
        <f t="shared" si="45"/>
        <v>0</v>
      </c>
      <c r="AT56" s="162">
        <f t="shared" si="45"/>
        <v>0</v>
      </c>
      <c r="AU56" s="162">
        <f t="shared" si="45"/>
        <v>0</v>
      </c>
      <c r="AV56" s="162">
        <f t="shared" si="45"/>
        <v>0</v>
      </c>
      <c r="AW56" s="162">
        <f t="shared" si="45"/>
        <v>0</v>
      </c>
      <c r="AX56" s="162">
        <f t="shared" si="45"/>
        <v>0</v>
      </c>
      <c r="AY56" s="125"/>
      <c r="AZ56" s="227"/>
    </row>
    <row r="57" spans="1:52" x14ac:dyDescent="0.25">
      <c r="B57" s="405" t="str">
        <f>Base!A47</f>
        <v>ПРОФЕССИОНАЛЬНЫЙ БЛОК</v>
      </c>
      <c r="C57" s="405"/>
      <c r="D57" s="405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5"/>
      <c r="Q57" s="405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5"/>
      <c r="AD57" s="405"/>
      <c r="AE57" s="405"/>
      <c r="AF57" s="405"/>
      <c r="AG57" s="405"/>
      <c r="AH57" s="405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227"/>
    </row>
    <row r="58" spans="1:52" x14ac:dyDescent="0.25">
      <c r="B58" s="405" t="str">
        <f>Base!A48</f>
        <v>2.1. Базовая часть ПБ</v>
      </c>
      <c r="C58" s="405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227"/>
    </row>
    <row r="59" spans="1:52" x14ac:dyDescent="0.25">
      <c r="A59" s="150"/>
      <c r="B59" s="44" t="str">
        <f>Base!A49</f>
        <v>ПБ.Б.1</v>
      </c>
      <c r="C59" s="332">
        <f>Base!B49</f>
        <v>0</v>
      </c>
      <c r="D59" s="89"/>
      <c r="E59" s="89"/>
      <c r="F59" s="89"/>
      <c r="G59" s="89"/>
      <c r="H59" s="239">
        <f>O59+S59+W59+AA59+AE59+AI59+AM59+AQ59+AU59</f>
        <v>0</v>
      </c>
      <c r="I59" s="44">
        <f t="shared" ref="I59" si="46">H59*36</f>
        <v>0</v>
      </c>
      <c r="J59" s="44">
        <f>SUM(K59:M59)</f>
        <v>0</v>
      </c>
      <c r="K59" s="44">
        <f>P59+T59*$V$3+X59*$Z$3+AB59*$AD$3+AF59*$AH$3+AJ59*$AL$3+AN59*$AP$3+AR59*$AT$3+AV59*$AX$3</f>
        <v>0</v>
      </c>
      <c r="L59" s="44">
        <f>Q59+U59*$V$3+Y59*$Z$3+AC59*$AD$3+AG59*$AH$3+AK59*$AL$3+AO59*$AP$3+AS59*$AT$3+AW59*$AX$3</f>
        <v>0</v>
      </c>
      <c r="M59" s="44">
        <f>R59+V59*$V$3+Z59*$Z$3+AD59*$AD$3+AH59*$AH$3+AL59*$AL$3+AP59*$AP$3+AT59*$AT$3+AX59*$AX$3</f>
        <v>0</v>
      </c>
      <c r="N59" s="44">
        <f>I59-J59</f>
        <v>0</v>
      </c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44"/>
      <c r="AZ59" s="217" t="str">
        <f>ПланОО!BG49</f>
        <v/>
      </c>
    </row>
    <row r="60" spans="1:52" x14ac:dyDescent="0.25">
      <c r="A60" s="150"/>
      <c r="B60" s="44" t="str">
        <f>Base!A50</f>
        <v>ПБ.Б.2</v>
      </c>
      <c r="C60" s="332">
        <f>Base!B50</f>
        <v>0</v>
      </c>
      <c r="D60" s="89"/>
      <c r="E60" s="89"/>
      <c r="F60" s="89"/>
      <c r="G60" s="89"/>
      <c r="H60" s="330">
        <f t="shared" ref="H60:H108" si="47">O60+S60+W60+AA60+AE60+AI60+AM60+AQ60+AU60</f>
        <v>0</v>
      </c>
      <c r="I60" s="44">
        <f t="shared" ref="I60:I108" si="48">H60*36</f>
        <v>0</v>
      </c>
      <c r="J60" s="44">
        <f t="shared" ref="J60:J108" si="49">SUM(K60:M60)</f>
        <v>0</v>
      </c>
      <c r="K60" s="44">
        <f t="shared" ref="K60:K108" si="50">P60+T60*$V$3+X60*$Z$3+AB60*$AD$3+AF60*$AH$3+AJ60*$AL$3+AN60*$AP$3+AR60*$AT$3+AV60*$AX$3</f>
        <v>0</v>
      </c>
      <c r="L60" s="44">
        <f t="shared" ref="L60:L108" si="51">Q60+U60*$V$3+Y60*$Z$3+AC60*$AD$3+AG60*$AH$3+AK60*$AL$3+AO60*$AP$3+AS60*$AT$3+AW60*$AX$3</f>
        <v>0</v>
      </c>
      <c r="M60" s="44">
        <f t="shared" ref="M60:M108" si="52">R60+V60*$V$3+Z60*$Z$3+AD60*$AD$3+AH60*$AH$3+AL60*$AL$3+AP60*$AP$3+AT60*$AT$3+AX60*$AX$3</f>
        <v>0</v>
      </c>
      <c r="N60" s="44">
        <f t="shared" ref="N60:N108" si="53">I60-J60</f>
        <v>0</v>
      </c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44"/>
      <c r="AZ60" s="327" t="str">
        <f>ПланОО!BG50</f>
        <v/>
      </c>
    </row>
    <row r="61" spans="1:52" x14ac:dyDescent="0.25">
      <c r="A61" s="150"/>
      <c r="B61" s="44" t="str">
        <f>Base!A51</f>
        <v>ПБ.Б.3</v>
      </c>
      <c r="C61" s="332">
        <f>Base!B51</f>
        <v>0</v>
      </c>
      <c r="D61" s="89"/>
      <c r="E61" s="89"/>
      <c r="F61" s="89"/>
      <c r="G61" s="89"/>
      <c r="H61" s="330">
        <f t="shared" si="47"/>
        <v>0</v>
      </c>
      <c r="I61" s="44">
        <f t="shared" si="48"/>
        <v>0</v>
      </c>
      <c r="J61" s="44">
        <f t="shared" si="49"/>
        <v>0</v>
      </c>
      <c r="K61" s="44">
        <f t="shared" si="50"/>
        <v>0</v>
      </c>
      <c r="L61" s="44">
        <f t="shared" si="51"/>
        <v>0</v>
      </c>
      <c r="M61" s="44">
        <f t="shared" si="52"/>
        <v>0</v>
      </c>
      <c r="N61" s="44">
        <f t="shared" si="53"/>
        <v>0</v>
      </c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44"/>
      <c r="AZ61" s="327" t="str">
        <f>ПланОО!BG51</f>
        <v/>
      </c>
    </row>
    <row r="62" spans="1:52" x14ac:dyDescent="0.25">
      <c r="A62" s="150"/>
      <c r="B62" s="44" t="str">
        <f>Base!A52</f>
        <v>ПБ.Б.4</v>
      </c>
      <c r="C62" s="332">
        <f>Base!B52</f>
        <v>0</v>
      </c>
      <c r="D62" s="89"/>
      <c r="E62" s="89"/>
      <c r="F62" s="89"/>
      <c r="G62" s="89"/>
      <c r="H62" s="330">
        <f t="shared" si="47"/>
        <v>0</v>
      </c>
      <c r="I62" s="44">
        <f t="shared" si="48"/>
        <v>0</v>
      </c>
      <c r="J62" s="44">
        <f t="shared" si="49"/>
        <v>0</v>
      </c>
      <c r="K62" s="44">
        <f t="shared" si="50"/>
        <v>0</v>
      </c>
      <c r="L62" s="44">
        <f t="shared" si="51"/>
        <v>0</v>
      </c>
      <c r="M62" s="44">
        <f t="shared" si="52"/>
        <v>0</v>
      </c>
      <c r="N62" s="44">
        <f t="shared" si="53"/>
        <v>0</v>
      </c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44"/>
      <c r="AZ62" s="327" t="str">
        <f>ПланОО!BG52</f>
        <v/>
      </c>
    </row>
    <row r="63" spans="1:52" x14ac:dyDescent="0.25">
      <c r="A63" s="150"/>
      <c r="B63" s="44" t="str">
        <f>Base!A53</f>
        <v>ПБ.Б.5</v>
      </c>
      <c r="C63" s="332">
        <f>Base!B53</f>
        <v>0</v>
      </c>
      <c r="D63" s="89"/>
      <c r="E63" s="89"/>
      <c r="F63" s="89"/>
      <c r="G63" s="89"/>
      <c r="H63" s="330">
        <f t="shared" si="47"/>
        <v>0</v>
      </c>
      <c r="I63" s="44">
        <f t="shared" si="48"/>
        <v>0</v>
      </c>
      <c r="J63" s="44">
        <f t="shared" si="49"/>
        <v>0</v>
      </c>
      <c r="K63" s="44">
        <f t="shared" si="50"/>
        <v>0</v>
      </c>
      <c r="L63" s="44">
        <f t="shared" si="51"/>
        <v>0</v>
      </c>
      <c r="M63" s="44">
        <f t="shared" si="52"/>
        <v>0</v>
      </c>
      <c r="N63" s="44">
        <f t="shared" si="53"/>
        <v>0</v>
      </c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44"/>
      <c r="AZ63" s="327" t="str">
        <f>ПланОО!BG53</f>
        <v/>
      </c>
    </row>
    <row r="64" spans="1:52" x14ac:dyDescent="0.25">
      <c r="A64" s="150"/>
      <c r="B64" s="44" t="str">
        <f>Base!A54</f>
        <v>ПБ.Б.6</v>
      </c>
      <c r="C64" s="332">
        <f>Base!B54</f>
        <v>0</v>
      </c>
      <c r="D64" s="89"/>
      <c r="E64" s="89"/>
      <c r="F64" s="89"/>
      <c r="G64" s="89"/>
      <c r="H64" s="330">
        <f t="shared" si="47"/>
        <v>0</v>
      </c>
      <c r="I64" s="44">
        <f t="shared" si="48"/>
        <v>0</v>
      </c>
      <c r="J64" s="44">
        <f t="shared" si="49"/>
        <v>0</v>
      </c>
      <c r="K64" s="44">
        <f t="shared" si="50"/>
        <v>0</v>
      </c>
      <c r="L64" s="44">
        <f t="shared" si="51"/>
        <v>0</v>
      </c>
      <c r="M64" s="44">
        <f t="shared" si="52"/>
        <v>0</v>
      </c>
      <c r="N64" s="44">
        <f t="shared" si="53"/>
        <v>0</v>
      </c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44"/>
      <c r="AZ64" s="327" t="str">
        <f>ПланОО!BG54</f>
        <v/>
      </c>
    </row>
    <row r="65" spans="1:52" x14ac:dyDescent="0.25">
      <c r="A65" s="150"/>
      <c r="B65" s="44" t="str">
        <f>Base!A55</f>
        <v>ПБ.Б.7</v>
      </c>
      <c r="C65" s="332">
        <f>Base!B55</f>
        <v>0</v>
      </c>
      <c r="D65" s="89"/>
      <c r="E65" s="89"/>
      <c r="F65" s="89"/>
      <c r="G65" s="89"/>
      <c r="H65" s="330">
        <f t="shared" si="47"/>
        <v>0</v>
      </c>
      <c r="I65" s="44">
        <f t="shared" si="48"/>
        <v>0</v>
      </c>
      <c r="J65" s="44">
        <f t="shared" si="49"/>
        <v>0</v>
      </c>
      <c r="K65" s="44">
        <f t="shared" si="50"/>
        <v>0</v>
      </c>
      <c r="L65" s="44">
        <f t="shared" si="51"/>
        <v>0</v>
      </c>
      <c r="M65" s="44">
        <f t="shared" si="52"/>
        <v>0</v>
      </c>
      <c r="N65" s="44">
        <f t="shared" si="53"/>
        <v>0</v>
      </c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44"/>
      <c r="AZ65" s="327" t="str">
        <f>ПланОО!BG55</f>
        <v/>
      </c>
    </row>
    <row r="66" spans="1:52" x14ac:dyDescent="0.25">
      <c r="A66" s="150"/>
      <c r="B66" s="44" t="str">
        <f>Base!A56</f>
        <v>ПБ.Б.8</v>
      </c>
      <c r="C66" s="332">
        <f>Base!B56</f>
        <v>0</v>
      </c>
      <c r="D66" s="89"/>
      <c r="E66" s="89"/>
      <c r="F66" s="89"/>
      <c r="G66" s="89"/>
      <c r="H66" s="330">
        <f t="shared" si="47"/>
        <v>0</v>
      </c>
      <c r="I66" s="44">
        <f t="shared" si="48"/>
        <v>0</v>
      </c>
      <c r="J66" s="44">
        <f t="shared" si="49"/>
        <v>0</v>
      </c>
      <c r="K66" s="44">
        <f t="shared" si="50"/>
        <v>0</v>
      </c>
      <c r="L66" s="44">
        <f t="shared" si="51"/>
        <v>0</v>
      </c>
      <c r="M66" s="44">
        <f t="shared" si="52"/>
        <v>0</v>
      </c>
      <c r="N66" s="44">
        <f t="shared" si="53"/>
        <v>0</v>
      </c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44"/>
      <c r="AZ66" s="327" t="str">
        <f>ПланОО!BG56</f>
        <v/>
      </c>
    </row>
    <row r="67" spans="1:52" x14ac:dyDescent="0.25">
      <c r="A67" s="150"/>
      <c r="B67" s="44" t="str">
        <f>Base!A57</f>
        <v>ПБ.Б.9</v>
      </c>
      <c r="C67" s="332">
        <f>Base!B57</f>
        <v>0</v>
      </c>
      <c r="D67" s="89"/>
      <c r="E67" s="89"/>
      <c r="F67" s="89"/>
      <c r="G67" s="89"/>
      <c r="H67" s="330">
        <f t="shared" si="47"/>
        <v>0</v>
      </c>
      <c r="I67" s="44">
        <f t="shared" si="48"/>
        <v>0</v>
      </c>
      <c r="J67" s="44">
        <f t="shared" si="49"/>
        <v>0</v>
      </c>
      <c r="K67" s="44">
        <f t="shared" si="50"/>
        <v>0</v>
      </c>
      <c r="L67" s="44">
        <f t="shared" si="51"/>
        <v>0</v>
      </c>
      <c r="M67" s="44">
        <f t="shared" si="52"/>
        <v>0</v>
      </c>
      <c r="N67" s="44">
        <f t="shared" si="53"/>
        <v>0</v>
      </c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44"/>
      <c r="AZ67" s="327" t="str">
        <f>ПланОО!BG57</f>
        <v/>
      </c>
    </row>
    <row r="68" spans="1:52" x14ac:dyDescent="0.25">
      <c r="A68" s="150"/>
      <c r="B68" s="44" t="str">
        <f>Base!A58</f>
        <v>ПБ.Б.10</v>
      </c>
      <c r="C68" s="332">
        <f>Base!B58</f>
        <v>0</v>
      </c>
      <c r="D68" s="89"/>
      <c r="E68" s="89"/>
      <c r="F68" s="89"/>
      <c r="G68" s="89"/>
      <c r="H68" s="330">
        <f t="shared" si="47"/>
        <v>0</v>
      </c>
      <c r="I68" s="44">
        <f t="shared" si="48"/>
        <v>0</v>
      </c>
      <c r="J68" s="44">
        <f t="shared" si="49"/>
        <v>0</v>
      </c>
      <c r="K68" s="44">
        <f t="shared" si="50"/>
        <v>0</v>
      </c>
      <c r="L68" s="44">
        <f t="shared" si="51"/>
        <v>0</v>
      </c>
      <c r="M68" s="44">
        <f t="shared" si="52"/>
        <v>0</v>
      </c>
      <c r="N68" s="44">
        <f t="shared" si="53"/>
        <v>0</v>
      </c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44"/>
      <c r="AZ68" s="327" t="str">
        <f>ПланОО!BG58</f>
        <v/>
      </c>
    </row>
    <row r="69" spans="1:52" x14ac:dyDescent="0.25">
      <c r="A69" s="150"/>
      <c r="B69" s="44" t="str">
        <f>Base!A59</f>
        <v>ПБ.Б.11</v>
      </c>
      <c r="C69" s="332">
        <f>Base!B59</f>
        <v>0</v>
      </c>
      <c r="D69" s="89"/>
      <c r="E69" s="89"/>
      <c r="F69" s="89"/>
      <c r="G69" s="89"/>
      <c r="H69" s="330">
        <f t="shared" si="47"/>
        <v>0</v>
      </c>
      <c r="I69" s="44">
        <f t="shared" si="48"/>
        <v>0</v>
      </c>
      <c r="J69" s="44">
        <f t="shared" si="49"/>
        <v>0</v>
      </c>
      <c r="K69" s="44">
        <f t="shared" si="50"/>
        <v>0</v>
      </c>
      <c r="L69" s="44">
        <f t="shared" si="51"/>
        <v>0</v>
      </c>
      <c r="M69" s="44">
        <f t="shared" si="52"/>
        <v>0</v>
      </c>
      <c r="N69" s="44">
        <f t="shared" si="53"/>
        <v>0</v>
      </c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44"/>
      <c r="AZ69" s="327" t="str">
        <f>ПланОО!BG59</f>
        <v/>
      </c>
    </row>
    <row r="70" spans="1:52" x14ac:dyDescent="0.25">
      <c r="A70" s="150"/>
      <c r="B70" s="44" t="str">
        <f>Base!A60</f>
        <v>ПБ.Б.12</v>
      </c>
      <c r="C70" s="332">
        <f>Base!B60</f>
        <v>0</v>
      </c>
      <c r="D70" s="89"/>
      <c r="E70" s="89"/>
      <c r="F70" s="89"/>
      <c r="G70" s="89"/>
      <c r="H70" s="330">
        <f t="shared" si="47"/>
        <v>0</v>
      </c>
      <c r="I70" s="44">
        <f t="shared" si="48"/>
        <v>0</v>
      </c>
      <c r="J70" s="44">
        <f t="shared" si="49"/>
        <v>0</v>
      </c>
      <c r="K70" s="44">
        <f t="shared" si="50"/>
        <v>0</v>
      </c>
      <c r="L70" s="44">
        <f t="shared" si="51"/>
        <v>0</v>
      </c>
      <c r="M70" s="44">
        <f t="shared" si="52"/>
        <v>0</v>
      </c>
      <c r="N70" s="44">
        <f t="shared" si="53"/>
        <v>0</v>
      </c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44"/>
      <c r="AZ70" s="327" t="str">
        <f>ПланОО!BG60</f>
        <v/>
      </c>
    </row>
    <row r="71" spans="1:52" x14ac:dyDescent="0.25">
      <c r="A71" s="150"/>
      <c r="B71" s="44" t="str">
        <f>Base!A61</f>
        <v>ПБ.Б.13</v>
      </c>
      <c r="C71" s="332">
        <f>Base!B61</f>
        <v>0</v>
      </c>
      <c r="D71" s="89"/>
      <c r="E71" s="89"/>
      <c r="F71" s="89"/>
      <c r="G71" s="89"/>
      <c r="H71" s="330">
        <f t="shared" si="47"/>
        <v>0</v>
      </c>
      <c r="I71" s="44">
        <f t="shared" si="48"/>
        <v>0</v>
      </c>
      <c r="J71" s="44">
        <f t="shared" si="49"/>
        <v>0</v>
      </c>
      <c r="K71" s="44">
        <f t="shared" si="50"/>
        <v>0</v>
      </c>
      <c r="L71" s="44">
        <f t="shared" si="51"/>
        <v>0</v>
      </c>
      <c r="M71" s="44">
        <f t="shared" si="52"/>
        <v>0</v>
      </c>
      <c r="N71" s="44">
        <f t="shared" si="53"/>
        <v>0</v>
      </c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44"/>
      <c r="AZ71" s="327" t="str">
        <f>ПланОО!BG61</f>
        <v/>
      </c>
    </row>
    <row r="72" spans="1:52" x14ac:dyDescent="0.25">
      <c r="A72" s="150"/>
      <c r="B72" s="44" t="str">
        <f>Base!A62</f>
        <v>ПБ.Б.14</v>
      </c>
      <c r="C72" s="332">
        <f>Base!B62</f>
        <v>0</v>
      </c>
      <c r="D72" s="89"/>
      <c r="E72" s="89"/>
      <c r="F72" s="89"/>
      <c r="G72" s="89"/>
      <c r="H72" s="330">
        <f t="shared" si="47"/>
        <v>0</v>
      </c>
      <c r="I72" s="44">
        <f t="shared" si="48"/>
        <v>0</v>
      </c>
      <c r="J72" s="44">
        <f t="shared" si="49"/>
        <v>0</v>
      </c>
      <c r="K72" s="44">
        <f t="shared" si="50"/>
        <v>0</v>
      </c>
      <c r="L72" s="44">
        <f t="shared" si="51"/>
        <v>0</v>
      </c>
      <c r="M72" s="44">
        <f t="shared" si="52"/>
        <v>0</v>
      </c>
      <c r="N72" s="44">
        <f t="shared" si="53"/>
        <v>0</v>
      </c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44"/>
      <c r="AZ72" s="327" t="str">
        <f>ПланОО!BG62</f>
        <v/>
      </c>
    </row>
    <row r="73" spans="1:52" x14ac:dyDescent="0.25">
      <c r="A73" s="150"/>
      <c r="B73" s="44" t="str">
        <f>Base!A63</f>
        <v>ПБ.Б.15</v>
      </c>
      <c r="C73" s="332">
        <f>Base!B63</f>
        <v>0</v>
      </c>
      <c r="D73" s="89"/>
      <c r="E73" s="89"/>
      <c r="F73" s="89"/>
      <c r="G73" s="89"/>
      <c r="H73" s="330">
        <f t="shared" si="47"/>
        <v>0</v>
      </c>
      <c r="I73" s="44">
        <f t="shared" si="48"/>
        <v>0</v>
      </c>
      <c r="J73" s="44">
        <f t="shared" si="49"/>
        <v>0</v>
      </c>
      <c r="K73" s="44">
        <f t="shared" si="50"/>
        <v>0</v>
      </c>
      <c r="L73" s="44">
        <f t="shared" si="51"/>
        <v>0</v>
      </c>
      <c r="M73" s="44">
        <f t="shared" si="52"/>
        <v>0</v>
      </c>
      <c r="N73" s="44">
        <f t="shared" si="53"/>
        <v>0</v>
      </c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44"/>
      <c r="AZ73" s="327" t="str">
        <f>ПланОО!BG63</f>
        <v/>
      </c>
    </row>
    <row r="74" spans="1:52" x14ac:dyDescent="0.25">
      <c r="A74" s="150"/>
      <c r="B74" s="44" t="str">
        <f>Base!A64</f>
        <v>ПБ.Б.16</v>
      </c>
      <c r="C74" s="332">
        <f>Base!B64</f>
        <v>0</v>
      </c>
      <c r="D74" s="89"/>
      <c r="E74" s="89"/>
      <c r="F74" s="89"/>
      <c r="G74" s="89"/>
      <c r="H74" s="330">
        <f t="shared" si="47"/>
        <v>0</v>
      </c>
      <c r="I74" s="44">
        <f t="shared" si="48"/>
        <v>0</v>
      </c>
      <c r="J74" s="44">
        <f t="shared" si="49"/>
        <v>0</v>
      </c>
      <c r="K74" s="44">
        <f t="shared" si="50"/>
        <v>0</v>
      </c>
      <c r="L74" s="44">
        <f t="shared" si="51"/>
        <v>0</v>
      </c>
      <c r="M74" s="44">
        <f t="shared" si="52"/>
        <v>0</v>
      </c>
      <c r="N74" s="44">
        <f t="shared" si="53"/>
        <v>0</v>
      </c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44"/>
      <c r="AZ74" s="327" t="str">
        <f>ПланОО!BG64</f>
        <v/>
      </c>
    </row>
    <row r="75" spans="1:52" x14ac:dyDescent="0.25">
      <c r="A75" s="150"/>
      <c r="B75" s="44" t="str">
        <f>Base!A65</f>
        <v>ПБ.Б.17</v>
      </c>
      <c r="C75" s="332">
        <f>Base!B65</f>
        <v>0</v>
      </c>
      <c r="D75" s="89"/>
      <c r="E75" s="89"/>
      <c r="F75" s="89"/>
      <c r="G75" s="89"/>
      <c r="H75" s="330">
        <f t="shared" si="47"/>
        <v>0</v>
      </c>
      <c r="I75" s="44">
        <f t="shared" si="48"/>
        <v>0</v>
      </c>
      <c r="J75" s="44">
        <f t="shared" si="49"/>
        <v>0</v>
      </c>
      <c r="K75" s="44">
        <f t="shared" si="50"/>
        <v>0</v>
      </c>
      <c r="L75" s="44">
        <f t="shared" si="51"/>
        <v>0</v>
      </c>
      <c r="M75" s="44">
        <f t="shared" si="52"/>
        <v>0</v>
      </c>
      <c r="N75" s="44">
        <f t="shared" si="53"/>
        <v>0</v>
      </c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44"/>
      <c r="AZ75" s="327" t="str">
        <f>ПланОО!BG65</f>
        <v/>
      </c>
    </row>
    <row r="76" spans="1:52" x14ac:dyDescent="0.25">
      <c r="A76" s="150"/>
      <c r="B76" s="44" t="str">
        <f>Base!A66</f>
        <v>ПБ.Б.18</v>
      </c>
      <c r="C76" s="332">
        <f>Base!B66</f>
        <v>0</v>
      </c>
      <c r="D76" s="89"/>
      <c r="E76" s="89"/>
      <c r="F76" s="89"/>
      <c r="G76" s="89"/>
      <c r="H76" s="330">
        <f t="shared" si="47"/>
        <v>0</v>
      </c>
      <c r="I76" s="44">
        <f t="shared" si="48"/>
        <v>0</v>
      </c>
      <c r="J76" s="44">
        <f t="shared" si="49"/>
        <v>0</v>
      </c>
      <c r="K76" s="44">
        <f t="shared" si="50"/>
        <v>0</v>
      </c>
      <c r="L76" s="44">
        <f t="shared" si="51"/>
        <v>0</v>
      </c>
      <c r="M76" s="44">
        <f t="shared" si="52"/>
        <v>0</v>
      </c>
      <c r="N76" s="44">
        <f t="shared" si="53"/>
        <v>0</v>
      </c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44"/>
      <c r="AZ76" s="327" t="str">
        <f>ПланОО!BG66</f>
        <v/>
      </c>
    </row>
    <row r="77" spans="1:52" x14ac:dyDescent="0.25">
      <c r="A77" s="150"/>
      <c r="B77" s="44" t="str">
        <f>Base!A67</f>
        <v>ПБ.Б.19</v>
      </c>
      <c r="C77" s="332">
        <f>Base!B67</f>
        <v>0</v>
      </c>
      <c r="D77" s="89"/>
      <c r="E77" s="89"/>
      <c r="F77" s="89"/>
      <c r="G77" s="89"/>
      <c r="H77" s="330">
        <f t="shared" si="47"/>
        <v>0</v>
      </c>
      <c r="I77" s="44">
        <f t="shared" si="48"/>
        <v>0</v>
      </c>
      <c r="J77" s="44">
        <f t="shared" si="49"/>
        <v>0</v>
      </c>
      <c r="K77" s="44">
        <f t="shared" si="50"/>
        <v>0</v>
      </c>
      <c r="L77" s="44">
        <f t="shared" si="51"/>
        <v>0</v>
      </c>
      <c r="M77" s="44">
        <f t="shared" si="52"/>
        <v>0</v>
      </c>
      <c r="N77" s="44">
        <f t="shared" si="53"/>
        <v>0</v>
      </c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44"/>
      <c r="AZ77" s="327" t="str">
        <f>ПланОО!BG67</f>
        <v/>
      </c>
    </row>
    <row r="78" spans="1:52" x14ac:dyDescent="0.25">
      <c r="A78" s="150"/>
      <c r="B78" s="44" t="str">
        <f>Base!A68</f>
        <v>ПБ.Б.20</v>
      </c>
      <c r="C78" s="332">
        <f>Base!B68</f>
        <v>0</v>
      </c>
      <c r="D78" s="89"/>
      <c r="E78" s="89"/>
      <c r="F78" s="89"/>
      <c r="G78" s="89"/>
      <c r="H78" s="330">
        <f t="shared" si="47"/>
        <v>0</v>
      </c>
      <c r="I78" s="44">
        <f t="shared" si="48"/>
        <v>0</v>
      </c>
      <c r="J78" s="44">
        <f t="shared" si="49"/>
        <v>0</v>
      </c>
      <c r="K78" s="44">
        <f t="shared" si="50"/>
        <v>0</v>
      </c>
      <c r="L78" s="44">
        <f t="shared" si="51"/>
        <v>0</v>
      </c>
      <c r="M78" s="44">
        <f t="shared" si="52"/>
        <v>0</v>
      </c>
      <c r="N78" s="44">
        <f t="shared" si="53"/>
        <v>0</v>
      </c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44"/>
      <c r="AZ78" s="327" t="str">
        <f>ПланОО!BG68</f>
        <v/>
      </c>
    </row>
    <row r="79" spans="1:52" x14ac:dyDescent="0.25">
      <c r="A79" s="150"/>
      <c r="B79" s="44" t="str">
        <f>Base!A69</f>
        <v>ПБ.Б.21</v>
      </c>
      <c r="C79" s="332">
        <f>Base!B69</f>
        <v>0</v>
      </c>
      <c r="D79" s="89"/>
      <c r="E79" s="89"/>
      <c r="F79" s="89"/>
      <c r="G79" s="89"/>
      <c r="H79" s="330">
        <f t="shared" si="47"/>
        <v>0</v>
      </c>
      <c r="I79" s="44">
        <f t="shared" si="48"/>
        <v>0</v>
      </c>
      <c r="J79" s="44">
        <f t="shared" si="49"/>
        <v>0</v>
      </c>
      <c r="K79" s="44">
        <f t="shared" si="50"/>
        <v>0</v>
      </c>
      <c r="L79" s="44">
        <f t="shared" si="51"/>
        <v>0</v>
      </c>
      <c r="M79" s="44">
        <f t="shared" si="52"/>
        <v>0</v>
      </c>
      <c r="N79" s="44">
        <f t="shared" si="53"/>
        <v>0</v>
      </c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44"/>
      <c r="AZ79" s="327" t="str">
        <f>ПланОО!BG69</f>
        <v/>
      </c>
    </row>
    <row r="80" spans="1:52" x14ac:dyDescent="0.25">
      <c r="A80" s="150"/>
      <c r="B80" s="44" t="str">
        <f>Base!A70</f>
        <v>ПБ.Б.22</v>
      </c>
      <c r="C80" s="332">
        <f>Base!B70</f>
        <v>0</v>
      </c>
      <c r="D80" s="89"/>
      <c r="E80" s="89"/>
      <c r="F80" s="89"/>
      <c r="G80" s="89"/>
      <c r="H80" s="330">
        <f t="shared" si="47"/>
        <v>0</v>
      </c>
      <c r="I80" s="44">
        <f t="shared" si="48"/>
        <v>0</v>
      </c>
      <c r="J80" s="44">
        <f t="shared" si="49"/>
        <v>0</v>
      </c>
      <c r="K80" s="44">
        <f t="shared" si="50"/>
        <v>0</v>
      </c>
      <c r="L80" s="44">
        <f t="shared" si="51"/>
        <v>0</v>
      </c>
      <c r="M80" s="44">
        <f t="shared" si="52"/>
        <v>0</v>
      </c>
      <c r="N80" s="44">
        <f t="shared" si="53"/>
        <v>0</v>
      </c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44"/>
      <c r="AZ80" s="327" t="str">
        <f>ПланОО!BG70</f>
        <v/>
      </c>
    </row>
    <row r="81" spans="1:52" x14ac:dyDescent="0.25">
      <c r="A81" s="150"/>
      <c r="B81" s="44" t="str">
        <f>Base!A71</f>
        <v>ПБ.Б.23</v>
      </c>
      <c r="C81" s="332">
        <f>Base!B71</f>
        <v>0</v>
      </c>
      <c r="D81" s="89"/>
      <c r="E81" s="89"/>
      <c r="F81" s="89"/>
      <c r="G81" s="89"/>
      <c r="H81" s="330">
        <f t="shared" si="47"/>
        <v>0</v>
      </c>
      <c r="I81" s="44">
        <f t="shared" si="48"/>
        <v>0</v>
      </c>
      <c r="J81" s="44">
        <f t="shared" si="49"/>
        <v>0</v>
      </c>
      <c r="K81" s="44">
        <f t="shared" si="50"/>
        <v>0</v>
      </c>
      <c r="L81" s="44">
        <f t="shared" si="51"/>
        <v>0</v>
      </c>
      <c r="M81" s="44">
        <f t="shared" si="52"/>
        <v>0</v>
      </c>
      <c r="N81" s="44">
        <f t="shared" si="53"/>
        <v>0</v>
      </c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44"/>
      <c r="AZ81" s="327" t="str">
        <f>ПланОО!BG71</f>
        <v/>
      </c>
    </row>
    <row r="82" spans="1:52" x14ac:dyDescent="0.25">
      <c r="A82" s="150"/>
      <c r="B82" s="44" t="str">
        <f>Base!A72</f>
        <v>ПБ.Б.24</v>
      </c>
      <c r="C82" s="332">
        <f>Base!B72</f>
        <v>0</v>
      </c>
      <c r="D82" s="89"/>
      <c r="E82" s="89"/>
      <c r="F82" s="89"/>
      <c r="G82" s="89"/>
      <c r="H82" s="330">
        <f t="shared" si="47"/>
        <v>0</v>
      </c>
      <c r="I82" s="44">
        <f t="shared" si="48"/>
        <v>0</v>
      </c>
      <c r="J82" s="44">
        <f t="shared" si="49"/>
        <v>0</v>
      </c>
      <c r="K82" s="44">
        <f t="shared" si="50"/>
        <v>0</v>
      </c>
      <c r="L82" s="44">
        <f t="shared" si="51"/>
        <v>0</v>
      </c>
      <c r="M82" s="44">
        <f t="shared" si="52"/>
        <v>0</v>
      </c>
      <c r="N82" s="44">
        <f t="shared" si="53"/>
        <v>0</v>
      </c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44"/>
      <c r="AZ82" s="327" t="str">
        <f>ПланОО!BG72</f>
        <v/>
      </c>
    </row>
    <row r="83" spans="1:52" x14ac:dyDescent="0.25">
      <c r="A83" s="150"/>
      <c r="B83" s="44" t="str">
        <f>Base!A73</f>
        <v>ПБ.Б.25</v>
      </c>
      <c r="C83" s="332">
        <f>Base!B73</f>
        <v>0</v>
      </c>
      <c r="D83" s="89"/>
      <c r="E83" s="89"/>
      <c r="F83" s="89"/>
      <c r="G83" s="89"/>
      <c r="H83" s="330">
        <f t="shared" si="47"/>
        <v>0</v>
      </c>
      <c r="I83" s="44">
        <f t="shared" si="48"/>
        <v>0</v>
      </c>
      <c r="J83" s="44">
        <f t="shared" si="49"/>
        <v>0</v>
      </c>
      <c r="K83" s="44">
        <f t="shared" si="50"/>
        <v>0</v>
      </c>
      <c r="L83" s="44">
        <f t="shared" si="51"/>
        <v>0</v>
      </c>
      <c r="M83" s="44">
        <f t="shared" si="52"/>
        <v>0</v>
      </c>
      <c r="N83" s="44">
        <f t="shared" si="53"/>
        <v>0</v>
      </c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44"/>
      <c r="AZ83" s="327" t="str">
        <f>ПланОО!BG73</f>
        <v/>
      </c>
    </row>
    <row r="84" spans="1:52" x14ac:dyDescent="0.25">
      <c r="A84" s="150"/>
      <c r="B84" s="44" t="str">
        <f>Base!A74</f>
        <v>ПБ.Б.26</v>
      </c>
      <c r="C84" s="332">
        <f>Base!B74</f>
        <v>0</v>
      </c>
      <c r="D84" s="89"/>
      <c r="E84" s="89"/>
      <c r="F84" s="89"/>
      <c r="G84" s="89"/>
      <c r="H84" s="330">
        <f t="shared" si="47"/>
        <v>0</v>
      </c>
      <c r="I84" s="44">
        <f t="shared" si="48"/>
        <v>0</v>
      </c>
      <c r="J84" s="44">
        <f t="shared" si="49"/>
        <v>0</v>
      </c>
      <c r="K84" s="44">
        <f t="shared" si="50"/>
        <v>0</v>
      </c>
      <c r="L84" s="44">
        <f t="shared" si="51"/>
        <v>0</v>
      </c>
      <c r="M84" s="44">
        <f t="shared" si="52"/>
        <v>0</v>
      </c>
      <c r="N84" s="44">
        <f t="shared" si="53"/>
        <v>0</v>
      </c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44"/>
      <c r="AZ84" s="327" t="str">
        <f>ПланОО!BG74</f>
        <v/>
      </c>
    </row>
    <row r="85" spans="1:52" x14ac:dyDescent="0.25">
      <c r="A85" s="150"/>
      <c r="B85" s="44" t="str">
        <f>Base!A75</f>
        <v>ПБ.Б.27</v>
      </c>
      <c r="C85" s="332">
        <f>Base!B75</f>
        <v>0</v>
      </c>
      <c r="D85" s="89"/>
      <c r="E85" s="89"/>
      <c r="F85" s="89"/>
      <c r="G85" s="89"/>
      <c r="H85" s="330">
        <f t="shared" si="47"/>
        <v>0</v>
      </c>
      <c r="I85" s="44">
        <f t="shared" si="48"/>
        <v>0</v>
      </c>
      <c r="J85" s="44">
        <f t="shared" si="49"/>
        <v>0</v>
      </c>
      <c r="K85" s="44">
        <f t="shared" si="50"/>
        <v>0</v>
      </c>
      <c r="L85" s="44">
        <f t="shared" si="51"/>
        <v>0</v>
      </c>
      <c r="M85" s="44">
        <f t="shared" si="52"/>
        <v>0</v>
      </c>
      <c r="N85" s="44">
        <f t="shared" si="53"/>
        <v>0</v>
      </c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44"/>
      <c r="AZ85" s="327" t="str">
        <f>ПланОО!BG75</f>
        <v/>
      </c>
    </row>
    <row r="86" spans="1:52" x14ac:dyDescent="0.25">
      <c r="A86" s="150"/>
      <c r="B86" s="44" t="str">
        <f>Base!A76</f>
        <v>ПБ.Б.28</v>
      </c>
      <c r="C86" s="332">
        <f>Base!B76</f>
        <v>0</v>
      </c>
      <c r="D86" s="89"/>
      <c r="E86" s="89"/>
      <c r="F86" s="89"/>
      <c r="G86" s="89"/>
      <c r="H86" s="330">
        <f t="shared" si="47"/>
        <v>0</v>
      </c>
      <c r="I86" s="44">
        <f t="shared" si="48"/>
        <v>0</v>
      </c>
      <c r="J86" s="44">
        <f t="shared" si="49"/>
        <v>0</v>
      </c>
      <c r="K86" s="44">
        <f t="shared" si="50"/>
        <v>0</v>
      </c>
      <c r="L86" s="44">
        <f t="shared" si="51"/>
        <v>0</v>
      </c>
      <c r="M86" s="44">
        <f t="shared" si="52"/>
        <v>0</v>
      </c>
      <c r="N86" s="44">
        <f t="shared" si="53"/>
        <v>0</v>
      </c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44"/>
      <c r="AZ86" s="327" t="str">
        <f>ПланОО!BG76</f>
        <v/>
      </c>
    </row>
    <row r="87" spans="1:52" x14ac:dyDescent="0.25">
      <c r="A87" s="150"/>
      <c r="B87" s="44" t="str">
        <f>Base!A77</f>
        <v>ПБ.Б.29</v>
      </c>
      <c r="C87" s="332">
        <f>Base!B77</f>
        <v>0</v>
      </c>
      <c r="D87" s="89"/>
      <c r="E87" s="89"/>
      <c r="F87" s="89"/>
      <c r="G87" s="89"/>
      <c r="H87" s="330">
        <f t="shared" si="47"/>
        <v>0</v>
      </c>
      <c r="I87" s="44">
        <f t="shared" si="48"/>
        <v>0</v>
      </c>
      <c r="J87" s="44">
        <f t="shared" si="49"/>
        <v>0</v>
      </c>
      <c r="K87" s="44">
        <f t="shared" si="50"/>
        <v>0</v>
      </c>
      <c r="L87" s="44">
        <f t="shared" si="51"/>
        <v>0</v>
      </c>
      <c r="M87" s="44">
        <f t="shared" si="52"/>
        <v>0</v>
      </c>
      <c r="N87" s="44">
        <f t="shared" si="53"/>
        <v>0</v>
      </c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44"/>
      <c r="AZ87" s="327" t="str">
        <f>ПланОО!BG77</f>
        <v/>
      </c>
    </row>
    <row r="88" spans="1:52" x14ac:dyDescent="0.25">
      <c r="A88" s="150"/>
      <c r="B88" s="44" t="str">
        <f>Base!A78</f>
        <v>ПБ.Б.30</v>
      </c>
      <c r="C88" s="332">
        <f>Base!B78</f>
        <v>0</v>
      </c>
      <c r="D88" s="89"/>
      <c r="E88" s="89"/>
      <c r="F88" s="89"/>
      <c r="G88" s="89"/>
      <c r="H88" s="330">
        <f t="shared" si="47"/>
        <v>0</v>
      </c>
      <c r="I88" s="44">
        <f t="shared" si="48"/>
        <v>0</v>
      </c>
      <c r="J88" s="44">
        <f t="shared" si="49"/>
        <v>0</v>
      </c>
      <c r="K88" s="44">
        <f t="shared" si="50"/>
        <v>0</v>
      </c>
      <c r="L88" s="44">
        <f t="shared" si="51"/>
        <v>0</v>
      </c>
      <c r="M88" s="44">
        <f t="shared" si="52"/>
        <v>0</v>
      </c>
      <c r="N88" s="44">
        <f t="shared" si="53"/>
        <v>0</v>
      </c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44"/>
      <c r="AZ88" s="327" t="str">
        <f>ПланОО!BG78</f>
        <v/>
      </c>
    </row>
    <row r="89" spans="1:52" x14ac:dyDescent="0.25">
      <c r="A89" s="150"/>
      <c r="B89" s="44" t="str">
        <f>Base!A79</f>
        <v>ПБ.Б.31</v>
      </c>
      <c r="C89" s="332">
        <f>Base!B79</f>
        <v>0</v>
      </c>
      <c r="D89" s="89"/>
      <c r="E89" s="89"/>
      <c r="F89" s="89"/>
      <c r="G89" s="89"/>
      <c r="H89" s="330">
        <f t="shared" si="47"/>
        <v>0</v>
      </c>
      <c r="I89" s="44">
        <f t="shared" si="48"/>
        <v>0</v>
      </c>
      <c r="J89" s="44">
        <f t="shared" si="49"/>
        <v>0</v>
      </c>
      <c r="K89" s="44">
        <f t="shared" si="50"/>
        <v>0</v>
      </c>
      <c r="L89" s="44">
        <f t="shared" si="51"/>
        <v>0</v>
      </c>
      <c r="M89" s="44">
        <f t="shared" si="52"/>
        <v>0</v>
      </c>
      <c r="N89" s="44">
        <f t="shared" si="53"/>
        <v>0</v>
      </c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44"/>
      <c r="AZ89" s="327" t="str">
        <f>ПланОО!BG79</f>
        <v/>
      </c>
    </row>
    <row r="90" spans="1:52" x14ac:dyDescent="0.25">
      <c r="A90" s="150"/>
      <c r="B90" s="44" t="str">
        <f>Base!A80</f>
        <v>ПБ.Б.32</v>
      </c>
      <c r="C90" s="332">
        <f>Base!B80</f>
        <v>0</v>
      </c>
      <c r="D90" s="89"/>
      <c r="E90" s="89"/>
      <c r="F90" s="89"/>
      <c r="G90" s="89"/>
      <c r="H90" s="330">
        <f t="shared" si="47"/>
        <v>0</v>
      </c>
      <c r="I90" s="44">
        <f t="shared" si="48"/>
        <v>0</v>
      </c>
      <c r="J90" s="44">
        <f t="shared" si="49"/>
        <v>0</v>
      </c>
      <c r="K90" s="44">
        <f t="shared" si="50"/>
        <v>0</v>
      </c>
      <c r="L90" s="44">
        <f t="shared" si="51"/>
        <v>0</v>
      </c>
      <c r="M90" s="44">
        <f t="shared" si="52"/>
        <v>0</v>
      </c>
      <c r="N90" s="44">
        <f t="shared" si="53"/>
        <v>0</v>
      </c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44"/>
      <c r="AZ90" s="327" t="str">
        <f>ПланОО!BG80</f>
        <v/>
      </c>
    </row>
    <row r="91" spans="1:52" x14ac:dyDescent="0.25">
      <c r="A91" s="150"/>
      <c r="B91" s="44" t="str">
        <f>Base!A81</f>
        <v>ПБ.Б.33</v>
      </c>
      <c r="C91" s="332">
        <f>Base!B81</f>
        <v>0</v>
      </c>
      <c r="D91" s="89"/>
      <c r="E91" s="89"/>
      <c r="F91" s="89"/>
      <c r="G91" s="89"/>
      <c r="H91" s="330">
        <f t="shared" si="47"/>
        <v>0</v>
      </c>
      <c r="I91" s="44">
        <f t="shared" si="48"/>
        <v>0</v>
      </c>
      <c r="J91" s="44">
        <f t="shared" si="49"/>
        <v>0</v>
      </c>
      <c r="K91" s="44">
        <f t="shared" si="50"/>
        <v>0</v>
      </c>
      <c r="L91" s="44">
        <f t="shared" si="51"/>
        <v>0</v>
      </c>
      <c r="M91" s="44">
        <f t="shared" si="52"/>
        <v>0</v>
      </c>
      <c r="N91" s="44">
        <f t="shared" si="53"/>
        <v>0</v>
      </c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44"/>
      <c r="AZ91" s="327" t="str">
        <f>ПланОО!BG81</f>
        <v/>
      </c>
    </row>
    <row r="92" spans="1:52" x14ac:dyDescent="0.25">
      <c r="A92" s="150"/>
      <c r="B92" s="44" t="str">
        <f>Base!A82</f>
        <v>ПБ.Б.34</v>
      </c>
      <c r="C92" s="332">
        <f>Base!B82</f>
        <v>0</v>
      </c>
      <c r="D92" s="89"/>
      <c r="E92" s="89"/>
      <c r="F92" s="89"/>
      <c r="G92" s="89"/>
      <c r="H92" s="330">
        <f t="shared" si="47"/>
        <v>0</v>
      </c>
      <c r="I92" s="44">
        <f t="shared" si="48"/>
        <v>0</v>
      </c>
      <c r="J92" s="44">
        <f t="shared" si="49"/>
        <v>0</v>
      </c>
      <c r="K92" s="44">
        <f t="shared" si="50"/>
        <v>0</v>
      </c>
      <c r="L92" s="44">
        <f t="shared" si="51"/>
        <v>0</v>
      </c>
      <c r="M92" s="44">
        <f t="shared" si="52"/>
        <v>0</v>
      </c>
      <c r="N92" s="44">
        <f t="shared" si="53"/>
        <v>0</v>
      </c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44"/>
      <c r="AZ92" s="327" t="str">
        <f>ПланОО!BG82</f>
        <v/>
      </c>
    </row>
    <row r="93" spans="1:52" x14ac:dyDescent="0.25">
      <c r="A93" s="150"/>
      <c r="B93" s="44" t="str">
        <f>Base!A83</f>
        <v>ПБ.Б.35</v>
      </c>
      <c r="C93" s="332">
        <f>Base!B83</f>
        <v>0</v>
      </c>
      <c r="D93" s="89"/>
      <c r="E93" s="89"/>
      <c r="F93" s="89"/>
      <c r="G93" s="89"/>
      <c r="H93" s="330">
        <f t="shared" si="47"/>
        <v>0</v>
      </c>
      <c r="I93" s="44">
        <f t="shared" si="48"/>
        <v>0</v>
      </c>
      <c r="J93" s="44">
        <f t="shared" si="49"/>
        <v>0</v>
      </c>
      <c r="K93" s="44">
        <f t="shared" si="50"/>
        <v>0</v>
      </c>
      <c r="L93" s="44">
        <f t="shared" si="51"/>
        <v>0</v>
      </c>
      <c r="M93" s="44">
        <f t="shared" si="52"/>
        <v>0</v>
      </c>
      <c r="N93" s="44">
        <f t="shared" si="53"/>
        <v>0</v>
      </c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44"/>
      <c r="AZ93" s="327" t="str">
        <f>ПланОО!BG83</f>
        <v/>
      </c>
    </row>
    <row r="94" spans="1:52" x14ac:dyDescent="0.25">
      <c r="A94" s="150"/>
      <c r="B94" s="44" t="str">
        <f>Base!A84</f>
        <v>ПБ.Б.36</v>
      </c>
      <c r="C94" s="332">
        <f>Base!B84</f>
        <v>0</v>
      </c>
      <c r="D94" s="89"/>
      <c r="E94" s="89"/>
      <c r="F94" s="89"/>
      <c r="G94" s="89"/>
      <c r="H94" s="330">
        <f t="shared" si="47"/>
        <v>0</v>
      </c>
      <c r="I94" s="44">
        <f t="shared" si="48"/>
        <v>0</v>
      </c>
      <c r="J94" s="44">
        <f t="shared" si="49"/>
        <v>0</v>
      </c>
      <c r="K94" s="44">
        <f t="shared" si="50"/>
        <v>0</v>
      </c>
      <c r="L94" s="44">
        <f t="shared" si="51"/>
        <v>0</v>
      </c>
      <c r="M94" s="44">
        <f t="shared" si="52"/>
        <v>0</v>
      </c>
      <c r="N94" s="44">
        <f t="shared" si="53"/>
        <v>0</v>
      </c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44"/>
      <c r="AZ94" s="327" t="str">
        <f>ПланОО!BG84</f>
        <v/>
      </c>
    </row>
    <row r="95" spans="1:52" x14ac:dyDescent="0.25">
      <c r="A95" s="150"/>
      <c r="B95" s="44" t="str">
        <f>Base!A85</f>
        <v>ПБ.Б.37</v>
      </c>
      <c r="C95" s="332">
        <f>Base!B85</f>
        <v>0</v>
      </c>
      <c r="D95" s="89"/>
      <c r="E95" s="89"/>
      <c r="F95" s="89"/>
      <c r="G95" s="89"/>
      <c r="H95" s="330">
        <f t="shared" si="47"/>
        <v>0</v>
      </c>
      <c r="I95" s="44">
        <f t="shared" si="48"/>
        <v>0</v>
      </c>
      <c r="J95" s="44">
        <f t="shared" si="49"/>
        <v>0</v>
      </c>
      <c r="K95" s="44">
        <f t="shared" si="50"/>
        <v>0</v>
      </c>
      <c r="L95" s="44">
        <f t="shared" si="51"/>
        <v>0</v>
      </c>
      <c r="M95" s="44">
        <f t="shared" si="52"/>
        <v>0</v>
      </c>
      <c r="N95" s="44">
        <f t="shared" si="53"/>
        <v>0</v>
      </c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44"/>
      <c r="AZ95" s="327" t="str">
        <f>ПланОО!BG85</f>
        <v/>
      </c>
    </row>
    <row r="96" spans="1:52" x14ac:dyDescent="0.25">
      <c r="A96" s="150"/>
      <c r="B96" s="44" t="str">
        <f>Base!A86</f>
        <v>ПБ.Б.38</v>
      </c>
      <c r="C96" s="332">
        <f>Base!B86</f>
        <v>0</v>
      </c>
      <c r="D96" s="89"/>
      <c r="E96" s="89"/>
      <c r="F96" s="89"/>
      <c r="G96" s="89"/>
      <c r="H96" s="330">
        <f t="shared" si="47"/>
        <v>0</v>
      </c>
      <c r="I96" s="44">
        <f t="shared" si="48"/>
        <v>0</v>
      </c>
      <c r="J96" s="44">
        <f t="shared" si="49"/>
        <v>0</v>
      </c>
      <c r="K96" s="44">
        <f t="shared" si="50"/>
        <v>0</v>
      </c>
      <c r="L96" s="44">
        <f t="shared" si="51"/>
        <v>0</v>
      </c>
      <c r="M96" s="44">
        <f t="shared" si="52"/>
        <v>0</v>
      </c>
      <c r="N96" s="44">
        <f t="shared" si="53"/>
        <v>0</v>
      </c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44"/>
      <c r="AZ96" s="327" t="str">
        <f>ПланОО!BG86</f>
        <v/>
      </c>
    </row>
    <row r="97" spans="1:52" x14ac:dyDescent="0.25">
      <c r="A97" s="150"/>
      <c r="B97" s="44" t="str">
        <f>Base!A87</f>
        <v>ПБ.Б.39</v>
      </c>
      <c r="C97" s="332">
        <f>Base!B87</f>
        <v>0</v>
      </c>
      <c r="D97" s="89"/>
      <c r="E97" s="89"/>
      <c r="F97" s="89"/>
      <c r="G97" s="89"/>
      <c r="H97" s="330">
        <f t="shared" si="47"/>
        <v>0</v>
      </c>
      <c r="I97" s="44">
        <f t="shared" si="48"/>
        <v>0</v>
      </c>
      <c r="J97" s="44">
        <f t="shared" si="49"/>
        <v>0</v>
      </c>
      <c r="K97" s="44">
        <f t="shared" si="50"/>
        <v>0</v>
      </c>
      <c r="L97" s="44">
        <f t="shared" si="51"/>
        <v>0</v>
      </c>
      <c r="M97" s="44">
        <f t="shared" si="52"/>
        <v>0</v>
      </c>
      <c r="N97" s="44">
        <f t="shared" si="53"/>
        <v>0</v>
      </c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44"/>
      <c r="AZ97" s="327" t="str">
        <f>ПланОО!BG87</f>
        <v/>
      </c>
    </row>
    <row r="98" spans="1:52" x14ac:dyDescent="0.25">
      <c r="A98" s="150"/>
      <c r="B98" s="44" t="str">
        <f>Base!A88</f>
        <v>ПБ.Б.40</v>
      </c>
      <c r="C98" s="332">
        <f>Base!B88</f>
        <v>0</v>
      </c>
      <c r="D98" s="89"/>
      <c r="E98" s="89"/>
      <c r="F98" s="89"/>
      <c r="G98" s="89"/>
      <c r="H98" s="330">
        <f t="shared" si="47"/>
        <v>0</v>
      </c>
      <c r="I98" s="44">
        <f t="shared" si="48"/>
        <v>0</v>
      </c>
      <c r="J98" s="44">
        <f t="shared" si="49"/>
        <v>0</v>
      </c>
      <c r="K98" s="44">
        <f t="shared" si="50"/>
        <v>0</v>
      </c>
      <c r="L98" s="44">
        <f t="shared" si="51"/>
        <v>0</v>
      </c>
      <c r="M98" s="44">
        <f t="shared" si="52"/>
        <v>0</v>
      </c>
      <c r="N98" s="44">
        <f t="shared" si="53"/>
        <v>0</v>
      </c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44"/>
      <c r="AZ98" s="327" t="str">
        <f>ПланОО!BG88</f>
        <v/>
      </c>
    </row>
    <row r="99" spans="1:52" x14ac:dyDescent="0.25">
      <c r="A99" s="150"/>
      <c r="B99" s="44" t="str">
        <f>Base!A89</f>
        <v>ПБ.Б.41</v>
      </c>
      <c r="C99" s="332">
        <f>Base!B89</f>
        <v>0</v>
      </c>
      <c r="D99" s="89"/>
      <c r="E99" s="89"/>
      <c r="F99" s="89"/>
      <c r="G99" s="89"/>
      <c r="H99" s="330">
        <f t="shared" si="47"/>
        <v>0</v>
      </c>
      <c r="I99" s="44">
        <f t="shared" si="48"/>
        <v>0</v>
      </c>
      <c r="J99" s="44">
        <f t="shared" si="49"/>
        <v>0</v>
      </c>
      <c r="K99" s="44">
        <f t="shared" si="50"/>
        <v>0</v>
      </c>
      <c r="L99" s="44">
        <f t="shared" si="51"/>
        <v>0</v>
      </c>
      <c r="M99" s="44">
        <f t="shared" si="52"/>
        <v>0</v>
      </c>
      <c r="N99" s="44">
        <f t="shared" si="53"/>
        <v>0</v>
      </c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44"/>
      <c r="AZ99" s="327" t="str">
        <f>ПланОО!BG89</f>
        <v/>
      </c>
    </row>
    <row r="100" spans="1:52" x14ac:dyDescent="0.25">
      <c r="A100" s="150"/>
      <c r="B100" s="44" t="str">
        <f>Base!A90</f>
        <v>ПБ.Б.42</v>
      </c>
      <c r="C100" s="332">
        <f>Base!B90</f>
        <v>0</v>
      </c>
      <c r="D100" s="89"/>
      <c r="E100" s="89"/>
      <c r="F100" s="89"/>
      <c r="G100" s="89"/>
      <c r="H100" s="330">
        <f t="shared" si="47"/>
        <v>0</v>
      </c>
      <c r="I100" s="44">
        <f t="shared" si="48"/>
        <v>0</v>
      </c>
      <c r="J100" s="44">
        <f t="shared" si="49"/>
        <v>0</v>
      </c>
      <c r="K100" s="44">
        <f t="shared" si="50"/>
        <v>0</v>
      </c>
      <c r="L100" s="44">
        <f t="shared" si="51"/>
        <v>0</v>
      </c>
      <c r="M100" s="44">
        <f t="shared" si="52"/>
        <v>0</v>
      </c>
      <c r="N100" s="44">
        <f t="shared" si="53"/>
        <v>0</v>
      </c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44"/>
      <c r="AZ100" s="327" t="str">
        <f>ПланОО!BG90</f>
        <v/>
      </c>
    </row>
    <row r="101" spans="1:52" x14ac:dyDescent="0.25">
      <c r="A101" s="150"/>
      <c r="B101" s="44" t="str">
        <f>Base!A91</f>
        <v>ПБ.Б.43</v>
      </c>
      <c r="C101" s="332">
        <f>Base!B91</f>
        <v>0</v>
      </c>
      <c r="D101" s="89"/>
      <c r="E101" s="89"/>
      <c r="F101" s="89"/>
      <c r="G101" s="89"/>
      <c r="H101" s="330">
        <f t="shared" si="47"/>
        <v>0</v>
      </c>
      <c r="I101" s="44">
        <f t="shared" si="48"/>
        <v>0</v>
      </c>
      <c r="J101" s="44">
        <f t="shared" si="49"/>
        <v>0</v>
      </c>
      <c r="K101" s="44">
        <f t="shared" si="50"/>
        <v>0</v>
      </c>
      <c r="L101" s="44">
        <f t="shared" si="51"/>
        <v>0</v>
      </c>
      <c r="M101" s="44">
        <f t="shared" si="52"/>
        <v>0</v>
      </c>
      <c r="N101" s="44">
        <f t="shared" si="53"/>
        <v>0</v>
      </c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44"/>
      <c r="AZ101" s="327" t="str">
        <f>ПланОО!BG91</f>
        <v/>
      </c>
    </row>
    <row r="102" spans="1:52" x14ac:dyDescent="0.25">
      <c r="A102" s="150"/>
      <c r="B102" s="44" t="str">
        <f>Base!A92</f>
        <v>ПБ.Б.44</v>
      </c>
      <c r="C102" s="332">
        <f>Base!B92</f>
        <v>0</v>
      </c>
      <c r="D102" s="89"/>
      <c r="E102" s="89"/>
      <c r="F102" s="89"/>
      <c r="G102" s="89"/>
      <c r="H102" s="330">
        <f t="shared" si="47"/>
        <v>0</v>
      </c>
      <c r="I102" s="44">
        <f t="shared" si="48"/>
        <v>0</v>
      </c>
      <c r="J102" s="44">
        <f t="shared" si="49"/>
        <v>0</v>
      </c>
      <c r="K102" s="44">
        <f t="shared" si="50"/>
        <v>0</v>
      </c>
      <c r="L102" s="44">
        <f t="shared" si="51"/>
        <v>0</v>
      </c>
      <c r="M102" s="44">
        <f t="shared" si="52"/>
        <v>0</v>
      </c>
      <c r="N102" s="44">
        <f t="shared" si="53"/>
        <v>0</v>
      </c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44"/>
      <c r="AZ102" s="327" t="str">
        <f>ПланОО!BG92</f>
        <v/>
      </c>
    </row>
    <row r="103" spans="1:52" x14ac:dyDescent="0.25">
      <c r="A103" s="150"/>
      <c r="B103" s="44" t="str">
        <f>Base!A93</f>
        <v>ПБ.Б.45</v>
      </c>
      <c r="C103" s="332">
        <f>Base!B93</f>
        <v>0</v>
      </c>
      <c r="D103" s="89"/>
      <c r="E103" s="89"/>
      <c r="F103" s="89"/>
      <c r="G103" s="89"/>
      <c r="H103" s="330">
        <f t="shared" si="47"/>
        <v>0</v>
      </c>
      <c r="I103" s="44">
        <f t="shared" si="48"/>
        <v>0</v>
      </c>
      <c r="J103" s="44">
        <f t="shared" si="49"/>
        <v>0</v>
      </c>
      <c r="K103" s="44">
        <f t="shared" si="50"/>
        <v>0</v>
      </c>
      <c r="L103" s="44">
        <f t="shared" si="51"/>
        <v>0</v>
      </c>
      <c r="M103" s="44">
        <f t="shared" si="52"/>
        <v>0</v>
      </c>
      <c r="N103" s="44">
        <f t="shared" si="53"/>
        <v>0</v>
      </c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44"/>
      <c r="AZ103" s="327" t="str">
        <f>ПланОО!BG93</f>
        <v/>
      </c>
    </row>
    <row r="104" spans="1:52" x14ac:dyDescent="0.25">
      <c r="A104" s="150"/>
      <c r="B104" s="44" t="str">
        <f>Base!A94</f>
        <v>ПБ.Б.46</v>
      </c>
      <c r="C104" s="332">
        <f>Base!B94</f>
        <v>0</v>
      </c>
      <c r="D104" s="89"/>
      <c r="E104" s="89"/>
      <c r="F104" s="89"/>
      <c r="G104" s="89"/>
      <c r="H104" s="330">
        <f t="shared" si="47"/>
        <v>0</v>
      </c>
      <c r="I104" s="44">
        <f t="shared" si="48"/>
        <v>0</v>
      </c>
      <c r="J104" s="44">
        <f t="shared" si="49"/>
        <v>0</v>
      </c>
      <c r="K104" s="44">
        <f t="shared" si="50"/>
        <v>0</v>
      </c>
      <c r="L104" s="44">
        <f t="shared" si="51"/>
        <v>0</v>
      </c>
      <c r="M104" s="44">
        <f t="shared" si="52"/>
        <v>0</v>
      </c>
      <c r="N104" s="44">
        <f t="shared" si="53"/>
        <v>0</v>
      </c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44"/>
      <c r="AZ104" s="327" t="str">
        <f>ПланОО!BG94</f>
        <v/>
      </c>
    </row>
    <row r="105" spans="1:52" x14ac:dyDescent="0.25">
      <c r="A105" s="150"/>
      <c r="B105" s="44" t="str">
        <f>Base!A95</f>
        <v>ПБ.Б.47</v>
      </c>
      <c r="C105" s="332">
        <f>Base!B95</f>
        <v>0</v>
      </c>
      <c r="D105" s="89"/>
      <c r="E105" s="89"/>
      <c r="F105" s="89"/>
      <c r="G105" s="89"/>
      <c r="H105" s="330">
        <f t="shared" si="47"/>
        <v>0</v>
      </c>
      <c r="I105" s="44">
        <f t="shared" si="48"/>
        <v>0</v>
      </c>
      <c r="J105" s="44">
        <f t="shared" si="49"/>
        <v>0</v>
      </c>
      <c r="K105" s="44">
        <f t="shared" si="50"/>
        <v>0</v>
      </c>
      <c r="L105" s="44">
        <f t="shared" si="51"/>
        <v>0</v>
      </c>
      <c r="M105" s="44">
        <f t="shared" si="52"/>
        <v>0</v>
      </c>
      <c r="N105" s="44">
        <f t="shared" si="53"/>
        <v>0</v>
      </c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44"/>
      <c r="AZ105" s="327" t="str">
        <f>ПланОО!BG95</f>
        <v/>
      </c>
    </row>
    <row r="106" spans="1:52" x14ac:dyDescent="0.25">
      <c r="A106" s="150"/>
      <c r="B106" s="44" t="str">
        <f>Base!A96</f>
        <v>ПБ.Б.48</v>
      </c>
      <c r="C106" s="332">
        <f>Base!B96</f>
        <v>0</v>
      </c>
      <c r="D106" s="89"/>
      <c r="E106" s="89"/>
      <c r="F106" s="89"/>
      <c r="G106" s="89"/>
      <c r="H106" s="330">
        <f t="shared" si="47"/>
        <v>0</v>
      </c>
      <c r="I106" s="44">
        <f t="shared" si="48"/>
        <v>0</v>
      </c>
      <c r="J106" s="44">
        <f t="shared" si="49"/>
        <v>0</v>
      </c>
      <c r="K106" s="44">
        <f t="shared" si="50"/>
        <v>0</v>
      </c>
      <c r="L106" s="44">
        <f t="shared" si="51"/>
        <v>0</v>
      </c>
      <c r="M106" s="44">
        <f t="shared" si="52"/>
        <v>0</v>
      </c>
      <c r="N106" s="44">
        <f t="shared" si="53"/>
        <v>0</v>
      </c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44"/>
      <c r="AZ106" s="327" t="str">
        <f>ПланОО!BG96</f>
        <v/>
      </c>
    </row>
    <row r="107" spans="1:52" x14ac:dyDescent="0.25">
      <c r="A107" s="150"/>
      <c r="B107" s="44" t="str">
        <f>Base!A97</f>
        <v>ПБ.Б.49</v>
      </c>
      <c r="C107" s="332">
        <f>Base!B97</f>
        <v>0</v>
      </c>
      <c r="D107" s="89"/>
      <c r="E107" s="89"/>
      <c r="F107" s="89"/>
      <c r="G107" s="89"/>
      <c r="H107" s="330">
        <f t="shared" si="47"/>
        <v>0</v>
      </c>
      <c r="I107" s="44">
        <f t="shared" si="48"/>
        <v>0</v>
      </c>
      <c r="J107" s="44">
        <f t="shared" si="49"/>
        <v>0</v>
      </c>
      <c r="K107" s="44">
        <f t="shared" si="50"/>
        <v>0</v>
      </c>
      <c r="L107" s="44">
        <f t="shared" si="51"/>
        <v>0</v>
      </c>
      <c r="M107" s="44">
        <f t="shared" si="52"/>
        <v>0</v>
      </c>
      <c r="N107" s="44">
        <f t="shared" si="53"/>
        <v>0</v>
      </c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44"/>
      <c r="AZ107" s="327" t="str">
        <f>ПланОО!BG97</f>
        <v/>
      </c>
    </row>
    <row r="108" spans="1:52" x14ac:dyDescent="0.25">
      <c r="A108" s="150"/>
      <c r="B108" s="44" t="str">
        <f>Base!A98</f>
        <v>ПБ.Б.50</v>
      </c>
      <c r="C108" s="332">
        <f>Base!B98</f>
        <v>0</v>
      </c>
      <c r="D108" s="89"/>
      <c r="E108" s="89"/>
      <c r="F108" s="89"/>
      <c r="G108" s="89"/>
      <c r="H108" s="330">
        <f t="shared" si="47"/>
        <v>0</v>
      </c>
      <c r="I108" s="44">
        <f t="shared" si="48"/>
        <v>0</v>
      </c>
      <c r="J108" s="44">
        <f t="shared" si="49"/>
        <v>0</v>
      </c>
      <c r="K108" s="44">
        <f t="shared" si="50"/>
        <v>0</v>
      </c>
      <c r="L108" s="44">
        <f t="shared" si="51"/>
        <v>0</v>
      </c>
      <c r="M108" s="44">
        <f t="shared" si="52"/>
        <v>0</v>
      </c>
      <c r="N108" s="44">
        <f t="shared" si="53"/>
        <v>0</v>
      </c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44"/>
      <c r="AZ108" s="327" t="str">
        <f>ПланОО!BG98</f>
        <v/>
      </c>
    </row>
    <row r="109" spans="1:52" x14ac:dyDescent="0.25">
      <c r="A109" s="51" t="s">
        <v>346</v>
      </c>
      <c r="B109" s="405" t="str">
        <f>B111</f>
        <v>Итого по базовой части ПБ</v>
      </c>
      <c r="C109" s="405"/>
      <c r="D109" s="151"/>
      <c r="E109" s="151"/>
      <c r="F109" s="151"/>
      <c r="G109" s="151"/>
      <c r="H109" s="162">
        <f t="shared" ref="H109:U110" si="54">SUMIF($A$59:$A$108,$A109,H$59:H$108)</f>
        <v>0</v>
      </c>
      <c r="I109" s="162">
        <f t="shared" si="54"/>
        <v>0</v>
      </c>
      <c r="J109" s="162">
        <f t="shared" si="54"/>
        <v>0</v>
      </c>
      <c r="K109" s="162">
        <f t="shared" si="54"/>
        <v>0</v>
      </c>
      <c r="L109" s="162">
        <f t="shared" si="54"/>
        <v>0</v>
      </c>
      <c r="M109" s="162">
        <f t="shared" si="54"/>
        <v>0</v>
      </c>
      <c r="N109" s="162">
        <f t="shared" si="54"/>
        <v>0</v>
      </c>
      <c r="O109" s="239">
        <f t="shared" si="54"/>
        <v>0</v>
      </c>
      <c r="P109" s="239">
        <f t="shared" si="54"/>
        <v>0</v>
      </c>
      <c r="Q109" s="239">
        <f t="shared" si="54"/>
        <v>0</v>
      </c>
      <c r="R109" s="239">
        <f t="shared" si="54"/>
        <v>0</v>
      </c>
      <c r="S109" s="162">
        <f t="shared" si="54"/>
        <v>0</v>
      </c>
      <c r="T109" s="162">
        <f t="shared" si="54"/>
        <v>0</v>
      </c>
      <c r="U109" s="162">
        <f t="shared" si="54"/>
        <v>0</v>
      </c>
      <c r="V109" s="162">
        <f t="shared" ref="V109:AE110" si="55">SUMIF($A$59:$A$108,$A109,V$59:V$108)</f>
        <v>0</v>
      </c>
      <c r="W109" s="162">
        <f t="shared" si="55"/>
        <v>0</v>
      </c>
      <c r="X109" s="162">
        <f t="shared" si="55"/>
        <v>0</v>
      </c>
      <c r="Y109" s="162">
        <f t="shared" si="55"/>
        <v>0</v>
      </c>
      <c r="Z109" s="162">
        <f t="shared" si="55"/>
        <v>0</v>
      </c>
      <c r="AA109" s="162">
        <f t="shared" si="55"/>
        <v>0</v>
      </c>
      <c r="AB109" s="162">
        <f t="shared" si="55"/>
        <v>0</v>
      </c>
      <c r="AC109" s="162">
        <f t="shared" si="55"/>
        <v>0</v>
      </c>
      <c r="AD109" s="162">
        <f t="shared" si="55"/>
        <v>0</v>
      </c>
      <c r="AE109" s="162">
        <f t="shared" si="55"/>
        <v>0</v>
      </c>
      <c r="AF109" s="162">
        <f t="shared" ref="AF109:AO110" si="56">SUMIF($A$59:$A$108,$A109,AF$59:AF$108)</f>
        <v>0</v>
      </c>
      <c r="AG109" s="162">
        <f t="shared" si="56"/>
        <v>0</v>
      </c>
      <c r="AH109" s="162">
        <f t="shared" si="56"/>
        <v>0</v>
      </c>
      <c r="AI109" s="162">
        <f t="shared" si="56"/>
        <v>0</v>
      </c>
      <c r="AJ109" s="162">
        <f t="shared" si="56"/>
        <v>0</v>
      </c>
      <c r="AK109" s="162">
        <f t="shared" si="56"/>
        <v>0</v>
      </c>
      <c r="AL109" s="162">
        <f t="shared" si="56"/>
        <v>0</v>
      </c>
      <c r="AM109" s="162">
        <f t="shared" si="56"/>
        <v>0</v>
      </c>
      <c r="AN109" s="162">
        <f t="shared" si="56"/>
        <v>0</v>
      </c>
      <c r="AO109" s="162">
        <f t="shared" si="56"/>
        <v>0</v>
      </c>
      <c r="AP109" s="162">
        <f t="shared" ref="AP109:AX110" si="57">SUMIF($A$59:$A$108,$A109,AP$59:AP$108)</f>
        <v>0</v>
      </c>
      <c r="AQ109" s="162">
        <f t="shared" si="57"/>
        <v>0</v>
      </c>
      <c r="AR109" s="162">
        <f t="shared" si="57"/>
        <v>0</v>
      </c>
      <c r="AS109" s="162">
        <f t="shared" si="57"/>
        <v>0</v>
      </c>
      <c r="AT109" s="162">
        <f t="shared" si="57"/>
        <v>0</v>
      </c>
      <c r="AU109" s="162">
        <f t="shared" si="57"/>
        <v>0</v>
      </c>
      <c r="AV109" s="162">
        <f t="shared" si="57"/>
        <v>0</v>
      </c>
      <c r="AW109" s="162">
        <f t="shared" si="57"/>
        <v>0</v>
      </c>
      <c r="AX109" s="162">
        <f t="shared" si="57"/>
        <v>0</v>
      </c>
      <c r="AY109" s="44"/>
      <c r="AZ109" s="217"/>
    </row>
    <row r="110" spans="1:52" x14ac:dyDescent="0.25">
      <c r="A110" s="51" t="s">
        <v>347</v>
      </c>
      <c r="B110" s="405" t="str">
        <f>B111</f>
        <v>Итого по базовой части ПБ</v>
      </c>
      <c r="C110" s="405"/>
      <c r="D110" s="151"/>
      <c r="E110" s="151"/>
      <c r="F110" s="151"/>
      <c r="G110" s="151"/>
      <c r="H110" s="162">
        <f t="shared" si="54"/>
        <v>0</v>
      </c>
      <c r="I110" s="162">
        <f t="shared" si="54"/>
        <v>0</v>
      </c>
      <c r="J110" s="162">
        <f t="shared" si="54"/>
        <v>0</v>
      </c>
      <c r="K110" s="162">
        <f t="shared" si="54"/>
        <v>0</v>
      </c>
      <c r="L110" s="162">
        <f t="shared" si="54"/>
        <v>0</v>
      </c>
      <c r="M110" s="162">
        <f t="shared" si="54"/>
        <v>0</v>
      </c>
      <c r="N110" s="162">
        <f t="shared" si="54"/>
        <v>0</v>
      </c>
      <c r="O110" s="239">
        <f t="shared" si="54"/>
        <v>0</v>
      </c>
      <c r="P110" s="239">
        <f t="shared" si="54"/>
        <v>0</v>
      </c>
      <c r="Q110" s="239">
        <f t="shared" si="54"/>
        <v>0</v>
      </c>
      <c r="R110" s="239">
        <f t="shared" si="54"/>
        <v>0</v>
      </c>
      <c r="S110" s="162">
        <f t="shared" si="54"/>
        <v>0</v>
      </c>
      <c r="T110" s="162">
        <f t="shared" si="54"/>
        <v>0</v>
      </c>
      <c r="U110" s="162">
        <f t="shared" si="54"/>
        <v>0</v>
      </c>
      <c r="V110" s="162">
        <f t="shared" si="55"/>
        <v>0</v>
      </c>
      <c r="W110" s="162">
        <f t="shared" si="55"/>
        <v>0</v>
      </c>
      <c r="X110" s="162">
        <f t="shared" si="55"/>
        <v>0</v>
      </c>
      <c r="Y110" s="162">
        <f t="shared" si="55"/>
        <v>0</v>
      </c>
      <c r="Z110" s="162">
        <f t="shared" si="55"/>
        <v>0</v>
      </c>
      <c r="AA110" s="162">
        <f t="shared" si="55"/>
        <v>0</v>
      </c>
      <c r="AB110" s="162">
        <f t="shared" si="55"/>
        <v>0</v>
      </c>
      <c r="AC110" s="162">
        <f t="shared" si="55"/>
        <v>0</v>
      </c>
      <c r="AD110" s="162">
        <f t="shared" si="55"/>
        <v>0</v>
      </c>
      <c r="AE110" s="162">
        <f t="shared" si="55"/>
        <v>0</v>
      </c>
      <c r="AF110" s="162">
        <f t="shared" si="56"/>
        <v>0</v>
      </c>
      <c r="AG110" s="162">
        <f t="shared" si="56"/>
        <v>0</v>
      </c>
      <c r="AH110" s="162">
        <f t="shared" si="56"/>
        <v>0</v>
      </c>
      <c r="AI110" s="162">
        <f t="shared" si="56"/>
        <v>0</v>
      </c>
      <c r="AJ110" s="162">
        <f t="shared" si="56"/>
        <v>0</v>
      </c>
      <c r="AK110" s="162">
        <f t="shared" si="56"/>
        <v>0</v>
      </c>
      <c r="AL110" s="162">
        <f t="shared" si="56"/>
        <v>0</v>
      </c>
      <c r="AM110" s="162">
        <f t="shared" si="56"/>
        <v>0</v>
      </c>
      <c r="AN110" s="162">
        <f t="shared" si="56"/>
        <v>0</v>
      </c>
      <c r="AO110" s="162">
        <f t="shared" si="56"/>
        <v>0</v>
      </c>
      <c r="AP110" s="162">
        <f t="shared" si="57"/>
        <v>0</v>
      </c>
      <c r="AQ110" s="162">
        <f t="shared" si="57"/>
        <v>0</v>
      </c>
      <c r="AR110" s="162">
        <f t="shared" si="57"/>
        <v>0</v>
      </c>
      <c r="AS110" s="162">
        <f t="shared" si="57"/>
        <v>0</v>
      </c>
      <c r="AT110" s="162">
        <f t="shared" si="57"/>
        <v>0</v>
      </c>
      <c r="AU110" s="162">
        <f t="shared" si="57"/>
        <v>0</v>
      </c>
      <c r="AV110" s="162">
        <f t="shared" si="57"/>
        <v>0</v>
      </c>
      <c r="AW110" s="162">
        <f t="shared" si="57"/>
        <v>0</v>
      </c>
      <c r="AX110" s="162">
        <f t="shared" si="57"/>
        <v>0</v>
      </c>
      <c r="AY110" s="44"/>
      <c r="AZ110" s="217"/>
    </row>
    <row r="111" spans="1:52" x14ac:dyDescent="0.25">
      <c r="B111" s="405" t="str">
        <f>Base!A99</f>
        <v>Итого по базовой части ПБ</v>
      </c>
      <c r="C111" s="405"/>
      <c r="D111" s="162">
        <f t="shared" ref="D111:AX111" si="58">SUM(D109:D110)</f>
        <v>0</v>
      </c>
      <c r="E111" s="162">
        <f t="shared" si="58"/>
        <v>0</v>
      </c>
      <c r="F111" s="162">
        <f t="shared" si="58"/>
        <v>0</v>
      </c>
      <c r="G111" s="162">
        <f t="shared" si="58"/>
        <v>0</v>
      </c>
      <c r="H111" s="162">
        <f t="shared" si="58"/>
        <v>0</v>
      </c>
      <c r="I111" s="162">
        <f t="shared" si="58"/>
        <v>0</v>
      </c>
      <c r="J111" s="162">
        <f t="shared" si="58"/>
        <v>0</v>
      </c>
      <c r="K111" s="162">
        <f t="shared" si="58"/>
        <v>0</v>
      </c>
      <c r="L111" s="162">
        <f t="shared" si="58"/>
        <v>0</v>
      </c>
      <c r="M111" s="162">
        <f t="shared" si="58"/>
        <v>0</v>
      </c>
      <c r="N111" s="162">
        <f t="shared" si="58"/>
        <v>0</v>
      </c>
      <c r="O111" s="239">
        <f>SUM(O109:O110)</f>
        <v>0</v>
      </c>
      <c r="P111" s="239">
        <f>SUM(P109:P110)</f>
        <v>0</v>
      </c>
      <c r="Q111" s="239">
        <f>SUM(Q109:Q110)</f>
        <v>0</v>
      </c>
      <c r="R111" s="239">
        <f>SUM(R109:R110)</f>
        <v>0</v>
      </c>
      <c r="S111" s="162">
        <f t="shared" si="58"/>
        <v>0</v>
      </c>
      <c r="T111" s="162">
        <f t="shared" si="58"/>
        <v>0</v>
      </c>
      <c r="U111" s="162">
        <f t="shared" si="58"/>
        <v>0</v>
      </c>
      <c r="V111" s="162">
        <f t="shared" si="58"/>
        <v>0</v>
      </c>
      <c r="W111" s="162">
        <f t="shared" si="58"/>
        <v>0</v>
      </c>
      <c r="X111" s="162">
        <f t="shared" si="58"/>
        <v>0</v>
      </c>
      <c r="Y111" s="162">
        <f t="shared" si="58"/>
        <v>0</v>
      </c>
      <c r="Z111" s="162">
        <f t="shared" si="58"/>
        <v>0</v>
      </c>
      <c r="AA111" s="162">
        <f t="shared" si="58"/>
        <v>0</v>
      </c>
      <c r="AB111" s="162">
        <f t="shared" si="58"/>
        <v>0</v>
      </c>
      <c r="AC111" s="162">
        <f t="shared" si="58"/>
        <v>0</v>
      </c>
      <c r="AD111" s="162">
        <f t="shared" si="58"/>
        <v>0</v>
      </c>
      <c r="AE111" s="162">
        <f t="shared" si="58"/>
        <v>0</v>
      </c>
      <c r="AF111" s="162">
        <f t="shared" si="58"/>
        <v>0</v>
      </c>
      <c r="AG111" s="162">
        <f t="shared" si="58"/>
        <v>0</v>
      </c>
      <c r="AH111" s="162">
        <f t="shared" si="58"/>
        <v>0</v>
      </c>
      <c r="AI111" s="162">
        <f t="shared" si="58"/>
        <v>0</v>
      </c>
      <c r="AJ111" s="162">
        <f t="shared" si="58"/>
        <v>0</v>
      </c>
      <c r="AK111" s="162">
        <f t="shared" si="58"/>
        <v>0</v>
      </c>
      <c r="AL111" s="162">
        <f t="shared" si="58"/>
        <v>0</v>
      </c>
      <c r="AM111" s="162">
        <f t="shared" si="58"/>
        <v>0</v>
      </c>
      <c r="AN111" s="162">
        <f t="shared" si="58"/>
        <v>0</v>
      </c>
      <c r="AO111" s="162">
        <f t="shared" si="58"/>
        <v>0</v>
      </c>
      <c r="AP111" s="162">
        <f t="shared" si="58"/>
        <v>0</v>
      </c>
      <c r="AQ111" s="162">
        <f t="shared" si="58"/>
        <v>0</v>
      </c>
      <c r="AR111" s="162">
        <f t="shared" si="58"/>
        <v>0</v>
      </c>
      <c r="AS111" s="162">
        <f t="shared" si="58"/>
        <v>0</v>
      </c>
      <c r="AT111" s="162">
        <f t="shared" si="58"/>
        <v>0</v>
      </c>
      <c r="AU111" s="162">
        <f t="shared" si="58"/>
        <v>0</v>
      </c>
      <c r="AV111" s="162">
        <f t="shared" si="58"/>
        <v>0</v>
      </c>
      <c r="AW111" s="162">
        <f t="shared" si="58"/>
        <v>0</v>
      </c>
      <c r="AX111" s="162">
        <f t="shared" si="58"/>
        <v>0</v>
      </c>
      <c r="AY111" s="125"/>
      <c r="AZ111" s="227"/>
    </row>
    <row r="112" spans="1:52" x14ac:dyDescent="0.25">
      <c r="B112" s="405" t="str">
        <f>Base!A100</f>
        <v>2.2. Вариативная часть ПБ</v>
      </c>
      <c r="C112" s="405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227"/>
    </row>
    <row r="113" spans="1:52" x14ac:dyDescent="0.25">
      <c r="A113" s="150"/>
      <c r="B113" s="44" t="str">
        <f>Base!A101</f>
        <v>ПБ.ВВ.1</v>
      </c>
      <c r="C113" s="332">
        <f>Base!B101</f>
        <v>0</v>
      </c>
      <c r="D113" s="89"/>
      <c r="E113" s="89"/>
      <c r="F113" s="89"/>
      <c r="G113" s="89"/>
      <c r="H113" s="239">
        <f>O113+S113+W113+AA113+AE113+AI113+AM113+AQ113+AU113</f>
        <v>0</v>
      </c>
      <c r="I113" s="44">
        <f t="shared" ref="I113" si="59">H113*36</f>
        <v>0</v>
      </c>
      <c r="J113" s="44">
        <f>SUM(K113:M113)</f>
        <v>0</v>
      </c>
      <c r="K113" s="44">
        <f>P113+T113*$V$3+X113*$Z$3+AB113*$AD$3+AF113*$AH$3+AJ113*$AL$3+AN113*$AP$3+AR113*$AT$3+AV113*$AX$3</f>
        <v>0</v>
      </c>
      <c r="L113" s="44">
        <f>Q113+U113*$V$3+Y113*$Z$3+AC113*$AD$3+AG113*$AH$3+AK113*$AL$3+AO113*$AP$3+AS113*$AT$3+AW113*$AX$3</f>
        <v>0</v>
      </c>
      <c r="M113" s="44">
        <f>R113+V113*$V$3+Z113*$Z$3+AD113*$AD$3+AH113*$AH$3+AL113*$AL$3+AP113*$AP$3+AT113*$AT$3+AX113*$AX$3</f>
        <v>0</v>
      </c>
      <c r="N113" s="44">
        <f>I113-J113</f>
        <v>0</v>
      </c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44"/>
      <c r="AZ113" s="217" t="str">
        <f>ПланОО!BG101</f>
        <v/>
      </c>
    </row>
    <row r="114" spans="1:52" x14ac:dyDescent="0.25">
      <c r="A114" s="150"/>
      <c r="B114" s="44" t="str">
        <f>Base!A102</f>
        <v>ПБ.ВВ.2</v>
      </c>
      <c r="C114" s="332">
        <f>Base!B102</f>
        <v>0</v>
      </c>
      <c r="D114" s="89"/>
      <c r="E114" s="89"/>
      <c r="F114" s="89"/>
      <c r="G114" s="89"/>
      <c r="H114" s="330">
        <f t="shared" ref="H114:H142" si="60">O114+S114+W114+AA114+AE114+AI114+AM114+AQ114+AU114</f>
        <v>0</v>
      </c>
      <c r="I114" s="44">
        <f t="shared" ref="I114:I142" si="61">H114*36</f>
        <v>0</v>
      </c>
      <c r="J114" s="44">
        <f t="shared" ref="J114:J142" si="62">SUM(K114:M114)</f>
        <v>0</v>
      </c>
      <c r="K114" s="44">
        <f t="shared" ref="K114:K142" si="63">P114+T114*$V$3+X114*$Z$3+AB114*$AD$3+AF114*$AH$3+AJ114*$AL$3+AN114*$AP$3+AR114*$AT$3+AV114*$AX$3</f>
        <v>0</v>
      </c>
      <c r="L114" s="44">
        <f t="shared" ref="L114:L142" si="64">Q114+U114*$V$3+Y114*$Z$3+AC114*$AD$3+AG114*$AH$3+AK114*$AL$3+AO114*$AP$3+AS114*$AT$3+AW114*$AX$3</f>
        <v>0</v>
      </c>
      <c r="M114" s="44">
        <f t="shared" ref="M114:M142" si="65">R114+V114*$V$3+Z114*$Z$3+AD114*$AD$3+AH114*$AH$3+AL114*$AL$3+AP114*$AP$3+AT114*$AT$3+AX114*$AX$3</f>
        <v>0</v>
      </c>
      <c r="N114" s="44">
        <f t="shared" ref="N114:N142" si="66">I114-J114</f>
        <v>0</v>
      </c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44"/>
      <c r="AZ114" s="327" t="str">
        <f>ПланОО!BG102</f>
        <v/>
      </c>
    </row>
    <row r="115" spans="1:52" x14ac:dyDescent="0.25">
      <c r="A115" s="150"/>
      <c r="B115" s="44" t="str">
        <f>Base!A103</f>
        <v>ПБ.ВВ.3</v>
      </c>
      <c r="C115" s="332">
        <f>Base!B103</f>
        <v>0</v>
      </c>
      <c r="D115" s="89"/>
      <c r="E115" s="89"/>
      <c r="F115" s="89"/>
      <c r="G115" s="89"/>
      <c r="H115" s="330">
        <f t="shared" si="60"/>
        <v>0</v>
      </c>
      <c r="I115" s="44">
        <f t="shared" si="61"/>
        <v>0</v>
      </c>
      <c r="J115" s="44">
        <f t="shared" si="62"/>
        <v>0</v>
      </c>
      <c r="K115" s="44">
        <f t="shared" si="63"/>
        <v>0</v>
      </c>
      <c r="L115" s="44">
        <f t="shared" si="64"/>
        <v>0</v>
      </c>
      <c r="M115" s="44">
        <f t="shared" si="65"/>
        <v>0</v>
      </c>
      <c r="N115" s="44">
        <f t="shared" si="66"/>
        <v>0</v>
      </c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44"/>
      <c r="AZ115" s="327" t="str">
        <f>ПланОО!BG103</f>
        <v/>
      </c>
    </row>
    <row r="116" spans="1:52" x14ac:dyDescent="0.25">
      <c r="A116" s="150"/>
      <c r="B116" s="44" t="str">
        <f>Base!A104</f>
        <v>ПБ.ВВ.4</v>
      </c>
      <c r="C116" s="332">
        <f>Base!B104</f>
        <v>0</v>
      </c>
      <c r="D116" s="89"/>
      <c r="E116" s="89"/>
      <c r="F116" s="89"/>
      <c r="G116" s="89"/>
      <c r="H116" s="330">
        <f t="shared" si="60"/>
        <v>0</v>
      </c>
      <c r="I116" s="44">
        <f t="shared" si="61"/>
        <v>0</v>
      </c>
      <c r="J116" s="44">
        <f t="shared" si="62"/>
        <v>0</v>
      </c>
      <c r="K116" s="44">
        <f t="shared" si="63"/>
        <v>0</v>
      </c>
      <c r="L116" s="44">
        <f t="shared" si="64"/>
        <v>0</v>
      </c>
      <c r="M116" s="44">
        <f t="shared" si="65"/>
        <v>0</v>
      </c>
      <c r="N116" s="44">
        <f t="shared" si="66"/>
        <v>0</v>
      </c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44"/>
      <c r="AZ116" s="327" t="str">
        <f>ПланОО!BG104</f>
        <v/>
      </c>
    </row>
    <row r="117" spans="1:52" x14ac:dyDescent="0.25">
      <c r="A117" s="150"/>
      <c r="B117" s="44" t="str">
        <f>Base!A105</f>
        <v>ПБ.ВВ.5</v>
      </c>
      <c r="C117" s="332">
        <f>Base!B105</f>
        <v>0</v>
      </c>
      <c r="D117" s="89"/>
      <c r="E117" s="89"/>
      <c r="F117" s="89"/>
      <c r="G117" s="89"/>
      <c r="H117" s="330">
        <f t="shared" si="60"/>
        <v>0</v>
      </c>
      <c r="I117" s="44">
        <f t="shared" si="61"/>
        <v>0</v>
      </c>
      <c r="J117" s="44">
        <f t="shared" si="62"/>
        <v>0</v>
      </c>
      <c r="K117" s="44">
        <f t="shared" si="63"/>
        <v>0</v>
      </c>
      <c r="L117" s="44">
        <f t="shared" si="64"/>
        <v>0</v>
      </c>
      <c r="M117" s="44">
        <f t="shared" si="65"/>
        <v>0</v>
      </c>
      <c r="N117" s="44">
        <f t="shared" si="66"/>
        <v>0</v>
      </c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44"/>
      <c r="AZ117" s="327" t="str">
        <f>ПланОО!BG105</f>
        <v/>
      </c>
    </row>
    <row r="118" spans="1:52" x14ac:dyDescent="0.25">
      <c r="A118" s="150"/>
      <c r="B118" s="44" t="str">
        <f>Base!A106</f>
        <v>ПБ.ВВ.6</v>
      </c>
      <c r="C118" s="332">
        <f>Base!B106</f>
        <v>0</v>
      </c>
      <c r="D118" s="89"/>
      <c r="E118" s="89"/>
      <c r="F118" s="89"/>
      <c r="G118" s="89"/>
      <c r="H118" s="330">
        <f t="shared" si="60"/>
        <v>0</v>
      </c>
      <c r="I118" s="44">
        <f t="shared" si="61"/>
        <v>0</v>
      </c>
      <c r="J118" s="44">
        <f t="shared" si="62"/>
        <v>0</v>
      </c>
      <c r="K118" s="44">
        <f t="shared" si="63"/>
        <v>0</v>
      </c>
      <c r="L118" s="44">
        <f t="shared" si="64"/>
        <v>0</v>
      </c>
      <c r="M118" s="44">
        <f t="shared" si="65"/>
        <v>0</v>
      </c>
      <c r="N118" s="44">
        <f t="shared" si="66"/>
        <v>0</v>
      </c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44"/>
      <c r="AZ118" s="327" t="str">
        <f>ПланОО!BG106</f>
        <v/>
      </c>
    </row>
    <row r="119" spans="1:52" x14ac:dyDescent="0.25">
      <c r="A119" s="150"/>
      <c r="B119" s="44" t="str">
        <f>Base!A107</f>
        <v>ПБ.ВВ.7</v>
      </c>
      <c r="C119" s="332">
        <f>Base!B107</f>
        <v>0</v>
      </c>
      <c r="D119" s="89"/>
      <c r="E119" s="89"/>
      <c r="F119" s="89"/>
      <c r="G119" s="89"/>
      <c r="H119" s="330">
        <f t="shared" si="60"/>
        <v>0</v>
      </c>
      <c r="I119" s="44">
        <f t="shared" si="61"/>
        <v>0</v>
      </c>
      <c r="J119" s="44">
        <f t="shared" si="62"/>
        <v>0</v>
      </c>
      <c r="K119" s="44">
        <f t="shared" si="63"/>
        <v>0</v>
      </c>
      <c r="L119" s="44">
        <f t="shared" si="64"/>
        <v>0</v>
      </c>
      <c r="M119" s="44">
        <f t="shared" si="65"/>
        <v>0</v>
      </c>
      <c r="N119" s="44">
        <f t="shared" si="66"/>
        <v>0</v>
      </c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44"/>
      <c r="AZ119" s="327" t="str">
        <f>ПланОО!BG107</f>
        <v/>
      </c>
    </row>
    <row r="120" spans="1:52" x14ac:dyDescent="0.25">
      <c r="A120" s="150"/>
      <c r="B120" s="44" t="str">
        <f>Base!A108</f>
        <v>ПБ.ВВ.8</v>
      </c>
      <c r="C120" s="332">
        <f>Base!B108</f>
        <v>0</v>
      </c>
      <c r="D120" s="89"/>
      <c r="E120" s="89"/>
      <c r="F120" s="89"/>
      <c r="G120" s="89"/>
      <c r="H120" s="330">
        <f t="shared" si="60"/>
        <v>0</v>
      </c>
      <c r="I120" s="44">
        <f t="shared" si="61"/>
        <v>0</v>
      </c>
      <c r="J120" s="44">
        <f t="shared" si="62"/>
        <v>0</v>
      </c>
      <c r="K120" s="44">
        <f t="shared" si="63"/>
        <v>0</v>
      </c>
      <c r="L120" s="44">
        <f t="shared" si="64"/>
        <v>0</v>
      </c>
      <c r="M120" s="44">
        <f t="shared" si="65"/>
        <v>0</v>
      </c>
      <c r="N120" s="44">
        <f t="shared" si="66"/>
        <v>0</v>
      </c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44"/>
      <c r="AZ120" s="327" t="str">
        <f>ПланОО!BG108</f>
        <v/>
      </c>
    </row>
    <row r="121" spans="1:52" x14ac:dyDescent="0.25">
      <c r="A121" s="150"/>
      <c r="B121" s="44" t="str">
        <f>Base!A109</f>
        <v>ПБ.ВВ.9</v>
      </c>
      <c r="C121" s="332">
        <f>Base!B109</f>
        <v>0</v>
      </c>
      <c r="D121" s="89"/>
      <c r="E121" s="89"/>
      <c r="F121" s="89"/>
      <c r="G121" s="89"/>
      <c r="H121" s="330">
        <f t="shared" si="60"/>
        <v>0</v>
      </c>
      <c r="I121" s="44">
        <f t="shared" si="61"/>
        <v>0</v>
      </c>
      <c r="J121" s="44">
        <f t="shared" si="62"/>
        <v>0</v>
      </c>
      <c r="K121" s="44">
        <f t="shared" si="63"/>
        <v>0</v>
      </c>
      <c r="L121" s="44">
        <f t="shared" si="64"/>
        <v>0</v>
      </c>
      <c r="M121" s="44">
        <f t="shared" si="65"/>
        <v>0</v>
      </c>
      <c r="N121" s="44">
        <f t="shared" si="66"/>
        <v>0</v>
      </c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44"/>
      <c r="AZ121" s="327" t="str">
        <f>ПланОО!BG109</f>
        <v/>
      </c>
    </row>
    <row r="122" spans="1:52" x14ac:dyDescent="0.25">
      <c r="A122" s="150"/>
      <c r="B122" s="44" t="str">
        <f>Base!A110</f>
        <v>ПБ.ВВ.10</v>
      </c>
      <c r="C122" s="332">
        <f>Base!B110</f>
        <v>0</v>
      </c>
      <c r="D122" s="89"/>
      <c r="E122" s="89"/>
      <c r="F122" s="89"/>
      <c r="G122" s="89"/>
      <c r="H122" s="330">
        <f t="shared" si="60"/>
        <v>0</v>
      </c>
      <c r="I122" s="44">
        <f t="shared" si="61"/>
        <v>0</v>
      </c>
      <c r="J122" s="44">
        <f t="shared" si="62"/>
        <v>0</v>
      </c>
      <c r="K122" s="44">
        <f t="shared" si="63"/>
        <v>0</v>
      </c>
      <c r="L122" s="44">
        <f t="shared" si="64"/>
        <v>0</v>
      </c>
      <c r="M122" s="44">
        <f t="shared" si="65"/>
        <v>0</v>
      </c>
      <c r="N122" s="44">
        <f t="shared" si="66"/>
        <v>0</v>
      </c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44"/>
      <c r="AZ122" s="327" t="str">
        <f>ПланОО!BG110</f>
        <v/>
      </c>
    </row>
    <row r="123" spans="1:52" x14ac:dyDescent="0.25">
      <c r="A123" s="150"/>
      <c r="B123" s="44" t="str">
        <f>Base!A111</f>
        <v>ПБ.ВВ.11</v>
      </c>
      <c r="C123" s="332">
        <f>Base!B111</f>
        <v>0</v>
      </c>
      <c r="D123" s="89"/>
      <c r="E123" s="89"/>
      <c r="F123" s="89"/>
      <c r="G123" s="89"/>
      <c r="H123" s="330">
        <f t="shared" si="60"/>
        <v>0</v>
      </c>
      <c r="I123" s="44">
        <f t="shared" si="61"/>
        <v>0</v>
      </c>
      <c r="J123" s="44">
        <f t="shared" si="62"/>
        <v>0</v>
      </c>
      <c r="K123" s="44">
        <f t="shared" si="63"/>
        <v>0</v>
      </c>
      <c r="L123" s="44">
        <f t="shared" si="64"/>
        <v>0</v>
      </c>
      <c r="M123" s="44">
        <f t="shared" si="65"/>
        <v>0</v>
      </c>
      <c r="N123" s="44">
        <f t="shared" si="66"/>
        <v>0</v>
      </c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44"/>
      <c r="AZ123" s="327" t="str">
        <f>ПланОО!BG111</f>
        <v/>
      </c>
    </row>
    <row r="124" spans="1:52" x14ac:dyDescent="0.25">
      <c r="A124" s="150"/>
      <c r="B124" s="44" t="str">
        <f>Base!A112</f>
        <v>ПБ.ВВ.12</v>
      </c>
      <c r="C124" s="332">
        <f>Base!B112</f>
        <v>0</v>
      </c>
      <c r="D124" s="89"/>
      <c r="E124" s="89"/>
      <c r="F124" s="89"/>
      <c r="G124" s="89"/>
      <c r="H124" s="330">
        <f t="shared" si="60"/>
        <v>0</v>
      </c>
      <c r="I124" s="44">
        <f t="shared" si="61"/>
        <v>0</v>
      </c>
      <c r="J124" s="44">
        <f t="shared" si="62"/>
        <v>0</v>
      </c>
      <c r="K124" s="44">
        <f t="shared" si="63"/>
        <v>0</v>
      </c>
      <c r="L124" s="44">
        <f t="shared" si="64"/>
        <v>0</v>
      </c>
      <c r="M124" s="44">
        <f t="shared" si="65"/>
        <v>0</v>
      </c>
      <c r="N124" s="44">
        <f t="shared" si="66"/>
        <v>0</v>
      </c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44"/>
      <c r="AZ124" s="327" t="str">
        <f>ПланОО!BG112</f>
        <v/>
      </c>
    </row>
    <row r="125" spans="1:52" x14ac:dyDescent="0.25">
      <c r="A125" s="150"/>
      <c r="B125" s="44" t="str">
        <f>Base!A113</f>
        <v>ПБ.ВВ.13</v>
      </c>
      <c r="C125" s="332">
        <f>Base!B113</f>
        <v>0</v>
      </c>
      <c r="D125" s="89"/>
      <c r="E125" s="89"/>
      <c r="F125" s="89"/>
      <c r="G125" s="89"/>
      <c r="H125" s="330">
        <f t="shared" si="60"/>
        <v>0</v>
      </c>
      <c r="I125" s="44">
        <f t="shared" si="61"/>
        <v>0</v>
      </c>
      <c r="J125" s="44">
        <f t="shared" si="62"/>
        <v>0</v>
      </c>
      <c r="K125" s="44">
        <f t="shared" si="63"/>
        <v>0</v>
      </c>
      <c r="L125" s="44">
        <f t="shared" si="64"/>
        <v>0</v>
      </c>
      <c r="M125" s="44">
        <f t="shared" si="65"/>
        <v>0</v>
      </c>
      <c r="N125" s="44">
        <f t="shared" si="66"/>
        <v>0</v>
      </c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44"/>
      <c r="AZ125" s="327" t="str">
        <f>ПланОО!BG113</f>
        <v/>
      </c>
    </row>
    <row r="126" spans="1:52" x14ac:dyDescent="0.25">
      <c r="A126" s="150"/>
      <c r="B126" s="44" t="str">
        <f>Base!A114</f>
        <v>ПБ.ВВ.14</v>
      </c>
      <c r="C126" s="332">
        <f>Base!B114</f>
        <v>0</v>
      </c>
      <c r="D126" s="89"/>
      <c r="E126" s="89"/>
      <c r="F126" s="89"/>
      <c r="G126" s="89"/>
      <c r="H126" s="330">
        <f t="shared" si="60"/>
        <v>0</v>
      </c>
      <c r="I126" s="44">
        <f t="shared" si="61"/>
        <v>0</v>
      </c>
      <c r="J126" s="44">
        <f t="shared" si="62"/>
        <v>0</v>
      </c>
      <c r="K126" s="44">
        <f t="shared" si="63"/>
        <v>0</v>
      </c>
      <c r="L126" s="44">
        <f t="shared" si="64"/>
        <v>0</v>
      </c>
      <c r="M126" s="44">
        <f t="shared" si="65"/>
        <v>0</v>
      </c>
      <c r="N126" s="44">
        <f t="shared" si="66"/>
        <v>0</v>
      </c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44"/>
      <c r="AZ126" s="327" t="str">
        <f>ПланОО!BG114</f>
        <v/>
      </c>
    </row>
    <row r="127" spans="1:52" x14ac:dyDescent="0.25">
      <c r="A127" s="150"/>
      <c r="B127" s="44" t="str">
        <f>Base!A115</f>
        <v>ПБ.ВВ.15</v>
      </c>
      <c r="C127" s="332">
        <f>Base!B115</f>
        <v>0</v>
      </c>
      <c r="D127" s="89"/>
      <c r="E127" s="89"/>
      <c r="F127" s="89"/>
      <c r="G127" s="89"/>
      <c r="H127" s="330">
        <f t="shared" si="60"/>
        <v>0</v>
      </c>
      <c r="I127" s="44">
        <f t="shared" si="61"/>
        <v>0</v>
      </c>
      <c r="J127" s="44">
        <f t="shared" si="62"/>
        <v>0</v>
      </c>
      <c r="K127" s="44">
        <f t="shared" si="63"/>
        <v>0</v>
      </c>
      <c r="L127" s="44">
        <f t="shared" si="64"/>
        <v>0</v>
      </c>
      <c r="M127" s="44">
        <f t="shared" si="65"/>
        <v>0</v>
      </c>
      <c r="N127" s="44">
        <f t="shared" si="66"/>
        <v>0</v>
      </c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44"/>
      <c r="AZ127" s="327" t="str">
        <f>ПланОО!BG115</f>
        <v/>
      </c>
    </row>
    <row r="128" spans="1:52" x14ac:dyDescent="0.25">
      <c r="A128" s="150"/>
      <c r="B128" s="44" t="str">
        <f>Base!A116</f>
        <v>ПБ.ВВ.16</v>
      </c>
      <c r="C128" s="332">
        <f>Base!B116</f>
        <v>0</v>
      </c>
      <c r="D128" s="89"/>
      <c r="E128" s="89"/>
      <c r="F128" s="89"/>
      <c r="G128" s="89"/>
      <c r="H128" s="330">
        <f t="shared" si="60"/>
        <v>0</v>
      </c>
      <c r="I128" s="44">
        <f t="shared" si="61"/>
        <v>0</v>
      </c>
      <c r="J128" s="44">
        <f t="shared" si="62"/>
        <v>0</v>
      </c>
      <c r="K128" s="44">
        <f t="shared" si="63"/>
        <v>0</v>
      </c>
      <c r="L128" s="44">
        <f t="shared" si="64"/>
        <v>0</v>
      </c>
      <c r="M128" s="44">
        <f t="shared" si="65"/>
        <v>0</v>
      </c>
      <c r="N128" s="44">
        <f t="shared" si="66"/>
        <v>0</v>
      </c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44"/>
      <c r="AZ128" s="327" t="str">
        <f>ПланОО!BG116</f>
        <v/>
      </c>
    </row>
    <row r="129" spans="1:52" x14ac:dyDescent="0.25">
      <c r="A129" s="150"/>
      <c r="B129" s="44" t="str">
        <f>Base!A117</f>
        <v>ПБ.ВВ.17</v>
      </c>
      <c r="C129" s="332">
        <f>Base!B117</f>
        <v>0</v>
      </c>
      <c r="D129" s="89"/>
      <c r="E129" s="89"/>
      <c r="F129" s="89"/>
      <c r="G129" s="89"/>
      <c r="H129" s="330">
        <f t="shared" si="60"/>
        <v>0</v>
      </c>
      <c r="I129" s="44">
        <f t="shared" si="61"/>
        <v>0</v>
      </c>
      <c r="J129" s="44">
        <f t="shared" si="62"/>
        <v>0</v>
      </c>
      <c r="K129" s="44">
        <f t="shared" si="63"/>
        <v>0</v>
      </c>
      <c r="L129" s="44">
        <f t="shared" si="64"/>
        <v>0</v>
      </c>
      <c r="M129" s="44">
        <f t="shared" si="65"/>
        <v>0</v>
      </c>
      <c r="N129" s="44">
        <f t="shared" si="66"/>
        <v>0</v>
      </c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44"/>
      <c r="AZ129" s="327" t="str">
        <f>ПланОО!BG117</f>
        <v/>
      </c>
    </row>
    <row r="130" spans="1:52" x14ac:dyDescent="0.25">
      <c r="A130" s="150"/>
      <c r="B130" s="44" t="str">
        <f>Base!A118</f>
        <v>ПБ.ВВ.18</v>
      </c>
      <c r="C130" s="332">
        <f>Base!B118</f>
        <v>0</v>
      </c>
      <c r="D130" s="89"/>
      <c r="E130" s="89"/>
      <c r="F130" s="89"/>
      <c r="G130" s="89"/>
      <c r="H130" s="330">
        <f t="shared" si="60"/>
        <v>0</v>
      </c>
      <c r="I130" s="44">
        <f t="shared" si="61"/>
        <v>0</v>
      </c>
      <c r="J130" s="44">
        <f t="shared" si="62"/>
        <v>0</v>
      </c>
      <c r="K130" s="44">
        <f t="shared" si="63"/>
        <v>0</v>
      </c>
      <c r="L130" s="44">
        <f t="shared" si="64"/>
        <v>0</v>
      </c>
      <c r="M130" s="44">
        <f t="shared" si="65"/>
        <v>0</v>
      </c>
      <c r="N130" s="44">
        <f t="shared" si="66"/>
        <v>0</v>
      </c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44"/>
      <c r="AZ130" s="327" t="str">
        <f>ПланОО!BG118</f>
        <v/>
      </c>
    </row>
    <row r="131" spans="1:52" x14ac:dyDescent="0.25">
      <c r="A131" s="150"/>
      <c r="B131" s="44" t="str">
        <f>Base!A119</f>
        <v>ПБ.ВВ.19</v>
      </c>
      <c r="C131" s="332">
        <f>Base!B119</f>
        <v>0</v>
      </c>
      <c r="D131" s="89"/>
      <c r="E131" s="89"/>
      <c r="F131" s="89"/>
      <c r="G131" s="89"/>
      <c r="H131" s="330">
        <f t="shared" si="60"/>
        <v>0</v>
      </c>
      <c r="I131" s="44">
        <f t="shared" si="61"/>
        <v>0</v>
      </c>
      <c r="J131" s="44">
        <f t="shared" si="62"/>
        <v>0</v>
      </c>
      <c r="K131" s="44">
        <f t="shared" si="63"/>
        <v>0</v>
      </c>
      <c r="L131" s="44">
        <f t="shared" si="64"/>
        <v>0</v>
      </c>
      <c r="M131" s="44">
        <f t="shared" si="65"/>
        <v>0</v>
      </c>
      <c r="N131" s="44">
        <f t="shared" si="66"/>
        <v>0</v>
      </c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44"/>
      <c r="AZ131" s="327" t="str">
        <f>ПланОО!BG119</f>
        <v/>
      </c>
    </row>
    <row r="132" spans="1:52" x14ac:dyDescent="0.25">
      <c r="A132" s="150"/>
      <c r="B132" s="44" t="str">
        <f>Base!A120</f>
        <v>ПБ.ВВ.20</v>
      </c>
      <c r="C132" s="332">
        <f>Base!B120</f>
        <v>0</v>
      </c>
      <c r="D132" s="89"/>
      <c r="E132" s="89"/>
      <c r="F132" s="89"/>
      <c r="G132" s="89"/>
      <c r="H132" s="330">
        <f t="shared" si="60"/>
        <v>0</v>
      </c>
      <c r="I132" s="44">
        <f t="shared" si="61"/>
        <v>0</v>
      </c>
      <c r="J132" s="44">
        <f t="shared" si="62"/>
        <v>0</v>
      </c>
      <c r="K132" s="44">
        <f t="shared" si="63"/>
        <v>0</v>
      </c>
      <c r="L132" s="44">
        <f t="shared" si="64"/>
        <v>0</v>
      </c>
      <c r="M132" s="44">
        <f t="shared" si="65"/>
        <v>0</v>
      </c>
      <c r="N132" s="44">
        <f t="shared" si="66"/>
        <v>0</v>
      </c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44"/>
      <c r="AZ132" s="327" t="str">
        <f>ПланОО!BG120</f>
        <v/>
      </c>
    </row>
    <row r="133" spans="1:52" x14ac:dyDescent="0.25">
      <c r="A133" s="150"/>
      <c r="B133" s="44" t="str">
        <f>Base!A121</f>
        <v>ПБ.ВВ.21</v>
      </c>
      <c r="C133" s="332">
        <f>Base!B121</f>
        <v>0</v>
      </c>
      <c r="D133" s="89"/>
      <c r="E133" s="89"/>
      <c r="F133" s="89"/>
      <c r="G133" s="89"/>
      <c r="H133" s="330">
        <f t="shared" si="60"/>
        <v>0</v>
      </c>
      <c r="I133" s="44">
        <f t="shared" si="61"/>
        <v>0</v>
      </c>
      <c r="J133" s="44">
        <f t="shared" si="62"/>
        <v>0</v>
      </c>
      <c r="K133" s="44">
        <f t="shared" si="63"/>
        <v>0</v>
      </c>
      <c r="L133" s="44">
        <f t="shared" si="64"/>
        <v>0</v>
      </c>
      <c r="M133" s="44">
        <f t="shared" si="65"/>
        <v>0</v>
      </c>
      <c r="N133" s="44">
        <f t="shared" si="66"/>
        <v>0</v>
      </c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44"/>
      <c r="AZ133" s="327" t="str">
        <f>ПланОО!BG121</f>
        <v/>
      </c>
    </row>
    <row r="134" spans="1:52" x14ac:dyDescent="0.25">
      <c r="A134" s="150"/>
      <c r="B134" s="44" t="str">
        <f>Base!A122</f>
        <v>ПБ.ВВ.22</v>
      </c>
      <c r="C134" s="332">
        <f>Base!B122</f>
        <v>0</v>
      </c>
      <c r="D134" s="89"/>
      <c r="E134" s="89"/>
      <c r="F134" s="89"/>
      <c r="G134" s="89"/>
      <c r="H134" s="330">
        <f t="shared" si="60"/>
        <v>0</v>
      </c>
      <c r="I134" s="44">
        <f t="shared" si="61"/>
        <v>0</v>
      </c>
      <c r="J134" s="44">
        <f t="shared" si="62"/>
        <v>0</v>
      </c>
      <c r="K134" s="44">
        <f t="shared" si="63"/>
        <v>0</v>
      </c>
      <c r="L134" s="44">
        <f t="shared" si="64"/>
        <v>0</v>
      </c>
      <c r="M134" s="44">
        <f t="shared" si="65"/>
        <v>0</v>
      </c>
      <c r="N134" s="44">
        <f t="shared" si="66"/>
        <v>0</v>
      </c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44"/>
      <c r="AZ134" s="327" t="str">
        <f>ПланОО!BG122</f>
        <v/>
      </c>
    </row>
    <row r="135" spans="1:52" x14ac:dyDescent="0.25">
      <c r="A135" s="150"/>
      <c r="B135" s="44" t="str">
        <f>Base!A123</f>
        <v>ПБ.ВВ.23</v>
      </c>
      <c r="C135" s="332">
        <f>Base!B123</f>
        <v>0</v>
      </c>
      <c r="D135" s="89"/>
      <c r="E135" s="89"/>
      <c r="F135" s="89"/>
      <c r="G135" s="89"/>
      <c r="H135" s="330">
        <f t="shared" si="60"/>
        <v>0</v>
      </c>
      <c r="I135" s="44">
        <f t="shared" si="61"/>
        <v>0</v>
      </c>
      <c r="J135" s="44">
        <f t="shared" si="62"/>
        <v>0</v>
      </c>
      <c r="K135" s="44">
        <f t="shared" si="63"/>
        <v>0</v>
      </c>
      <c r="L135" s="44">
        <f t="shared" si="64"/>
        <v>0</v>
      </c>
      <c r="M135" s="44">
        <f t="shared" si="65"/>
        <v>0</v>
      </c>
      <c r="N135" s="44">
        <f t="shared" si="66"/>
        <v>0</v>
      </c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44"/>
      <c r="AZ135" s="327" t="str">
        <f>ПланОО!BG123</f>
        <v/>
      </c>
    </row>
    <row r="136" spans="1:52" x14ac:dyDescent="0.25">
      <c r="A136" s="150"/>
      <c r="B136" s="44" t="str">
        <f>Base!A124</f>
        <v>ПБ.ВВ.24</v>
      </c>
      <c r="C136" s="332">
        <f>Base!B124</f>
        <v>0</v>
      </c>
      <c r="D136" s="89"/>
      <c r="E136" s="89"/>
      <c r="F136" s="89"/>
      <c r="G136" s="89"/>
      <c r="H136" s="330">
        <f t="shared" si="60"/>
        <v>0</v>
      </c>
      <c r="I136" s="44">
        <f t="shared" si="61"/>
        <v>0</v>
      </c>
      <c r="J136" s="44">
        <f t="shared" si="62"/>
        <v>0</v>
      </c>
      <c r="K136" s="44">
        <f t="shared" si="63"/>
        <v>0</v>
      </c>
      <c r="L136" s="44">
        <f t="shared" si="64"/>
        <v>0</v>
      </c>
      <c r="M136" s="44">
        <f t="shared" si="65"/>
        <v>0</v>
      </c>
      <c r="N136" s="44">
        <f t="shared" si="66"/>
        <v>0</v>
      </c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44"/>
      <c r="AZ136" s="327" t="str">
        <f>ПланОО!BG124</f>
        <v/>
      </c>
    </row>
    <row r="137" spans="1:52" x14ac:dyDescent="0.25">
      <c r="A137" s="150"/>
      <c r="B137" s="44" t="str">
        <f>Base!A125</f>
        <v>ПБ.ВВ.25</v>
      </c>
      <c r="C137" s="332">
        <f>Base!B125</f>
        <v>0</v>
      </c>
      <c r="D137" s="89"/>
      <c r="E137" s="89"/>
      <c r="F137" s="89"/>
      <c r="G137" s="89"/>
      <c r="H137" s="330">
        <f t="shared" si="60"/>
        <v>0</v>
      </c>
      <c r="I137" s="44">
        <f t="shared" si="61"/>
        <v>0</v>
      </c>
      <c r="J137" s="44">
        <f t="shared" si="62"/>
        <v>0</v>
      </c>
      <c r="K137" s="44">
        <f t="shared" si="63"/>
        <v>0</v>
      </c>
      <c r="L137" s="44">
        <f t="shared" si="64"/>
        <v>0</v>
      </c>
      <c r="M137" s="44">
        <f t="shared" si="65"/>
        <v>0</v>
      </c>
      <c r="N137" s="44">
        <f t="shared" si="66"/>
        <v>0</v>
      </c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44"/>
      <c r="AZ137" s="327" t="str">
        <f>ПланОО!BG125</f>
        <v/>
      </c>
    </row>
    <row r="138" spans="1:52" x14ac:dyDescent="0.25">
      <c r="A138" s="150"/>
      <c r="B138" s="44" t="str">
        <f>Base!A126</f>
        <v>ПБ.ВВ.26</v>
      </c>
      <c r="C138" s="332">
        <f>Base!B126</f>
        <v>0</v>
      </c>
      <c r="D138" s="89"/>
      <c r="E138" s="89"/>
      <c r="F138" s="89"/>
      <c r="G138" s="89"/>
      <c r="H138" s="330">
        <f t="shared" si="60"/>
        <v>0</v>
      </c>
      <c r="I138" s="44">
        <f t="shared" si="61"/>
        <v>0</v>
      </c>
      <c r="J138" s="44">
        <f t="shared" si="62"/>
        <v>0</v>
      </c>
      <c r="K138" s="44">
        <f t="shared" si="63"/>
        <v>0</v>
      </c>
      <c r="L138" s="44">
        <f t="shared" si="64"/>
        <v>0</v>
      </c>
      <c r="M138" s="44">
        <f t="shared" si="65"/>
        <v>0</v>
      </c>
      <c r="N138" s="44">
        <f t="shared" si="66"/>
        <v>0</v>
      </c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44"/>
      <c r="AZ138" s="327" t="str">
        <f>ПланОО!BG126</f>
        <v/>
      </c>
    </row>
    <row r="139" spans="1:52" x14ac:dyDescent="0.25">
      <c r="A139" s="150"/>
      <c r="B139" s="44" t="str">
        <f>Base!A127</f>
        <v>ПБ.ВВ.27</v>
      </c>
      <c r="C139" s="332">
        <f>Base!B127</f>
        <v>0</v>
      </c>
      <c r="D139" s="89"/>
      <c r="E139" s="89"/>
      <c r="F139" s="89"/>
      <c r="G139" s="89"/>
      <c r="H139" s="330">
        <f t="shared" si="60"/>
        <v>0</v>
      </c>
      <c r="I139" s="44">
        <f t="shared" si="61"/>
        <v>0</v>
      </c>
      <c r="J139" s="44">
        <f t="shared" si="62"/>
        <v>0</v>
      </c>
      <c r="K139" s="44">
        <f t="shared" si="63"/>
        <v>0</v>
      </c>
      <c r="L139" s="44">
        <f t="shared" si="64"/>
        <v>0</v>
      </c>
      <c r="M139" s="44">
        <f t="shared" si="65"/>
        <v>0</v>
      </c>
      <c r="N139" s="44">
        <f t="shared" si="66"/>
        <v>0</v>
      </c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44"/>
      <c r="AZ139" s="327" t="str">
        <f>ПланОО!BG127</f>
        <v/>
      </c>
    </row>
    <row r="140" spans="1:52" x14ac:dyDescent="0.25">
      <c r="A140" s="150"/>
      <c r="B140" s="44" t="str">
        <f>Base!A128</f>
        <v>ПБ.ВВ.28</v>
      </c>
      <c r="C140" s="332">
        <f>Base!B128</f>
        <v>0</v>
      </c>
      <c r="D140" s="89"/>
      <c r="E140" s="89"/>
      <c r="F140" s="89"/>
      <c r="G140" s="89"/>
      <c r="H140" s="330">
        <f t="shared" si="60"/>
        <v>0</v>
      </c>
      <c r="I140" s="44">
        <f t="shared" si="61"/>
        <v>0</v>
      </c>
      <c r="J140" s="44">
        <f t="shared" si="62"/>
        <v>0</v>
      </c>
      <c r="K140" s="44">
        <f t="shared" si="63"/>
        <v>0</v>
      </c>
      <c r="L140" s="44">
        <f t="shared" si="64"/>
        <v>0</v>
      </c>
      <c r="M140" s="44">
        <f t="shared" si="65"/>
        <v>0</v>
      </c>
      <c r="N140" s="44">
        <f t="shared" si="66"/>
        <v>0</v>
      </c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44"/>
      <c r="AZ140" s="327" t="str">
        <f>ПланОО!BG128</f>
        <v/>
      </c>
    </row>
    <row r="141" spans="1:52" x14ac:dyDescent="0.25">
      <c r="A141" s="150"/>
      <c r="B141" s="44" t="str">
        <f>Base!A129</f>
        <v>ПБ.ВВ.29</v>
      </c>
      <c r="C141" s="332">
        <f>Base!B129</f>
        <v>0</v>
      </c>
      <c r="D141" s="89"/>
      <c r="E141" s="89"/>
      <c r="F141" s="89"/>
      <c r="G141" s="89"/>
      <c r="H141" s="330">
        <f t="shared" si="60"/>
        <v>0</v>
      </c>
      <c r="I141" s="44">
        <f t="shared" si="61"/>
        <v>0</v>
      </c>
      <c r="J141" s="44">
        <f t="shared" si="62"/>
        <v>0</v>
      </c>
      <c r="K141" s="44">
        <f t="shared" si="63"/>
        <v>0</v>
      </c>
      <c r="L141" s="44">
        <f t="shared" si="64"/>
        <v>0</v>
      </c>
      <c r="M141" s="44">
        <f t="shared" si="65"/>
        <v>0</v>
      </c>
      <c r="N141" s="44">
        <f t="shared" si="66"/>
        <v>0</v>
      </c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44"/>
      <c r="AZ141" s="327" t="str">
        <f>ПланОО!BG129</f>
        <v/>
      </c>
    </row>
    <row r="142" spans="1:52" x14ac:dyDescent="0.25">
      <c r="A142" s="150"/>
      <c r="B142" s="44" t="str">
        <f>Base!A130</f>
        <v>ПБ.ВВ.30</v>
      </c>
      <c r="C142" s="332">
        <f>Base!B130</f>
        <v>0</v>
      </c>
      <c r="D142" s="89"/>
      <c r="E142" s="89"/>
      <c r="F142" s="89"/>
      <c r="G142" s="89"/>
      <c r="H142" s="330">
        <f t="shared" si="60"/>
        <v>0</v>
      </c>
      <c r="I142" s="44">
        <f t="shared" si="61"/>
        <v>0</v>
      </c>
      <c r="J142" s="44">
        <f t="shared" si="62"/>
        <v>0</v>
      </c>
      <c r="K142" s="44">
        <f t="shared" si="63"/>
        <v>0</v>
      </c>
      <c r="L142" s="44">
        <f t="shared" si="64"/>
        <v>0</v>
      </c>
      <c r="M142" s="44">
        <f t="shared" si="65"/>
        <v>0</v>
      </c>
      <c r="N142" s="44">
        <f t="shared" si="66"/>
        <v>0</v>
      </c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44"/>
      <c r="AZ142" s="327" t="str">
        <f>ПланОО!BG130</f>
        <v/>
      </c>
    </row>
    <row r="143" spans="1:52" x14ac:dyDescent="0.25">
      <c r="A143" s="51" t="s">
        <v>346</v>
      </c>
      <c r="B143" s="407" t="str">
        <f>B145</f>
        <v>Всего по вариативной части ПБ (ВВ)</v>
      </c>
      <c r="C143" s="407"/>
      <c r="D143" s="151"/>
      <c r="E143" s="151"/>
      <c r="F143" s="151"/>
      <c r="G143" s="151"/>
      <c r="H143" s="162">
        <f t="shared" ref="H143:U144" si="67">SUMIF($A$113:$A$142,$A143,H$113:H$142)</f>
        <v>0</v>
      </c>
      <c r="I143" s="162">
        <f t="shared" si="67"/>
        <v>0</v>
      </c>
      <c r="J143" s="162">
        <f t="shared" si="67"/>
        <v>0</v>
      </c>
      <c r="K143" s="162">
        <f t="shared" si="67"/>
        <v>0</v>
      </c>
      <c r="L143" s="162">
        <f t="shared" si="67"/>
        <v>0</v>
      </c>
      <c r="M143" s="162">
        <f t="shared" si="67"/>
        <v>0</v>
      </c>
      <c r="N143" s="162">
        <f t="shared" si="67"/>
        <v>0</v>
      </c>
      <c r="O143" s="239">
        <f t="shared" si="67"/>
        <v>0</v>
      </c>
      <c r="P143" s="239">
        <f t="shared" si="67"/>
        <v>0</v>
      </c>
      <c r="Q143" s="239">
        <f t="shared" si="67"/>
        <v>0</v>
      </c>
      <c r="R143" s="239">
        <f t="shared" si="67"/>
        <v>0</v>
      </c>
      <c r="S143" s="162">
        <f t="shared" si="67"/>
        <v>0</v>
      </c>
      <c r="T143" s="162">
        <f t="shared" si="67"/>
        <v>0</v>
      </c>
      <c r="U143" s="162">
        <f t="shared" si="67"/>
        <v>0</v>
      </c>
      <c r="V143" s="162">
        <f t="shared" ref="V143:AE144" si="68">SUMIF($A$113:$A$142,$A143,V$113:V$142)</f>
        <v>0</v>
      </c>
      <c r="W143" s="162">
        <f t="shared" si="68"/>
        <v>0</v>
      </c>
      <c r="X143" s="162">
        <f t="shared" si="68"/>
        <v>0</v>
      </c>
      <c r="Y143" s="162">
        <f t="shared" si="68"/>
        <v>0</v>
      </c>
      <c r="Z143" s="162">
        <f t="shared" si="68"/>
        <v>0</v>
      </c>
      <c r="AA143" s="162">
        <f t="shared" si="68"/>
        <v>0</v>
      </c>
      <c r="AB143" s="162">
        <f t="shared" si="68"/>
        <v>0</v>
      </c>
      <c r="AC143" s="162">
        <f t="shared" si="68"/>
        <v>0</v>
      </c>
      <c r="AD143" s="162">
        <f t="shared" si="68"/>
        <v>0</v>
      </c>
      <c r="AE143" s="162">
        <f t="shared" si="68"/>
        <v>0</v>
      </c>
      <c r="AF143" s="162">
        <f t="shared" ref="AF143:AO144" si="69">SUMIF($A$113:$A$142,$A143,AF$113:AF$142)</f>
        <v>0</v>
      </c>
      <c r="AG143" s="162">
        <f t="shared" si="69"/>
        <v>0</v>
      </c>
      <c r="AH143" s="162">
        <f t="shared" si="69"/>
        <v>0</v>
      </c>
      <c r="AI143" s="162">
        <f t="shared" si="69"/>
        <v>0</v>
      </c>
      <c r="AJ143" s="162">
        <f t="shared" si="69"/>
        <v>0</v>
      </c>
      <c r="AK143" s="162">
        <f t="shared" si="69"/>
        <v>0</v>
      </c>
      <c r="AL143" s="162">
        <f t="shared" si="69"/>
        <v>0</v>
      </c>
      <c r="AM143" s="162">
        <f t="shared" si="69"/>
        <v>0</v>
      </c>
      <c r="AN143" s="162">
        <f t="shared" si="69"/>
        <v>0</v>
      </c>
      <c r="AO143" s="162">
        <f t="shared" si="69"/>
        <v>0</v>
      </c>
      <c r="AP143" s="162">
        <f t="shared" ref="AP143:AX144" si="70">SUMIF($A$113:$A$142,$A143,AP$113:AP$142)</f>
        <v>0</v>
      </c>
      <c r="AQ143" s="162">
        <f t="shared" si="70"/>
        <v>0</v>
      </c>
      <c r="AR143" s="162">
        <f t="shared" si="70"/>
        <v>0</v>
      </c>
      <c r="AS143" s="162">
        <f t="shared" si="70"/>
        <v>0</v>
      </c>
      <c r="AT143" s="162">
        <f t="shared" si="70"/>
        <v>0</v>
      </c>
      <c r="AU143" s="162">
        <f t="shared" si="70"/>
        <v>0</v>
      </c>
      <c r="AV143" s="162">
        <f t="shared" si="70"/>
        <v>0</v>
      </c>
      <c r="AW143" s="162">
        <f t="shared" si="70"/>
        <v>0</v>
      </c>
      <c r="AX143" s="162">
        <f t="shared" si="70"/>
        <v>0</v>
      </c>
      <c r="AY143" s="44"/>
      <c r="AZ143" s="217"/>
    </row>
    <row r="144" spans="1:52" x14ac:dyDescent="0.25">
      <c r="A144" s="51" t="s">
        <v>347</v>
      </c>
      <c r="B144" s="407" t="str">
        <f>B145</f>
        <v>Всего по вариативной части ПБ (ВВ)</v>
      </c>
      <c r="C144" s="407"/>
      <c r="D144" s="151"/>
      <c r="E144" s="151"/>
      <c r="F144" s="151"/>
      <c r="G144" s="151"/>
      <c r="H144" s="162">
        <f t="shared" si="67"/>
        <v>0</v>
      </c>
      <c r="I144" s="162">
        <f t="shared" si="67"/>
        <v>0</v>
      </c>
      <c r="J144" s="162">
        <f t="shared" si="67"/>
        <v>0</v>
      </c>
      <c r="K144" s="162">
        <f t="shared" si="67"/>
        <v>0</v>
      </c>
      <c r="L144" s="162">
        <f t="shared" si="67"/>
        <v>0</v>
      </c>
      <c r="M144" s="162">
        <f t="shared" si="67"/>
        <v>0</v>
      </c>
      <c r="N144" s="162">
        <f t="shared" si="67"/>
        <v>0</v>
      </c>
      <c r="O144" s="239">
        <f t="shared" si="67"/>
        <v>0</v>
      </c>
      <c r="P144" s="239">
        <f t="shared" si="67"/>
        <v>0</v>
      </c>
      <c r="Q144" s="239">
        <f t="shared" si="67"/>
        <v>0</v>
      </c>
      <c r="R144" s="239">
        <f t="shared" si="67"/>
        <v>0</v>
      </c>
      <c r="S144" s="162">
        <f t="shared" si="67"/>
        <v>0</v>
      </c>
      <c r="T144" s="162">
        <f t="shared" si="67"/>
        <v>0</v>
      </c>
      <c r="U144" s="162">
        <f t="shared" si="67"/>
        <v>0</v>
      </c>
      <c r="V144" s="162">
        <f t="shared" si="68"/>
        <v>0</v>
      </c>
      <c r="W144" s="162">
        <f t="shared" si="68"/>
        <v>0</v>
      </c>
      <c r="X144" s="162">
        <f t="shared" si="68"/>
        <v>0</v>
      </c>
      <c r="Y144" s="162">
        <f t="shared" si="68"/>
        <v>0</v>
      </c>
      <c r="Z144" s="162">
        <f t="shared" si="68"/>
        <v>0</v>
      </c>
      <c r="AA144" s="162">
        <f t="shared" si="68"/>
        <v>0</v>
      </c>
      <c r="AB144" s="162">
        <f t="shared" si="68"/>
        <v>0</v>
      </c>
      <c r="AC144" s="162">
        <f t="shared" si="68"/>
        <v>0</v>
      </c>
      <c r="AD144" s="162">
        <f t="shared" si="68"/>
        <v>0</v>
      </c>
      <c r="AE144" s="162">
        <f t="shared" si="68"/>
        <v>0</v>
      </c>
      <c r="AF144" s="162">
        <f t="shared" si="69"/>
        <v>0</v>
      </c>
      <c r="AG144" s="162">
        <f t="shared" si="69"/>
        <v>0</v>
      </c>
      <c r="AH144" s="162">
        <f t="shared" si="69"/>
        <v>0</v>
      </c>
      <c r="AI144" s="162">
        <f t="shared" si="69"/>
        <v>0</v>
      </c>
      <c r="AJ144" s="162">
        <f t="shared" si="69"/>
        <v>0</v>
      </c>
      <c r="AK144" s="162">
        <f t="shared" si="69"/>
        <v>0</v>
      </c>
      <c r="AL144" s="162">
        <f t="shared" si="69"/>
        <v>0</v>
      </c>
      <c r="AM144" s="162">
        <f t="shared" si="69"/>
        <v>0</v>
      </c>
      <c r="AN144" s="162">
        <f t="shared" si="69"/>
        <v>0</v>
      </c>
      <c r="AO144" s="162">
        <f t="shared" si="69"/>
        <v>0</v>
      </c>
      <c r="AP144" s="162">
        <f t="shared" si="70"/>
        <v>0</v>
      </c>
      <c r="AQ144" s="162">
        <f t="shared" si="70"/>
        <v>0</v>
      </c>
      <c r="AR144" s="162">
        <f t="shared" si="70"/>
        <v>0</v>
      </c>
      <c r="AS144" s="162">
        <f t="shared" si="70"/>
        <v>0</v>
      </c>
      <c r="AT144" s="162">
        <f t="shared" si="70"/>
        <v>0</v>
      </c>
      <c r="AU144" s="162">
        <f t="shared" si="70"/>
        <v>0</v>
      </c>
      <c r="AV144" s="162">
        <f t="shared" si="70"/>
        <v>0</v>
      </c>
      <c r="AW144" s="162">
        <f t="shared" si="70"/>
        <v>0</v>
      </c>
      <c r="AX144" s="162">
        <f t="shared" si="70"/>
        <v>0</v>
      </c>
      <c r="AY144" s="44"/>
      <c r="AZ144" s="217"/>
    </row>
    <row r="145" spans="1:52" x14ac:dyDescent="0.25">
      <c r="B145" s="407" t="str">
        <f>Base!A131</f>
        <v>Всего по вариативной части ПБ (ВВ)</v>
      </c>
      <c r="C145" s="407"/>
      <c r="D145" s="162">
        <f>SUM(D143:D144)</f>
        <v>0</v>
      </c>
      <c r="E145" s="162">
        <f>SUM(E143:E144)</f>
        <v>0</v>
      </c>
      <c r="F145" s="162">
        <f>SUM(F143:F144)</f>
        <v>0</v>
      </c>
      <c r="G145" s="162">
        <f>SUM(G143:G144)</f>
        <v>0</v>
      </c>
      <c r="H145" s="162">
        <f>SUM(H143:H144)</f>
        <v>0</v>
      </c>
      <c r="I145" s="162">
        <f t="shared" ref="I145:AX145" si="71">SUM(I143:I144)</f>
        <v>0</v>
      </c>
      <c r="J145" s="162">
        <f t="shared" si="71"/>
        <v>0</v>
      </c>
      <c r="K145" s="162">
        <f t="shared" si="71"/>
        <v>0</v>
      </c>
      <c r="L145" s="162">
        <f t="shared" si="71"/>
        <v>0</v>
      </c>
      <c r="M145" s="162">
        <f t="shared" si="71"/>
        <v>0</v>
      </c>
      <c r="N145" s="162">
        <f t="shared" si="71"/>
        <v>0</v>
      </c>
      <c r="O145" s="239">
        <f>SUM(O143:O144)</f>
        <v>0</v>
      </c>
      <c r="P145" s="239">
        <f>SUM(P143:P144)</f>
        <v>0</v>
      </c>
      <c r="Q145" s="239">
        <f>SUM(Q143:Q144)</f>
        <v>0</v>
      </c>
      <c r="R145" s="239">
        <f>SUM(R143:R144)</f>
        <v>0</v>
      </c>
      <c r="S145" s="162">
        <f t="shared" si="71"/>
        <v>0</v>
      </c>
      <c r="T145" s="162">
        <f t="shared" si="71"/>
        <v>0</v>
      </c>
      <c r="U145" s="162">
        <f t="shared" si="71"/>
        <v>0</v>
      </c>
      <c r="V145" s="162">
        <f t="shared" si="71"/>
        <v>0</v>
      </c>
      <c r="W145" s="162">
        <f t="shared" si="71"/>
        <v>0</v>
      </c>
      <c r="X145" s="162">
        <f t="shared" si="71"/>
        <v>0</v>
      </c>
      <c r="Y145" s="162">
        <f t="shared" si="71"/>
        <v>0</v>
      </c>
      <c r="Z145" s="162">
        <f t="shared" si="71"/>
        <v>0</v>
      </c>
      <c r="AA145" s="162">
        <f t="shared" si="71"/>
        <v>0</v>
      </c>
      <c r="AB145" s="162">
        <f t="shared" si="71"/>
        <v>0</v>
      </c>
      <c r="AC145" s="162">
        <f t="shared" si="71"/>
        <v>0</v>
      </c>
      <c r="AD145" s="162">
        <f t="shared" si="71"/>
        <v>0</v>
      </c>
      <c r="AE145" s="162">
        <f t="shared" si="71"/>
        <v>0</v>
      </c>
      <c r="AF145" s="162">
        <f t="shared" si="71"/>
        <v>0</v>
      </c>
      <c r="AG145" s="162">
        <f t="shared" si="71"/>
        <v>0</v>
      </c>
      <c r="AH145" s="162">
        <f t="shared" si="71"/>
        <v>0</v>
      </c>
      <c r="AI145" s="162">
        <f t="shared" si="71"/>
        <v>0</v>
      </c>
      <c r="AJ145" s="162">
        <f t="shared" si="71"/>
        <v>0</v>
      </c>
      <c r="AK145" s="162">
        <f t="shared" si="71"/>
        <v>0</v>
      </c>
      <c r="AL145" s="162">
        <f t="shared" si="71"/>
        <v>0</v>
      </c>
      <c r="AM145" s="162">
        <f t="shared" si="71"/>
        <v>0</v>
      </c>
      <c r="AN145" s="162">
        <f t="shared" si="71"/>
        <v>0</v>
      </c>
      <c r="AO145" s="162">
        <f t="shared" si="71"/>
        <v>0</v>
      </c>
      <c r="AP145" s="162">
        <f t="shared" si="71"/>
        <v>0</v>
      </c>
      <c r="AQ145" s="162">
        <f t="shared" si="71"/>
        <v>0</v>
      </c>
      <c r="AR145" s="162">
        <f t="shared" si="71"/>
        <v>0</v>
      </c>
      <c r="AS145" s="162">
        <f t="shared" si="71"/>
        <v>0</v>
      </c>
      <c r="AT145" s="162">
        <f t="shared" si="71"/>
        <v>0</v>
      </c>
      <c r="AU145" s="162">
        <f t="shared" si="71"/>
        <v>0</v>
      </c>
      <c r="AV145" s="162">
        <f t="shared" si="71"/>
        <v>0</v>
      </c>
      <c r="AW145" s="162">
        <f t="shared" si="71"/>
        <v>0</v>
      </c>
      <c r="AX145" s="162">
        <f t="shared" si="71"/>
        <v>0</v>
      </c>
      <c r="AY145" s="44"/>
      <c r="AZ145" s="217"/>
    </row>
    <row r="146" spans="1:52" x14ac:dyDescent="0.25">
      <c r="B146" s="405" t="str">
        <f>Base!A132</f>
        <v>Дисциплины по выбору студента (ВС)</v>
      </c>
      <c r="C146" s="405"/>
      <c r="D146" s="405"/>
      <c r="E146" s="405"/>
      <c r="F146" s="405"/>
      <c r="G146" s="405"/>
      <c r="H146" s="405"/>
      <c r="I146" s="405"/>
      <c r="J146" s="405"/>
      <c r="K146" s="405"/>
      <c r="L146" s="405"/>
      <c r="M146" s="405"/>
      <c r="N146" s="405"/>
      <c r="O146" s="405"/>
      <c r="P146" s="405"/>
      <c r="Q146" s="405"/>
      <c r="R146" s="405"/>
      <c r="S146" s="405"/>
      <c r="T146" s="405"/>
      <c r="U146" s="405"/>
      <c r="V146" s="405"/>
      <c r="W146" s="405"/>
      <c r="X146" s="405"/>
      <c r="Y146" s="405"/>
      <c r="Z146" s="405"/>
      <c r="AA146" s="405"/>
      <c r="AB146" s="405"/>
      <c r="AC146" s="405"/>
      <c r="AD146" s="405"/>
      <c r="AE146" s="405"/>
      <c r="AF146" s="405"/>
      <c r="AG146" s="405"/>
      <c r="AH146" s="405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217"/>
    </row>
    <row r="147" spans="1:52" x14ac:dyDescent="0.25">
      <c r="A147" s="150"/>
      <c r="B147" s="44" t="str">
        <f>Base!A133</f>
        <v>ПБ.ВС.1</v>
      </c>
      <c r="C147" s="332">
        <f>Base!B133</f>
        <v>0</v>
      </c>
      <c r="D147" s="89"/>
      <c r="E147" s="89"/>
      <c r="F147" s="89"/>
      <c r="G147" s="89"/>
      <c r="H147" s="239">
        <f>O147+S147+W147+AA147+AE147+AI147+AM147+AQ147+AU147</f>
        <v>0</v>
      </c>
      <c r="I147" s="44">
        <f t="shared" ref="I147" si="72">H147*36</f>
        <v>0</v>
      </c>
      <c r="J147" s="44">
        <f>SUM(K147:M147)</f>
        <v>0</v>
      </c>
      <c r="K147" s="44">
        <f>P147+T147*$V$3+X147*$Z$3+AB147*$AD$3+AF147*$AH$3+AJ147*$AL$3+AN147*$AP$3+AR147*$AT$3+AV147*$AX$3</f>
        <v>0</v>
      </c>
      <c r="L147" s="44">
        <f>Q147+U147*$V$3+Y147*$Z$3+AC147*$AD$3+AG147*$AH$3+AK147*$AL$3+AO147*$AP$3+AS147*$AT$3+AW147*$AX$3</f>
        <v>0</v>
      </c>
      <c r="M147" s="44">
        <f>R147+V147*$V$3+Z147*$Z$3+AD147*$AD$3+AH147*$AH$3+AL147*$AL$3+AP147*$AP$3+AT147*$AT$3+AX147*$AX$3</f>
        <v>0</v>
      </c>
      <c r="N147" s="44">
        <f>I147-J147</f>
        <v>0</v>
      </c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44"/>
      <c r="AZ147" s="217" t="str">
        <f>ПланОО!BG133</f>
        <v/>
      </c>
    </row>
    <row r="148" spans="1:52" x14ac:dyDescent="0.25">
      <c r="A148" s="150"/>
      <c r="B148" s="44" t="str">
        <f>Base!A134</f>
        <v>ПБ.ВС.2</v>
      </c>
      <c r="C148" s="332">
        <f>Base!B134</f>
        <v>0</v>
      </c>
      <c r="D148" s="89"/>
      <c r="E148" s="89"/>
      <c r="F148" s="89"/>
      <c r="G148" s="89"/>
      <c r="H148" s="330">
        <f t="shared" ref="H148:H166" si="73">O148+S148+W148+AA148+AE148+AI148+AM148+AQ148+AU148</f>
        <v>0</v>
      </c>
      <c r="I148" s="44">
        <f t="shared" ref="I148:I166" si="74">H148*36</f>
        <v>0</v>
      </c>
      <c r="J148" s="44">
        <f t="shared" ref="J148:J166" si="75">SUM(K148:M148)</f>
        <v>0</v>
      </c>
      <c r="K148" s="44">
        <f t="shared" ref="K148:K166" si="76">P148+T148*$V$3+X148*$Z$3+AB148*$AD$3+AF148*$AH$3+AJ148*$AL$3+AN148*$AP$3+AR148*$AT$3+AV148*$AX$3</f>
        <v>0</v>
      </c>
      <c r="L148" s="44">
        <f t="shared" ref="L148:L166" si="77">Q148+U148*$V$3+Y148*$Z$3+AC148*$AD$3+AG148*$AH$3+AK148*$AL$3+AO148*$AP$3+AS148*$AT$3+AW148*$AX$3</f>
        <v>0</v>
      </c>
      <c r="M148" s="44">
        <f t="shared" ref="M148:M166" si="78">R148+V148*$V$3+Z148*$Z$3+AD148*$AD$3+AH148*$AH$3+AL148*$AL$3+AP148*$AP$3+AT148*$AT$3+AX148*$AX$3</f>
        <v>0</v>
      </c>
      <c r="N148" s="44">
        <f t="shared" ref="N148:N166" si="79">I148-J148</f>
        <v>0</v>
      </c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  <c r="AY148" s="44"/>
      <c r="AZ148" s="327" t="str">
        <f>ПланОО!BG134</f>
        <v/>
      </c>
    </row>
    <row r="149" spans="1:52" x14ac:dyDescent="0.25">
      <c r="A149" s="150"/>
      <c r="B149" s="44" t="str">
        <f>Base!A135</f>
        <v>ПБ.ВС.3</v>
      </c>
      <c r="C149" s="332">
        <f>Base!B135</f>
        <v>0</v>
      </c>
      <c r="D149" s="89"/>
      <c r="E149" s="89"/>
      <c r="F149" s="89"/>
      <c r="G149" s="89"/>
      <c r="H149" s="330">
        <f t="shared" si="73"/>
        <v>0</v>
      </c>
      <c r="I149" s="44">
        <f t="shared" si="74"/>
        <v>0</v>
      </c>
      <c r="J149" s="44">
        <f t="shared" si="75"/>
        <v>0</v>
      </c>
      <c r="K149" s="44">
        <f t="shared" si="76"/>
        <v>0</v>
      </c>
      <c r="L149" s="44">
        <f t="shared" si="77"/>
        <v>0</v>
      </c>
      <c r="M149" s="44">
        <f t="shared" si="78"/>
        <v>0</v>
      </c>
      <c r="N149" s="44">
        <f t="shared" si="79"/>
        <v>0</v>
      </c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44"/>
      <c r="AZ149" s="327" t="str">
        <f>ПланОО!BG135</f>
        <v/>
      </c>
    </row>
    <row r="150" spans="1:52" x14ac:dyDescent="0.25">
      <c r="A150" s="150"/>
      <c r="B150" s="44" t="str">
        <f>Base!A136</f>
        <v>ПБ.ВС.4</v>
      </c>
      <c r="C150" s="332">
        <f>Base!B136</f>
        <v>0</v>
      </c>
      <c r="D150" s="89"/>
      <c r="E150" s="89"/>
      <c r="F150" s="89"/>
      <c r="G150" s="89"/>
      <c r="H150" s="330">
        <f t="shared" si="73"/>
        <v>0</v>
      </c>
      <c r="I150" s="44">
        <f t="shared" si="74"/>
        <v>0</v>
      </c>
      <c r="J150" s="44">
        <f t="shared" si="75"/>
        <v>0</v>
      </c>
      <c r="K150" s="44">
        <f t="shared" si="76"/>
        <v>0</v>
      </c>
      <c r="L150" s="44">
        <f t="shared" si="77"/>
        <v>0</v>
      </c>
      <c r="M150" s="44">
        <f t="shared" si="78"/>
        <v>0</v>
      </c>
      <c r="N150" s="44">
        <f t="shared" si="79"/>
        <v>0</v>
      </c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  <c r="AT150" s="89"/>
      <c r="AU150" s="89"/>
      <c r="AV150" s="89"/>
      <c r="AW150" s="89"/>
      <c r="AX150" s="89"/>
      <c r="AY150" s="44"/>
      <c r="AZ150" s="327" t="str">
        <f>ПланОО!BG136</f>
        <v/>
      </c>
    </row>
    <row r="151" spans="1:52" x14ac:dyDescent="0.25">
      <c r="A151" s="150"/>
      <c r="B151" s="44" t="str">
        <f>Base!A137</f>
        <v>ПБ.ВС.5</v>
      </c>
      <c r="C151" s="332">
        <f>Base!B137</f>
        <v>0</v>
      </c>
      <c r="D151" s="89"/>
      <c r="E151" s="89"/>
      <c r="F151" s="89"/>
      <c r="G151" s="89"/>
      <c r="H151" s="330">
        <f t="shared" si="73"/>
        <v>0</v>
      </c>
      <c r="I151" s="44">
        <f t="shared" si="74"/>
        <v>0</v>
      </c>
      <c r="J151" s="44">
        <f t="shared" si="75"/>
        <v>0</v>
      </c>
      <c r="K151" s="44">
        <f t="shared" si="76"/>
        <v>0</v>
      </c>
      <c r="L151" s="44">
        <f t="shared" si="77"/>
        <v>0</v>
      </c>
      <c r="M151" s="44">
        <f t="shared" si="78"/>
        <v>0</v>
      </c>
      <c r="N151" s="44">
        <f t="shared" si="79"/>
        <v>0</v>
      </c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44"/>
      <c r="AZ151" s="327" t="str">
        <f>ПланОО!BG137</f>
        <v/>
      </c>
    </row>
    <row r="152" spans="1:52" x14ac:dyDescent="0.25">
      <c r="A152" s="150"/>
      <c r="B152" s="44" t="str">
        <f>Base!A138</f>
        <v>ПБ.ВС.6</v>
      </c>
      <c r="C152" s="332">
        <f>Base!B138</f>
        <v>0</v>
      </c>
      <c r="D152" s="89"/>
      <c r="E152" s="89"/>
      <c r="F152" s="89"/>
      <c r="G152" s="89"/>
      <c r="H152" s="330">
        <f t="shared" si="73"/>
        <v>0</v>
      </c>
      <c r="I152" s="44">
        <f t="shared" si="74"/>
        <v>0</v>
      </c>
      <c r="J152" s="44">
        <f t="shared" si="75"/>
        <v>0</v>
      </c>
      <c r="K152" s="44">
        <f t="shared" si="76"/>
        <v>0</v>
      </c>
      <c r="L152" s="44">
        <f t="shared" si="77"/>
        <v>0</v>
      </c>
      <c r="M152" s="44">
        <f t="shared" si="78"/>
        <v>0</v>
      </c>
      <c r="N152" s="44">
        <f t="shared" si="79"/>
        <v>0</v>
      </c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  <c r="AT152" s="89"/>
      <c r="AU152" s="89"/>
      <c r="AV152" s="89"/>
      <c r="AW152" s="89"/>
      <c r="AX152" s="89"/>
      <c r="AY152" s="44"/>
      <c r="AZ152" s="327" t="str">
        <f>ПланОО!BG138</f>
        <v/>
      </c>
    </row>
    <row r="153" spans="1:52" x14ac:dyDescent="0.25">
      <c r="A153" s="150"/>
      <c r="B153" s="44" t="str">
        <f>Base!A139</f>
        <v>ПБ.ВС.7</v>
      </c>
      <c r="C153" s="332">
        <f>Base!B139</f>
        <v>0</v>
      </c>
      <c r="D153" s="89"/>
      <c r="E153" s="89"/>
      <c r="F153" s="89"/>
      <c r="G153" s="89"/>
      <c r="H153" s="330">
        <f t="shared" si="73"/>
        <v>0</v>
      </c>
      <c r="I153" s="44">
        <f t="shared" si="74"/>
        <v>0</v>
      </c>
      <c r="J153" s="44">
        <f t="shared" si="75"/>
        <v>0</v>
      </c>
      <c r="K153" s="44">
        <f t="shared" si="76"/>
        <v>0</v>
      </c>
      <c r="L153" s="44">
        <f t="shared" si="77"/>
        <v>0</v>
      </c>
      <c r="M153" s="44">
        <f t="shared" si="78"/>
        <v>0</v>
      </c>
      <c r="N153" s="44">
        <f t="shared" si="79"/>
        <v>0</v>
      </c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  <c r="AY153" s="44"/>
      <c r="AZ153" s="327" t="str">
        <f>ПланОО!BG139</f>
        <v/>
      </c>
    </row>
    <row r="154" spans="1:52" x14ac:dyDescent="0.25">
      <c r="A154" s="150"/>
      <c r="B154" s="44" t="str">
        <f>Base!A140</f>
        <v>ПБ.ВС.8</v>
      </c>
      <c r="C154" s="332">
        <f>Base!B140</f>
        <v>0</v>
      </c>
      <c r="D154" s="89"/>
      <c r="E154" s="89"/>
      <c r="F154" s="89"/>
      <c r="G154" s="89"/>
      <c r="H154" s="330">
        <f t="shared" si="73"/>
        <v>0</v>
      </c>
      <c r="I154" s="44">
        <f t="shared" si="74"/>
        <v>0</v>
      </c>
      <c r="J154" s="44">
        <f t="shared" si="75"/>
        <v>0</v>
      </c>
      <c r="K154" s="44">
        <f t="shared" si="76"/>
        <v>0</v>
      </c>
      <c r="L154" s="44">
        <f t="shared" si="77"/>
        <v>0</v>
      </c>
      <c r="M154" s="44">
        <f t="shared" si="78"/>
        <v>0</v>
      </c>
      <c r="N154" s="44">
        <f t="shared" si="79"/>
        <v>0</v>
      </c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  <c r="AY154" s="44"/>
      <c r="AZ154" s="327" t="str">
        <f>ПланОО!BG140</f>
        <v/>
      </c>
    </row>
    <row r="155" spans="1:52" x14ac:dyDescent="0.25">
      <c r="A155" s="150"/>
      <c r="B155" s="44" t="str">
        <f>Base!A141</f>
        <v>ПБ.ВС.9</v>
      </c>
      <c r="C155" s="332">
        <f>Base!B141</f>
        <v>0</v>
      </c>
      <c r="D155" s="89"/>
      <c r="E155" s="89"/>
      <c r="F155" s="89"/>
      <c r="G155" s="89"/>
      <c r="H155" s="330">
        <f t="shared" si="73"/>
        <v>0</v>
      </c>
      <c r="I155" s="44">
        <f t="shared" si="74"/>
        <v>0</v>
      </c>
      <c r="J155" s="44">
        <f t="shared" si="75"/>
        <v>0</v>
      </c>
      <c r="K155" s="44">
        <f t="shared" si="76"/>
        <v>0</v>
      </c>
      <c r="L155" s="44">
        <f t="shared" si="77"/>
        <v>0</v>
      </c>
      <c r="M155" s="44">
        <f t="shared" si="78"/>
        <v>0</v>
      </c>
      <c r="N155" s="44">
        <f t="shared" si="79"/>
        <v>0</v>
      </c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44"/>
      <c r="AZ155" s="327" t="str">
        <f>ПланОО!BG141</f>
        <v/>
      </c>
    </row>
    <row r="156" spans="1:52" x14ac:dyDescent="0.25">
      <c r="A156" s="150"/>
      <c r="B156" s="44" t="str">
        <f>Base!A142</f>
        <v>ПБ.ВС.10</v>
      </c>
      <c r="C156" s="332">
        <f>Base!B142</f>
        <v>0</v>
      </c>
      <c r="D156" s="89"/>
      <c r="E156" s="89"/>
      <c r="F156" s="89"/>
      <c r="G156" s="89"/>
      <c r="H156" s="330">
        <f t="shared" si="73"/>
        <v>0</v>
      </c>
      <c r="I156" s="44">
        <f t="shared" si="74"/>
        <v>0</v>
      </c>
      <c r="J156" s="44">
        <f t="shared" si="75"/>
        <v>0</v>
      </c>
      <c r="K156" s="44">
        <f t="shared" si="76"/>
        <v>0</v>
      </c>
      <c r="L156" s="44">
        <f t="shared" si="77"/>
        <v>0</v>
      </c>
      <c r="M156" s="44">
        <f t="shared" si="78"/>
        <v>0</v>
      </c>
      <c r="N156" s="44">
        <f t="shared" si="79"/>
        <v>0</v>
      </c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44"/>
      <c r="AZ156" s="327" t="str">
        <f>ПланОО!BG142</f>
        <v/>
      </c>
    </row>
    <row r="157" spans="1:52" x14ac:dyDescent="0.25">
      <c r="A157" s="150"/>
      <c r="B157" s="44" t="str">
        <f>Base!A143</f>
        <v>ПБ.ВС.11</v>
      </c>
      <c r="C157" s="332">
        <f>Base!B143</f>
        <v>0</v>
      </c>
      <c r="D157" s="89"/>
      <c r="E157" s="89"/>
      <c r="F157" s="89"/>
      <c r="G157" s="89"/>
      <c r="H157" s="330">
        <f t="shared" si="73"/>
        <v>0</v>
      </c>
      <c r="I157" s="44">
        <f t="shared" si="74"/>
        <v>0</v>
      </c>
      <c r="J157" s="44">
        <f t="shared" si="75"/>
        <v>0</v>
      </c>
      <c r="K157" s="44">
        <f t="shared" si="76"/>
        <v>0</v>
      </c>
      <c r="L157" s="44">
        <f t="shared" si="77"/>
        <v>0</v>
      </c>
      <c r="M157" s="44">
        <f t="shared" si="78"/>
        <v>0</v>
      </c>
      <c r="N157" s="44">
        <f t="shared" si="79"/>
        <v>0</v>
      </c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  <c r="AY157" s="44"/>
      <c r="AZ157" s="327" t="str">
        <f>ПланОО!BG143</f>
        <v/>
      </c>
    </row>
    <row r="158" spans="1:52" x14ac:dyDescent="0.25">
      <c r="A158" s="150"/>
      <c r="B158" s="44" t="str">
        <f>Base!A144</f>
        <v>ПБ.ВС.12</v>
      </c>
      <c r="C158" s="332">
        <f>Base!B144</f>
        <v>0</v>
      </c>
      <c r="D158" s="89"/>
      <c r="E158" s="89"/>
      <c r="F158" s="89"/>
      <c r="G158" s="89"/>
      <c r="H158" s="330">
        <f t="shared" si="73"/>
        <v>0</v>
      </c>
      <c r="I158" s="44">
        <f t="shared" si="74"/>
        <v>0</v>
      </c>
      <c r="J158" s="44">
        <f t="shared" si="75"/>
        <v>0</v>
      </c>
      <c r="K158" s="44">
        <f t="shared" si="76"/>
        <v>0</v>
      </c>
      <c r="L158" s="44">
        <f t="shared" si="77"/>
        <v>0</v>
      </c>
      <c r="M158" s="44">
        <f t="shared" si="78"/>
        <v>0</v>
      </c>
      <c r="N158" s="44">
        <f t="shared" si="79"/>
        <v>0</v>
      </c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  <c r="AY158" s="44"/>
      <c r="AZ158" s="327" t="str">
        <f>ПланОО!BG144</f>
        <v/>
      </c>
    </row>
    <row r="159" spans="1:52" x14ac:dyDescent="0.25">
      <c r="A159" s="150"/>
      <c r="B159" s="44" t="str">
        <f>Base!A145</f>
        <v>ПБ.ВС.13</v>
      </c>
      <c r="C159" s="332">
        <f>Base!B145</f>
        <v>0</v>
      </c>
      <c r="D159" s="89"/>
      <c r="E159" s="89"/>
      <c r="F159" s="89"/>
      <c r="G159" s="89"/>
      <c r="H159" s="330">
        <f t="shared" si="73"/>
        <v>0</v>
      </c>
      <c r="I159" s="44">
        <f t="shared" si="74"/>
        <v>0</v>
      </c>
      <c r="J159" s="44">
        <f t="shared" si="75"/>
        <v>0</v>
      </c>
      <c r="K159" s="44">
        <f t="shared" si="76"/>
        <v>0</v>
      </c>
      <c r="L159" s="44">
        <f t="shared" si="77"/>
        <v>0</v>
      </c>
      <c r="M159" s="44">
        <f t="shared" si="78"/>
        <v>0</v>
      </c>
      <c r="N159" s="44">
        <f t="shared" si="79"/>
        <v>0</v>
      </c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44"/>
      <c r="AZ159" s="327" t="str">
        <f>ПланОО!BG145</f>
        <v/>
      </c>
    </row>
    <row r="160" spans="1:52" x14ac:dyDescent="0.25">
      <c r="A160" s="150"/>
      <c r="B160" s="44" t="str">
        <f>Base!A146</f>
        <v>ПБ.ВС.14</v>
      </c>
      <c r="C160" s="332">
        <f>Base!B146</f>
        <v>0</v>
      </c>
      <c r="D160" s="89"/>
      <c r="E160" s="89"/>
      <c r="F160" s="89"/>
      <c r="G160" s="89"/>
      <c r="H160" s="330">
        <f t="shared" si="73"/>
        <v>0</v>
      </c>
      <c r="I160" s="44">
        <f t="shared" si="74"/>
        <v>0</v>
      </c>
      <c r="J160" s="44">
        <f t="shared" si="75"/>
        <v>0</v>
      </c>
      <c r="K160" s="44">
        <f t="shared" si="76"/>
        <v>0</v>
      </c>
      <c r="L160" s="44">
        <f t="shared" si="77"/>
        <v>0</v>
      </c>
      <c r="M160" s="44">
        <f t="shared" si="78"/>
        <v>0</v>
      </c>
      <c r="N160" s="44">
        <f t="shared" si="79"/>
        <v>0</v>
      </c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  <c r="AT160" s="89"/>
      <c r="AU160" s="89"/>
      <c r="AV160" s="89"/>
      <c r="AW160" s="89"/>
      <c r="AX160" s="89"/>
      <c r="AY160" s="44"/>
      <c r="AZ160" s="327" t="str">
        <f>ПланОО!BG146</f>
        <v/>
      </c>
    </row>
    <row r="161" spans="1:52" x14ac:dyDescent="0.25">
      <c r="A161" s="150"/>
      <c r="B161" s="44" t="str">
        <f>Base!A147</f>
        <v>ПБ.ВС.15</v>
      </c>
      <c r="C161" s="332">
        <f>Base!B147</f>
        <v>0</v>
      </c>
      <c r="D161" s="89"/>
      <c r="E161" s="89"/>
      <c r="F161" s="89"/>
      <c r="G161" s="89"/>
      <c r="H161" s="330">
        <f t="shared" si="73"/>
        <v>0</v>
      </c>
      <c r="I161" s="44">
        <f t="shared" si="74"/>
        <v>0</v>
      </c>
      <c r="J161" s="44">
        <f t="shared" si="75"/>
        <v>0</v>
      </c>
      <c r="K161" s="44">
        <f t="shared" si="76"/>
        <v>0</v>
      </c>
      <c r="L161" s="44">
        <f t="shared" si="77"/>
        <v>0</v>
      </c>
      <c r="M161" s="44">
        <f t="shared" si="78"/>
        <v>0</v>
      </c>
      <c r="N161" s="44">
        <f t="shared" si="79"/>
        <v>0</v>
      </c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9"/>
      <c r="AW161" s="89"/>
      <c r="AX161" s="89"/>
      <c r="AY161" s="44"/>
      <c r="AZ161" s="327" t="str">
        <f>ПланОО!BG147</f>
        <v/>
      </c>
    </row>
    <row r="162" spans="1:52" x14ac:dyDescent="0.25">
      <c r="A162" s="150"/>
      <c r="B162" s="44" t="str">
        <f>Base!A148</f>
        <v>ПБ.ВС.16</v>
      </c>
      <c r="C162" s="332">
        <f>Base!B148</f>
        <v>0</v>
      </c>
      <c r="D162" s="89"/>
      <c r="E162" s="89"/>
      <c r="F162" s="89"/>
      <c r="G162" s="89"/>
      <c r="H162" s="330">
        <f t="shared" si="73"/>
        <v>0</v>
      </c>
      <c r="I162" s="44">
        <f t="shared" si="74"/>
        <v>0</v>
      </c>
      <c r="J162" s="44">
        <f t="shared" si="75"/>
        <v>0</v>
      </c>
      <c r="K162" s="44">
        <f t="shared" si="76"/>
        <v>0</v>
      </c>
      <c r="L162" s="44">
        <f t="shared" si="77"/>
        <v>0</v>
      </c>
      <c r="M162" s="44">
        <f t="shared" si="78"/>
        <v>0</v>
      </c>
      <c r="N162" s="44">
        <f t="shared" si="79"/>
        <v>0</v>
      </c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  <c r="AT162" s="89"/>
      <c r="AU162" s="89"/>
      <c r="AV162" s="89"/>
      <c r="AW162" s="89"/>
      <c r="AX162" s="89"/>
      <c r="AY162" s="44"/>
      <c r="AZ162" s="327" t="str">
        <f>ПланОО!BG148</f>
        <v/>
      </c>
    </row>
    <row r="163" spans="1:52" x14ac:dyDescent="0.25">
      <c r="A163" s="150"/>
      <c r="B163" s="44" t="str">
        <f>Base!A149</f>
        <v>ПБ.ВС.17</v>
      </c>
      <c r="C163" s="332">
        <f>Base!B149</f>
        <v>0</v>
      </c>
      <c r="D163" s="89"/>
      <c r="E163" s="89"/>
      <c r="F163" s="89"/>
      <c r="G163" s="89"/>
      <c r="H163" s="330">
        <f t="shared" si="73"/>
        <v>0</v>
      </c>
      <c r="I163" s="44">
        <f t="shared" si="74"/>
        <v>0</v>
      </c>
      <c r="J163" s="44">
        <f t="shared" si="75"/>
        <v>0</v>
      </c>
      <c r="K163" s="44">
        <f t="shared" si="76"/>
        <v>0</v>
      </c>
      <c r="L163" s="44">
        <f t="shared" si="77"/>
        <v>0</v>
      </c>
      <c r="M163" s="44">
        <f t="shared" si="78"/>
        <v>0</v>
      </c>
      <c r="N163" s="44">
        <f t="shared" si="79"/>
        <v>0</v>
      </c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44"/>
      <c r="AZ163" s="327" t="str">
        <f>ПланОО!BG149</f>
        <v/>
      </c>
    </row>
    <row r="164" spans="1:52" x14ac:dyDescent="0.25">
      <c r="A164" s="150"/>
      <c r="B164" s="44" t="str">
        <f>Base!A150</f>
        <v>ПБ.ВС.18</v>
      </c>
      <c r="C164" s="332">
        <f>Base!B150</f>
        <v>0</v>
      </c>
      <c r="D164" s="89"/>
      <c r="E164" s="89"/>
      <c r="F164" s="89"/>
      <c r="G164" s="89"/>
      <c r="H164" s="330">
        <f t="shared" si="73"/>
        <v>0</v>
      </c>
      <c r="I164" s="44">
        <f t="shared" si="74"/>
        <v>0</v>
      </c>
      <c r="J164" s="44">
        <f t="shared" si="75"/>
        <v>0</v>
      </c>
      <c r="K164" s="44">
        <f t="shared" si="76"/>
        <v>0</v>
      </c>
      <c r="L164" s="44">
        <f t="shared" si="77"/>
        <v>0</v>
      </c>
      <c r="M164" s="44">
        <f t="shared" si="78"/>
        <v>0</v>
      </c>
      <c r="N164" s="44">
        <f t="shared" si="79"/>
        <v>0</v>
      </c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9"/>
      <c r="AX164" s="89"/>
      <c r="AY164" s="44"/>
      <c r="AZ164" s="327" t="str">
        <f>ПланОО!BG150</f>
        <v/>
      </c>
    </row>
    <row r="165" spans="1:52" x14ac:dyDescent="0.25">
      <c r="A165" s="150"/>
      <c r="B165" s="44" t="str">
        <f>Base!A151</f>
        <v>ПБ.ВС.19</v>
      </c>
      <c r="C165" s="332">
        <f>Base!B151</f>
        <v>0</v>
      </c>
      <c r="D165" s="89"/>
      <c r="E165" s="89"/>
      <c r="F165" s="89"/>
      <c r="G165" s="89"/>
      <c r="H165" s="330">
        <f t="shared" si="73"/>
        <v>0</v>
      </c>
      <c r="I165" s="44">
        <f t="shared" si="74"/>
        <v>0</v>
      </c>
      <c r="J165" s="44">
        <f t="shared" si="75"/>
        <v>0</v>
      </c>
      <c r="K165" s="44">
        <f t="shared" si="76"/>
        <v>0</v>
      </c>
      <c r="L165" s="44">
        <f t="shared" si="77"/>
        <v>0</v>
      </c>
      <c r="M165" s="44">
        <f t="shared" si="78"/>
        <v>0</v>
      </c>
      <c r="N165" s="44">
        <f t="shared" si="79"/>
        <v>0</v>
      </c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44"/>
      <c r="AZ165" s="327" t="str">
        <f>ПланОО!BG151</f>
        <v/>
      </c>
    </row>
    <row r="166" spans="1:52" x14ac:dyDescent="0.25">
      <c r="A166" s="150"/>
      <c r="B166" s="44" t="str">
        <f>Base!A152</f>
        <v>ПБ.ВС.20</v>
      </c>
      <c r="C166" s="332">
        <f>Base!B152</f>
        <v>0</v>
      </c>
      <c r="D166" s="89"/>
      <c r="E166" s="89"/>
      <c r="F166" s="89"/>
      <c r="G166" s="89"/>
      <c r="H166" s="330">
        <f t="shared" si="73"/>
        <v>0</v>
      </c>
      <c r="I166" s="44">
        <f t="shared" si="74"/>
        <v>0</v>
      </c>
      <c r="J166" s="44">
        <f t="shared" si="75"/>
        <v>0</v>
      </c>
      <c r="K166" s="44">
        <f t="shared" si="76"/>
        <v>0</v>
      </c>
      <c r="L166" s="44">
        <f t="shared" si="77"/>
        <v>0</v>
      </c>
      <c r="M166" s="44">
        <f t="shared" si="78"/>
        <v>0</v>
      </c>
      <c r="N166" s="44">
        <f t="shared" si="79"/>
        <v>0</v>
      </c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  <c r="AY166" s="44"/>
      <c r="AZ166" s="327" t="str">
        <f>ПланОО!BG152</f>
        <v/>
      </c>
    </row>
    <row r="167" spans="1:52" x14ac:dyDescent="0.25">
      <c r="A167" s="51" t="s">
        <v>346</v>
      </c>
      <c r="B167" s="407" t="str">
        <f>B169</f>
        <v>Всего по вариативной части ПБ (ВС)</v>
      </c>
      <c r="C167" s="407"/>
      <c r="D167" s="151"/>
      <c r="E167" s="151"/>
      <c r="F167" s="151"/>
      <c r="G167" s="151"/>
      <c r="H167" s="162">
        <f t="shared" ref="H167:U168" si="80">SUMIF($A$147:$A$166,$A167,H$147:H$166)</f>
        <v>0</v>
      </c>
      <c r="I167" s="162">
        <f t="shared" si="80"/>
        <v>0</v>
      </c>
      <c r="J167" s="162">
        <f t="shared" si="80"/>
        <v>0</v>
      </c>
      <c r="K167" s="162">
        <f t="shared" si="80"/>
        <v>0</v>
      </c>
      <c r="L167" s="162">
        <f t="shared" si="80"/>
        <v>0</v>
      </c>
      <c r="M167" s="162">
        <f t="shared" si="80"/>
        <v>0</v>
      </c>
      <c r="N167" s="162">
        <f t="shared" si="80"/>
        <v>0</v>
      </c>
      <c r="O167" s="239">
        <f t="shared" si="80"/>
        <v>0</v>
      </c>
      <c r="P167" s="239">
        <f t="shared" si="80"/>
        <v>0</v>
      </c>
      <c r="Q167" s="239">
        <f t="shared" si="80"/>
        <v>0</v>
      </c>
      <c r="R167" s="239">
        <f t="shared" si="80"/>
        <v>0</v>
      </c>
      <c r="S167" s="162">
        <f t="shared" si="80"/>
        <v>0</v>
      </c>
      <c r="T167" s="162">
        <f t="shared" si="80"/>
        <v>0</v>
      </c>
      <c r="U167" s="162">
        <f t="shared" si="80"/>
        <v>0</v>
      </c>
      <c r="V167" s="162">
        <f t="shared" ref="V167:AE168" si="81">SUMIF($A$147:$A$166,$A167,V$147:V$166)</f>
        <v>0</v>
      </c>
      <c r="W167" s="162">
        <f t="shared" si="81"/>
        <v>0</v>
      </c>
      <c r="X167" s="162">
        <f t="shared" si="81"/>
        <v>0</v>
      </c>
      <c r="Y167" s="162">
        <f t="shared" si="81"/>
        <v>0</v>
      </c>
      <c r="Z167" s="162">
        <f t="shared" si="81"/>
        <v>0</v>
      </c>
      <c r="AA167" s="162">
        <f t="shared" si="81"/>
        <v>0</v>
      </c>
      <c r="AB167" s="162">
        <f t="shared" si="81"/>
        <v>0</v>
      </c>
      <c r="AC167" s="162">
        <f t="shared" si="81"/>
        <v>0</v>
      </c>
      <c r="AD167" s="162">
        <f t="shared" si="81"/>
        <v>0</v>
      </c>
      <c r="AE167" s="162">
        <f t="shared" si="81"/>
        <v>0</v>
      </c>
      <c r="AF167" s="162">
        <f t="shared" ref="AF167:AO168" si="82">SUMIF($A$147:$A$166,$A167,AF$147:AF$166)</f>
        <v>0</v>
      </c>
      <c r="AG167" s="162">
        <f t="shared" si="82"/>
        <v>0</v>
      </c>
      <c r="AH167" s="162">
        <f t="shared" si="82"/>
        <v>0</v>
      </c>
      <c r="AI167" s="162">
        <f t="shared" si="82"/>
        <v>0</v>
      </c>
      <c r="AJ167" s="162">
        <f t="shared" si="82"/>
        <v>0</v>
      </c>
      <c r="AK167" s="162">
        <f t="shared" si="82"/>
        <v>0</v>
      </c>
      <c r="AL167" s="162">
        <f t="shared" si="82"/>
        <v>0</v>
      </c>
      <c r="AM167" s="162">
        <f t="shared" si="82"/>
        <v>0</v>
      </c>
      <c r="AN167" s="162">
        <f t="shared" si="82"/>
        <v>0</v>
      </c>
      <c r="AO167" s="162">
        <f t="shared" si="82"/>
        <v>0</v>
      </c>
      <c r="AP167" s="162">
        <f t="shared" ref="AP167:AX168" si="83">SUMIF($A$147:$A$166,$A167,AP$147:AP$166)</f>
        <v>0</v>
      </c>
      <c r="AQ167" s="162">
        <f t="shared" si="83"/>
        <v>0</v>
      </c>
      <c r="AR167" s="162">
        <f t="shared" si="83"/>
        <v>0</v>
      </c>
      <c r="AS167" s="162">
        <f t="shared" si="83"/>
        <v>0</v>
      </c>
      <c r="AT167" s="162">
        <f t="shared" si="83"/>
        <v>0</v>
      </c>
      <c r="AU167" s="162">
        <f t="shared" si="83"/>
        <v>0</v>
      </c>
      <c r="AV167" s="162">
        <f t="shared" si="83"/>
        <v>0</v>
      </c>
      <c r="AW167" s="162">
        <f t="shared" si="83"/>
        <v>0</v>
      </c>
      <c r="AX167" s="162">
        <f t="shared" si="83"/>
        <v>0</v>
      </c>
      <c r="AY167" s="44"/>
      <c r="AZ167" s="217"/>
    </row>
    <row r="168" spans="1:52" x14ac:dyDescent="0.25">
      <c r="A168" s="51" t="s">
        <v>347</v>
      </c>
      <c r="B168" s="407" t="str">
        <f>B169</f>
        <v>Всего по вариативной части ПБ (ВС)</v>
      </c>
      <c r="C168" s="407"/>
      <c r="D168" s="151"/>
      <c r="E168" s="151"/>
      <c r="F168" s="151"/>
      <c r="G168" s="151"/>
      <c r="H168" s="162">
        <f t="shared" si="80"/>
        <v>0</v>
      </c>
      <c r="I168" s="162">
        <f t="shared" si="80"/>
        <v>0</v>
      </c>
      <c r="J168" s="162">
        <f t="shared" si="80"/>
        <v>0</v>
      </c>
      <c r="K168" s="162">
        <f t="shared" si="80"/>
        <v>0</v>
      </c>
      <c r="L168" s="162">
        <f t="shared" si="80"/>
        <v>0</v>
      </c>
      <c r="M168" s="162">
        <f t="shared" si="80"/>
        <v>0</v>
      </c>
      <c r="N168" s="162">
        <f t="shared" si="80"/>
        <v>0</v>
      </c>
      <c r="O168" s="239">
        <f t="shared" si="80"/>
        <v>0</v>
      </c>
      <c r="P168" s="239">
        <f t="shared" si="80"/>
        <v>0</v>
      </c>
      <c r="Q168" s="239">
        <f t="shared" si="80"/>
        <v>0</v>
      </c>
      <c r="R168" s="239">
        <f t="shared" si="80"/>
        <v>0</v>
      </c>
      <c r="S168" s="162">
        <f t="shared" si="80"/>
        <v>0</v>
      </c>
      <c r="T168" s="162">
        <f t="shared" si="80"/>
        <v>0</v>
      </c>
      <c r="U168" s="162">
        <f t="shared" si="80"/>
        <v>0</v>
      </c>
      <c r="V168" s="162">
        <f t="shared" si="81"/>
        <v>0</v>
      </c>
      <c r="W168" s="162">
        <f t="shared" si="81"/>
        <v>0</v>
      </c>
      <c r="X168" s="162">
        <f t="shared" si="81"/>
        <v>0</v>
      </c>
      <c r="Y168" s="162">
        <f t="shared" si="81"/>
        <v>0</v>
      </c>
      <c r="Z168" s="162">
        <f t="shared" si="81"/>
        <v>0</v>
      </c>
      <c r="AA168" s="162">
        <f t="shared" si="81"/>
        <v>0</v>
      </c>
      <c r="AB168" s="162">
        <f t="shared" si="81"/>
        <v>0</v>
      </c>
      <c r="AC168" s="162">
        <f t="shared" si="81"/>
        <v>0</v>
      </c>
      <c r="AD168" s="162">
        <f t="shared" si="81"/>
        <v>0</v>
      </c>
      <c r="AE168" s="162">
        <f t="shared" si="81"/>
        <v>0</v>
      </c>
      <c r="AF168" s="162">
        <f t="shared" si="82"/>
        <v>0</v>
      </c>
      <c r="AG168" s="162">
        <f t="shared" si="82"/>
        <v>0</v>
      </c>
      <c r="AH168" s="162">
        <f t="shared" si="82"/>
        <v>0</v>
      </c>
      <c r="AI168" s="162">
        <f t="shared" si="82"/>
        <v>0</v>
      </c>
      <c r="AJ168" s="162">
        <f t="shared" si="82"/>
        <v>0</v>
      </c>
      <c r="AK168" s="162">
        <f t="shared" si="82"/>
        <v>0</v>
      </c>
      <c r="AL168" s="162">
        <f t="shared" si="82"/>
        <v>0</v>
      </c>
      <c r="AM168" s="162">
        <f t="shared" si="82"/>
        <v>0</v>
      </c>
      <c r="AN168" s="162">
        <f t="shared" si="82"/>
        <v>0</v>
      </c>
      <c r="AO168" s="162">
        <f t="shared" si="82"/>
        <v>0</v>
      </c>
      <c r="AP168" s="162">
        <f t="shared" si="83"/>
        <v>0</v>
      </c>
      <c r="AQ168" s="162">
        <f t="shared" si="83"/>
        <v>0</v>
      </c>
      <c r="AR168" s="162">
        <f t="shared" si="83"/>
        <v>0</v>
      </c>
      <c r="AS168" s="162">
        <f t="shared" si="83"/>
        <v>0</v>
      </c>
      <c r="AT168" s="162">
        <f t="shared" si="83"/>
        <v>0</v>
      </c>
      <c r="AU168" s="162">
        <f t="shared" si="83"/>
        <v>0</v>
      </c>
      <c r="AV168" s="162">
        <f t="shared" si="83"/>
        <v>0</v>
      </c>
      <c r="AW168" s="162">
        <f t="shared" si="83"/>
        <v>0</v>
      </c>
      <c r="AX168" s="162">
        <f t="shared" si="83"/>
        <v>0</v>
      </c>
      <c r="AY168" s="44"/>
      <c r="AZ168" s="217"/>
    </row>
    <row r="169" spans="1:52" x14ac:dyDescent="0.25">
      <c r="B169" s="407" t="str">
        <f>Base!A153</f>
        <v>Всего по вариативной части ПБ (ВС)</v>
      </c>
      <c r="C169" s="407"/>
      <c r="D169" s="162">
        <f>SUM(D167:D168)</f>
        <v>0</v>
      </c>
      <c r="E169" s="162">
        <f>SUM(E167:E168)</f>
        <v>0</v>
      </c>
      <c r="F169" s="162">
        <f>SUM(F167:F168)</f>
        <v>0</v>
      </c>
      <c r="G169" s="162">
        <f>SUM(G167:G168)</f>
        <v>0</v>
      </c>
      <c r="H169" s="162">
        <f>SUM(H167:H168)</f>
        <v>0</v>
      </c>
      <c r="I169" s="162">
        <f t="shared" ref="I169:AX169" si="84">SUM(I167:I168)</f>
        <v>0</v>
      </c>
      <c r="J169" s="162">
        <f t="shared" si="84"/>
        <v>0</v>
      </c>
      <c r="K169" s="162">
        <f t="shared" si="84"/>
        <v>0</v>
      </c>
      <c r="L169" s="162">
        <f t="shared" si="84"/>
        <v>0</v>
      </c>
      <c r="M169" s="162">
        <f t="shared" si="84"/>
        <v>0</v>
      </c>
      <c r="N169" s="162">
        <f t="shared" si="84"/>
        <v>0</v>
      </c>
      <c r="O169" s="239">
        <f>SUM(O167:O168)</f>
        <v>0</v>
      </c>
      <c r="P169" s="239">
        <f>SUM(P167:P168)</f>
        <v>0</v>
      </c>
      <c r="Q169" s="239">
        <f>SUM(Q167:Q168)</f>
        <v>0</v>
      </c>
      <c r="R169" s="239">
        <f>SUM(R167:R168)</f>
        <v>0</v>
      </c>
      <c r="S169" s="162">
        <f t="shared" si="84"/>
        <v>0</v>
      </c>
      <c r="T169" s="162">
        <f t="shared" si="84"/>
        <v>0</v>
      </c>
      <c r="U169" s="162">
        <f t="shared" si="84"/>
        <v>0</v>
      </c>
      <c r="V169" s="162">
        <f t="shared" si="84"/>
        <v>0</v>
      </c>
      <c r="W169" s="162">
        <f t="shared" si="84"/>
        <v>0</v>
      </c>
      <c r="X169" s="162">
        <f t="shared" si="84"/>
        <v>0</v>
      </c>
      <c r="Y169" s="162">
        <f t="shared" si="84"/>
        <v>0</v>
      </c>
      <c r="Z169" s="162">
        <f t="shared" si="84"/>
        <v>0</v>
      </c>
      <c r="AA169" s="162">
        <f t="shared" si="84"/>
        <v>0</v>
      </c>
      <c r="AB169" s="162">
        <f t="shared" si="84"/>
        <v>0</v>
      </c>
      <c r="AC169" s="162">
        <f t="shared" si="84"/>
        <v>0</v>
      </c>
      <c r="AD169" s="162">
        <f t="shared" si="84"/>
        <v>0</v>
      </c>
      <c r="AE169" s="162">
        <f t="shared" si="84"/>
        <v>0</v>
      </c>
      <c r="AF169" s="162">
        <f t="shared" si="84"/>
        <v>0</v>
      </c>
      <c r="AG169" s="162">
        <f t="shared" si="84"/>
        <v>0</v>
      </c>
      <c r="AH169" s="162">
        <f t="shared" si="84"/>
        <v>0</v>
      </c>
      <c r="AI169" s="162">
        <f t="shared" si="84"/>
        <v>0</v>
      </c>
      <c r="AJ169" s="162">
        <f t="shared" si="84"/>
        <v>0</v>
      </c>
      <c r="AK169" s="162">
        <f t="shared" si="84"/>
        <v>0</v>
      </c>
      <c r="AL169" s="162">
        <f t="shared" si="84"/>
        <v>0</v>
      </c>
      <c r="AM169" s="162">
        <f t="shared" si="84"/>
        <v>0</v>
      </c>
      <c r="AN169" s="162">
        <f t="shared" si="84"/>
        <v>0</v>
      </c>
      <c r="AO169" s="162">
        <f t="shared" si="84"/>
        <v>0</v>
      </c>
      <c r="AP169" s="162">
        <f t="shared" si="84"/>
        <v>0</v>
      </c>
      <c r="AQ169" s="162">
        <f t="shared" si="84"/>
        <v>0</v>
      </c>
      <c r="AR169" s="162">
        <f t="shared" si="84"/>
        <v>0</v>
      </c>
      <c r="AS169" s="162">
        <f t="shared" si="84"/>
        <v>0</v>
      </c>
      <c r="AT169" s="162">
        <f t="shared" si="84"/>
        <v>0</v>
      </c>
      <c r="AU169" s="162">
        <f t="shared" si="84"/>
        <v>0</v>
      </c>
      <c r="AV169" s="162">
        <f t="shared" si="84"/>
        <v>0</v>
      </c>
      <c r="AW169" s="162">
        <f t="shared" si="84"/>
        <v>0</v>
      </c>
      <c r="AX169" s="162">
        <f t="shared" si="84"/>
        <v>0</v>
      </c>
      <c r="AY169" s="44"/>
      <c r="AZ169" s="217"/>
    </row>
    <row r="170" spans="1:52" x14ac:dyDescent="0.25">
      <c r="A170" s="51" t="s">
        <v>346</v>
      </c>
      <c r="B170" s="405" t="str">
        <f>B172</f>
        <v>Итого по вариативной части ПБ</v>
      </c>
      <c r="C170" s="405"/>
      <c r="D170" s="162">
        <f t="shared" ref="D170:G171" si="85">D143+D167</f>
        <v>0</v>
      </c>
      <c r="E170" s="162">
        <f t="shared" si="85"/>
        <v>0</v>
      </c>
      <c r="F170" s="162">
        <f t="shared" si="85"/>
        <v>0</v>
      </c>
      <c r="G170" s="162">
        <f t="shared" si="85"/>
        <v>0</v>
      </c>
      <c r="H170" s="162">
        <f>H143+H167</f>
        <v>0</v>
      </c>
      <c r="I170" s="162">
        <f t="shared" ref="I170:AX170" si="86">I143+I167</f>
        <v>0</v>
      </c>
      <c r="J170" s="162">
        <f t="shared" si="86"/>
        <v>0</v>
      </c>
      <c r="K170" s="162">
        <f t="shared" si="86"/>
        <v>0</v>
      </c>
      <c r="L170" s="162">
        <f t="shared" si="86"/>
        <v>0</v>
      </c>
      <c r="M170" s="162">
        <f t="shared" si="86"/>
        <v>0</v>
      </c>
      <c r="N170" s="162">
        <f t="shared" si="86"/>
        <v>0</v>
      </c>
      <c r="O170" s="239">
        <f t="shared" ref="O170:R172" si="87">O143+O167</f>
        <v>0</v>
      </c>
      <c r="P170" s="239">
        <f t="shared" si="87"/>
        <v>0</v>
      </c>
      <c r="Q170" s="239">
        <f t="shared" si="87"/>
        <v>0</v>
      </c>
      <c r="R170" s="239">
        <f t="shared" si="87"/>
        <v>0</v>
      </c>
      <c r="S170" s="162">
        <f t="shared" si="86"/>
        <v>0</v>
      </c>
      <c r="T170" s="162">
        <f t="shared" si="86"/>
        <v>0</v>
      </c>
      <c r="U170" s="162">
        <f t="shared" si="86"/>
        <v>0</v>
      </c>
      <c r="V170" s="162">
        <f t="shared" si="86"/>
        <v>0</v>
      </c>
      <c r="W170" s="162">
        <f t="shared" si="86"/>
        <v>0</v>
      </c>
      <c r="X170" s="162">
        <f t="shared" si="86"/>
        <v>0</v>
      </c>
      <c r="Y170" s="162">
        <f t="shared" si="86"/>
        <v>0</v>
      </c>
      <c r="Z170" s="162">
        <f t="shared" si="86"/>
        <v>0</v>
      </c>
      <c r="AA170" s="162">
        <f t="shared" si="86"/>
        <v>0</v>
      </c>
      <c r="AB170" s="162">
        <f t="shared" si="86"/>
        <v>0</v>
      </c>
      <c r="AC170" s="162">
        <f t="shared" si="86"/>
        <v>0</v>
      </c>
      <c r="AD170" s="162">
        <f t="shared" si="86"/>
        <v>0</v>
      </c>
      <c r="AE170" s="162">
        <f t="shared" si="86"/>
        <v>0</v>
      </c>
      <c r="AF170" s="162">
        <f t="shared" si="86"/>
        <v>0</v>
      </c>
      <c r="AG170" s="162">
        <f t="shared" si="86"/>
        <v>0</v>
      </c>
      <c r="AH170" s="162">
        <f t="shared" si="86"/>
        <v>0</v>
      </c>
      <c r="AI170" s="162">
        <f t="shared" si="86"/>
        <v>0</v>
      </c>
      <c r="AJ170" s="162">
        <f t="shared" si="86"/>
        <v>0</v>
      </c>
      <c r="AK170" s="162">
        <f t="shared" si="86"/>
        <v>0</v>
      </c>
      <c r="AL170" s="162">
        <f t="shared" si="86"/>
        <v>0</v>
      </c>
      <c r="AM170" s="162">
        <f t="shared" si="86"/>
        <v>0</v>
      </c>
      <c r="AN170" s="162">
        <f t="shared" si="86"/>
        <v>0</v>
      </c>
      <c r="AO170" s="162">
        <f t="shared" si="86"/>
        <v>0</v>
      </c>
      <c r="AP170" s="162">
        <f t="shared" si="86"/>
        <v>0</v>
      </c>
      <c r="AQ170" s="162">
        <f t="shared" si="86"/>
        <v>0</v>
      </c>
      <c r="AR170" s="162">
        <f t="shared" si="86"/>
        <v>0</v>
      </c>
      <c r="AS170" s="162">
        <f t="shared" si="86"/>
        <v>0</v>
      </c>
      <c r="AT170" s="162">
        <f t="shared" si="86"/>
        <v>0</v>
      </c>
      <c r="AU170" s="162">
        <f t="shared" si="86"/>
        <v>0</v>
      </c>
      <c r="AV170" s="162">
        <f t="shared" si="86"/>
        <v>0</v>
      </c>
      <c r="AW170" s="162">
        <f t="shared" si="86"/>
        <v>0</v>
      </c>
      <c r="AX170" s="162">
        <f t="shared" si="86"/>
        <v>0</v>
      </c>
      <c r="AY170" s="44"/>
      <c r="AZ170" s="217"/>
    </row>
    <row r="171" spans="1:52" x14ac:dyDescent="0.25">
      <c r="A171" s="51" t="s">
        <v>347</v>
      </c>
      <c r="B171" s="405" t="str">
        <f>B172</f>
        <v>Итого по вариативной части ПБ</v>
      </c>
      <c r="C171" s="405"/>
      <c r="D171" s="162">
        <f t="shared" si="85"/>
        <v>0</v>
      </c>
      <c r="E171" s="162">
        <f t="shared" si="85"/>
        <v>0</v>
      </c>
      <c r="F171" s="162">
        <f t="shared" si="85"/>
        <v>0</v>
      </c>
      <c r="G171" s="162">
        <f t="shared" si="85"/>
        <v>0</v>
      </c>
      <c r="H171" s="162">
        <f t="shared" ref="H171:AX171" si="88">H144+H168</f>
        <v>0</v>
      </c>
      <c r="I171" s="162">
        <f t="shared" si="88"/>
        <v>0</v>
      </c>
      <c r="J171" s="162">
        <f t="shared" si="88"/>
        <v>0</v>
      </c>
      <c r="K171" s="162">
        <f t="shared" si="88"/>
        <v>0</v>
      </c>
      <c r="L171" s="162">
        <f t="shared" si="88"/>
        <v>0</v>
      </c>
      <c r="M171" s="162">
        <f t="shared" si="88"/>
        <v>0</v>
      </c>
      <c r="N171" s="162">
        <f t="shared" si="88"/>
        <v>0</v>
      </c>
      <c r="O171" s="239">
        <f t="shared" si="87"/>
        <v>0</v>
      </c>
      <c r="P171" s="239">
        <f t="shared" si="87"/>
        <v>0</v>
      </c>
      <c r="Q171" s="239">
        <f t="shared" si="87"/>
        <v>0</v>
      </c>
      <c r="R171" s="239">
        <f t="shared" si="87"/>
        <v>0</v>
      </c>
      <c r="S171" s="162">
        <f t="shared" si="88"/>
        <v>0</v>
      </c>
      <c r="T171" s="162">
        <f t="shared" si="88"/>
        <v>0</v>
      </c>
      <c r="U171" s="162">
        <f t="shared" si="88"/>
        <v>0</v>
      </c>
      <c r="V171" s="162">
        <f t="shared" si="88"/>
        <v>0</v>
      </c>
      <c r="W171" s="162">
        <f t="shared" si="88"/>
        <v>0</v>
      </c>
      <c r="X171" s="162">
        <f t="shared" si="88"/>
        <v>0</v>
      </c>
      <c r="Y171" s="162">
        <f t="shared" si="88"/>
        <v>0</v>
      </c>
      <c r="Z171" s="162">
        <f t="shared" si="88"/>
        <v>0</v>
      </c>
      <c r="AA171" s="162">
        <f t="shared" si="88"/>
        <v>0</v>
      </c>
      <c r="AB171" s="162">
        <f t="shared" si="88"/>
        <v>0</v>
      </c>
      <c r="AC171" s="162">
        <f t="shared" si="88"/>
        <v>0</v>
      </c>
      <c r="AD171" s="162">
        <f t="shared" si="88"/>
        <v>0</v>
      </c>
      <c r="AE171" s="162">
        <f t="shared" si="88"/>
        <v>0</v>
      </c>
      <c r="AF171" s="162">
        <f t="shared" si="88"/>
        <v>0</v>
      </c>
      <c r="AG171" s="162">
        <f t="shared" si="88"/>
        <v>0</v>
      </c>
      <c r="AH171" s="162">
        <f t="shared" si="88"/>
        <v>0</v>
      </c>
      <c r="AI171" s="162">
        <f t="shared" si="88"/>
        <v>0</v>
      </c>
      <c r="AJ171" s="162">
        <f t="shared" si="88"/>
        <v>0</v>
      </c>
      <c r="AK171" s="162">
        <f t="shared" si="88"/>
        <v>0</v>
      </c>
      <c r="AL171" s="162">
        <f t="shared" si="88"/>
        <v>0</v>
      </c>
      <c r="AM171" s="162">
        <f t="shared" si="88"/>
        <v>0</v>
      </c>
      <c r="AN171" s="162">
        <f t="shared" si="88"/>
        <v>0</v>
      </c>
      <c r="AO171" s="162">
        <f t="shared" si="88"/>
        <v>0</v>
      </c>
      <c r="AP171" s="162">
        <f t="shared" si="88"/>
        <v>0</v>
      </c>
      <c r="AQ171" s="162">
        <f t="shared" si="88"/>
        <v>0</v>
      </c>
      <c r="AR171" s="162">
        <f t="shared" si="88"/>
        <v>0</v>
      </c>
      <c r="AS171" s="162">
        <f t="shared" si="88"/>
        <v>0</v>
      </c>
      <c r="AT171" s="162">
        <f t="shared" si="88"/>
        <v>0</v>
      </c>
      <c r="AU171" s="162">
        <f t="shared" si="88"/>
        <v>0</v>
      </c>
      <c r="AV171" s="162">
        <f t="shared" si="88"/>
        <v>0</v>
      </c>
      <c r="AW171" s="162">
        <f t="shared" si="88"/>
        <v>0</v>
      </c>
      <c r="AX171" s="162">
        <f t="shared" si="88"/>
        <v>0</v>
      </c>
      <c r="AY171" s="44"/>
      <c r="AZ171" s="217"/>
    </row>
    <row r="172" spans="1:52" x14ac:dyDescent="0.25">
      <c r="B172" s="405" t="str">
        <f>Base!A154</f>
        <v>Итого по вариативной части ПБ</v>
      </c>
      <c r="C172" s="405"/>
      <c r="D172" s="162">
        <f>D145+D169</f>
        <v>0</v>
      </c>
      <c r="E172" s="162">
        <f>E145+E169</f>
        <v>0</v>
      </c>
      <c r="F172" s="162">
        <f>F145+F169</f>
        <v>0</v>
      </c>
      <c r="G172" s="162">
        <f>G145+G169</f>
        <v>0</v>
      </c>
      <c r="H172" s="162">
        <f>H145+H169</f>
        <v>0</v>
      </c>
      <c r="I172" s="162">
        <f t="shared" ref="I172:AX172" si="89">I145+I169</f>
        <v>0</v>
      </c>
      <c r="J172" s="162">
        <f t="shared" si="89"/>
        <v>0</v>
      </c>
      <c r="K172" s="162">
        <f t="shared" si="89"/>
        <v>0</v>
      </c>
      <c r="L172" s="162">
        <f t="shared" si="89"/>
        <v>0</v>
      </c>
      <c r="M172" s="162">
        <f t="shared" si="89"/>
        <v>0</v>
      </c>
      <c r="N172" s="162">
        <f t="shared" si="89"/>
        <v>0</v>
      </c>
      <c r="O172" s="239">
        <f t="shared" si="87"/>
        <v>0</v>
      </c>
      <c r="P172" s="239">
        <f t="shared" si="87"/>
        <v>0</v>
      </c>
      <c r="Q172" s="239">
        <f t="shared" si="87"/>
        <v>0</v>
      </c>
      <c r="R172" s="239">
        <f t="shared" si="87"/>
        <v>0</v>
      </c>
      <c r="S172" s="162">
        <f t="shared" si="89"/>
        <v>0</v>
      </c>
      <c r="T172" s="162">
        <f t="shared" si="89"/>
        <v>0</v>
      </c>
      <c r="U172" s="162">
        <f t="shared" si="89"/>
        <v>0</v>
      </c>
      <c r="V172" s="162">
        <f t="shared" si="89"/>
        <v>0</v>
      </c>
      <c r="W172" s="162">
        <f t="shared" si="89"/>
        <v>0</v>
      </c>
      <c r="X172" s="162">
        <f t="shared" si="89"/>
        <v>0</v>
      </c>
      <c r="Y172" s="162">
        <f t="shared" si="89"/>
        <v>0</v>
      </c>
      <c r="Z172" s="162">
        <f t="shared" si="89"/>
        <v>0</v>
      </c>
      <c r="AA172" s="162">
        <f t="shared" si="89"/>
        <v>0</v>
      </c>
      <c r="AB172" s="162">
        <f t="shared" si="89"/>
        <v>0</v>
      </c>
      <c r="AC172" s="162">
        <f t="shared" si="89"/>
        <v>0</v>
      </c>
      <c r="AD172" s="162">
        <f t="shared" si="89"/>
        <v>0</v>
      </c>
      <c r="AE172" s="162">
        <f t="shared" si="89"/>
        <v>0</v>
      </c>
      <c r="AF172" s="162">
        <f t="shared" si="89"/>
        <v>0</v>
      </c>
      <c r="AG172" s="162">
        <f t="shared" si="89"/>
        <v>0</v>
      </c>
      <c r="AH172" s="162">
        <f t="shared" si="89"/>
        <v>0</v>
      </c>
      <c r="AI172" s="162">
        <f t="shared" si="89"/>
        <v>0</v>
      </c>
      <c r="AJ172" s="162">
        <f t="shared" si="89"/>
        <v>0</v>
      </c>
      <c r="AK172" s="162">
        <f t="shared" si="89"/>
        <v>0</v>
      </c>
      <c r="AL172" s="162">
        <f t="shared" si="89"/>
        <v>0</v>
      </c>
      <c r="AM172" s="162">
        <f t="shared" si="89"/>
        <v>0</v>
      </c>
      <c r="AN172" s="162">
        <f t="shared" si="89"/>
        <v>0</v>
      </c>
      <c r="AO172" s="162">
        <f t="shared" si="89"/>
        <v>0</v>
      </c>
      <c r="AP172" s="162">
        <f t="shared" si="89"/>
        <v>0</v>
      </c>
      <c r="AQ172" s="162">
        <f t="shared" si="89"/>
        <v>0</v>
      </c>
      <c r="AR172" s="162">
        <f t="shared" si="89"/>
        <v>0</v>
      </c>
      <c r="AS172" s="162">
        <f t="shared" si="89"/>
        <v>0</v>
      </c>
      <c r="AT172" s="162">
        <f t="shared" si="89"/>
        <v>0</v>
      </c>
      <c r="AU172" s="162">
        <f t="shared" si="89"/>
        <v>0</v>
      </c>
      <c r="AV172" s="162">
        <f t="shared" si="89"/>
        <v>0</v>
      </c>
      <c r="AW172" s="162">
        <f t="shared" si="89"/>
        <v>0</v>
      </c>
      <c r="AX172" s="162">
        <f t="shared" si="89"/>
        <v>0</v>
      </c>
      <c r="AY172" s="125"/>
      <c r="AZ172" s="227"/>
    </row>
    <row r="173" spans="1:52" x14ac:dyDescent="0.25">
      <c r="A173" s="51" t="s">
        <v>346</v>
      </c>
      <c r="B173" s="405" t="str">
        <f>B175</f>
        <v>ВСЕГО ПО  ПРОФЕССИОНАЛЬНОМУ БЛОКУ</v>
      </c>
      <c r="C173" s="405"/>
      <c r="D173" s="162">
        <f t="shared" ref="D173:G174" si="90">D109+D170</f>
        <v>0</v>
      </c>
      <c r="E173" s="162">
        <f t="shared" si="90"/>
        <v>0</v>
      </c>
      <c r="F173" s="162">
        <f t="shared" si="90"/>
        <v>0</v>
      </c>
      <c r="G173" s="162">
        <f t="shared" si="90"/>
        <v>0</v>
      </c>
      <c r="H173" s="162">
        <f t="shared" ref="H173:L175" si="91">H109+H170</f>
        <v>0</v>
      </c>
      <c r="I173" s="162">
        <f t="shared" si="91"/>
        <v>0</v>
      </c>
      <c r="J173" s="162">
        <f t="shared" si="91"/>
        <v>0</v>
      </c>
      <c r="K173" s="162">
        <f t="shared" si="91"/>
        <v>0</v>
      </c>
      <c r="L173" s="162">
        <f t="shared" si="91"/>
        <v>0</v>
      </c>
      <c r="M173" s="162">
        <f t="shared" ref="M173:AX173" si="92">M109+M170</f>
        <v>0</v>
      </c>
      <c r="N173" s="162">
        <f t="shared" si="92"/>
        <v>0</v>
      </c>
      <c r="O173" s="239">
        <f t="shared" ref="O173:R175" si="93">O109+O170</f>
        <v>0</v>
      </c>
      <c r="P173" s="239">
        <f t="shared" si="93"/>
        <v>0</v>
      </c>
      <c r="Q173" s="239">
        <f t="shared" si="93"/>
        <v>0</v>
      </c>
      <c r="R173" s="239">
        <f t="shared" si="93"/>
        <v>0</v>
      </c>
      <c r="S173" s="162">
        <f t="shared" si="92"/>
        <v>0</v>
      </c>
      <c r="T173" s="162">
        <f t="shared" si="92"/>
        <v>0</v>
      </c>
      <c r="U173" s="162">
        <f t="shared" si="92"/>
        <v>0</v>
      </c>
      <c r="V173" s="162">
        <f t="shared" si="92"/>
        <v>0</v>
      </c>
      <c r="W173" s="162">
        <f t="shared" si="92"/>
        <v>0</v>
      </c>
      <c r="X173" s="162">
        <f t="shared" si="92"/>
        <v>0</v>
      </c>
      <c r="Y173" s="162">
        <f t="shared" si="92"/>
        <v>0</v>
      </c>
      <c r="Z173" s="162">
        <f t="shared" si="92"/>
        <v>0</v>
      </c>
      <c r="AA173" s="162">
        <f t="shared" si="92"/>
        <v>0</v>
      </c>
      <c r="AB173" s="162">
        <f t="shared" si="92"/>
        <v>0</v>
      </c>
      <c r="AC173" s="162">
        <f t="shared" si="92"/>
        <v>0</v>
      </c>
      <c r="AD173" s="162">
        <f t="shared" si="92"/>
        <v>0</v>
      </c>
      <c r="AE173" s="162">
        <f t="shared" si="92"/>
        <v>0</v>
      </c>
      <c r="AF173" s="162">
        <f t="shared" si="92"/>
        <v>0</v>
      </c>
      <c r="AG173" s="162">
        <f t="shared" si="92"/>
        <v>0</v>
      </c>
      <c r="AH173" s="162">
        <f t="shared" si="92"/>
        <v>0</v>
      </c>
      <c r="AI173" s="162">
        <f t="shared" si="92"/>
        <v>0</v>
      </c>
      <c r="AJ173" s="162">
        <f t="shared" si="92"/>
        <v>0</v>
      </c>
      <c r="AK173" s="162">
        <f t="shared" si="92"/>
        <v>0</v>
      </c>
      <c r="AL173" s="162">
        <f t="shared" si="92"/>
        <v>0</v>
      </c>
      <c r="AM173" s="162">
        <f t="shared" si="92"/>
        <v>0</v>
      </c>
      <c r="AN173" s="162">
        <f t="shared" si="92"/>
        <v>0</v>
      </c>
      <c r="AO173" s="162">
        <f t="shared" si="92"/>
        <v>0</v>
      </c>
      <c r="AP173" s="162">
        <f t="shared" si="92"/>
        <v>0</v>
      </c>
      <c r="AQ173" s="162">
        <f t="shared" si="92"/>
        <v>0</v>
      </c>
      <c r="AR173" s="162">
        <f t="shared" si="92"/>
        <v>0</v>
      </c>
      <c r="AS173" s="162">
        <f t="shared" si="92"/>
        <v>0</v>
      </c>
      <c r="AT173" s="162">
        <f t="shared" si="92"/>
        <v>0</v>
      </c>
      <c r="AU173" s="162">
        <f t="shared" si="92"/>
        <v>0</v>
      </c>
      <c r="AV173" s="162">
        <f t="shared" si="92"/>
        <v>0</v>
      </c>
      <c r="AW173" s="162">
        <f t="shared" si="92"/>
        <v>0</v>
      </c>
      <c r="AX173" s="162">
        <f t="shared" si="92"/>
        <v>0</v>
      </c>
      <c r="AY173" s="44"/>
      <c r="AZ173" s="217"/>
    </row>
    <row r="174" spans="1:52" x14ac:dyDescent="0.25">
      <c r="A174" s="51" t="s">
        <v>347</v>
      </c>
      <c r="B174" s="405" t="str">
        <f>B175</f>
        <v>ВСЕГО ПО  ПРОФЕССИОНАЛЬНОМУ БЛОКУ</v>
      </c>
      <c r="C174" s="405"/>
      <c r="D174" s="162">
        <f t="shared" si="90"/>
        <v>0</v>
      </c>
      <c r="E174" s="162">
        <f t="shared" si="90"/>
        <v>0</v>
      </c>
      <c r="F174" s="162">
        <f t="shared" si="90"/>
        <v>0</v>
      </c>
      <c r="G174" s="162">
        <f t="shared" si="90"/>
        <v>0</v>
      </c>
      <c r="H174" s="162">
        <f t="shared" si="91"/>
        <v>0</v>
      </c>
      <c r="I174" s="162">
        <f t="shared" si="91"/>
        <v>0</v>
      </c>
      <c r="J174" s="162">
        <f t="shared" si="91"/>
        <v>0</v>
      </c>
      <c r="K174" s="162">
        <f t="shared" si="91"/>
        <v>0</v>
      </c>
      <c r="L174" s="162">
        <f t="shared" si="91"/>
        <v>0</v>
      </c>
      <c r="M174" s="162">
        <f t="shared" ref="M174:AX174" si="94">M110+M171</f>
        <v>0</v>
      </c>
      <c r="N174" s="162">
        <f t="shared" si="94"/>
        <v>0</v>
      </c>
      <c r="O174" s="239">
        <f t="shared" si="93"/>
        <v>0</v>
      </c>
      <c r="P174" s="239">
        <f t="shared" si="93"/>
        <v>0</v>
      </c>
      <c r="Q174" s="239">
        <f t="shared" si="93"/>
        <v>0</v>
      </c>
      <c r="R174" s="239">
        <f t="shared" si="93"/>
        <v>0</v>
      </c>
      <c r="S174" s="162">
        <f t="shared" si="94"/>
        <v>0</v>
      </c>
      <c r="T174" s="162">
        <f t="shared" si="94"/>
        <v>0</v>
      </c>
      <c r="U174" s="162">
        <f t="shared" si="94"/>
        <v>0</v>
      </c>
      <c r="V174" s="162">
        <f t="shared" si="94"/>
        <v>0</v>
      </c>
      <c r="W174" s="162">
        <f t="shared" si="94"/>
        <v>0</v>
      </c>
      <c r="X174" s="162">
        <f t="shared" si="94"/>
        <v>0</v>
      </c>
      <c r="Y174" s="162">
        <f t="shared" si="94"/>
        <v>0</v>
      </c>
      <c r="Z174" s="162">
        <f t="shared" si="94"/>
        <v>0</v>
      </c>
      <c r="AA174" s="162">
        <f t="shared" si="94"/>
        <v>0</v>
      </c>
      <c r="AB174" s="162">
        <f t="shared" si="94"/>
        <v>0</v>
      </c>
      <c r="AC174" s="162">
        <f t="shared" si="94"/>
        <v>0</v>
      </c>
      <c r="AD174" s="162">
        <f t="shared" si="94"/>
        <v>0</v>
      </c>
      <c r="AE174" s="162">
        <f t="shared" si="94"/>
        <v>0</v>
      </c>
      <c r="AF174" s="162">
        <f t="shared" si="94"/>
        <v>0</v>
      </c>
      <c r="AG174" s="162">
        <f t="shared" si="94"/>
        <v>0</v>
      </c>
      <c r="AH174" s="162">
        <f t="shared" si="94"/>
        <v>0</v>
      </c>
      <c r="AI174" s="162">
        <f t="shared" si="94"/>
        <v>0</v>
      </c>
      <c r="AJ174" s="162">
        <f t="shared" si="94"/>
        <v>0</v>
      </c>
      <c r="AK174" s="162">
        <f t="shared" si="94"/>
        <v>0</v>
      </c>
      <c r="AL174" s="162">
        <f t="shared" si="94"/>
        <v>0</v>
      </c>
      <c r="AM174" s="162">
        <f t="shared" si="94"/>
        <v>0</v>
      </c>
      <c r="AN174" s="162">
        <f t="shared" si="94"/>
        <v>0</v>
      </c>
      <c r="AO174" s="162">
        <f t="shared" si="94"/>
        <v>0</v>
      </c>
      <c r="AP174" s="162">
        <f t="shared" si="94"/>
        <v>0</v>
      </c>
      <c r="AQ174" s="162">
        <f t="shared" si="94"/>
        <v>0</v>
      </c>
      <c r="AR174" s="162">
        <f t="shared" si="94"/>
        <v>0</v>
      </c>
      <c r="AS174" s="162">
        <f t="shared" si="94"/>
        <v>0</v>
      </c>
      <c r="AT174" s="162">
        <f t="shared" si="94"/>
        <v>0</v>
      </c>
      <c r="AU174" s="162">
        <f t="shared" si="94"/>
        <v>0</v>
      </c>
      <c r="AV174" s="162">
        <f t="shared" si="94"/>
        <v>0</v>
      </c>
      <c r="AW174" s="162">
        <f t="shared" si="94"/>
        <v>0</v>
      </c>
      <c r="AX174" s="162">
        <f t="shared" si="94"/>
        <v>0</v>
      </c>
      <c r="AY174" s="44"/>
      <c r="AZ174" s="217"/>
    </row>
    <row r="175" spans="1:52" x14ac:dyDescent="0.25">
      <c r="B175" s="405" t="str">
        <f>Base!A155</f>
        <v>ВСЕГО ПО  ПРОФЕССИОНАЛЬНОМУ БЛОКУ</v>
      </c>
      <c r="C175" s="405"/>
      <c r="D175" s="162">
        <f>D111+D172</f>
        <v>0</v>
      </c>
      <c r="E175" s="162">
        <f>E111+E172</f>
        <v>0</v>
      </c>
      <c r="F175" s="162">
        <f>F111+F172</f>
        <v>0</v>
      </c>
      <c r="G175" s="162">
        <f>G111+G172</f>
        <v>0</v>
      </c>
      <c r="H175" s="162">
        <f t="shared" si="91"/>
        <v>0</v>
      </c>
      <c r="I175" s="162">
        <f t="shared" si="91"/>
        <v>0</v>
      </c>
      <c r="J175" s="162">
        <f t="shared" si="91"/>
        <v>0</v>
      </c>
      <c r="K175" s="162">
        <f t="shared" si="91"/>
        <v>0</v>
      </c>
      <c r="L175" s="162">
        <f t="shared" si="91"/>
        <v>0</v>
      </c>
      <c r="M175" s="162">
        <f t="shared" ref="M175:AX175" si="95">M111+M172</f>
        <v>0</v>
      </c>
      <c r="N175" s="162">
        <f t="shared" si="95"/>
        <v>0</v>
      </c>
      <c r="O175" s="239">
        <f t="shared" si="93"/>
        <v>0</v>
      </c>
      <c r="P175" s="239">
        <f t="shared" si="93"/>
        <v>0</v>
      </c>
      <c r="Q175" s="239">
        <f t="shared" si="93"/>
        <v>0</v>
      </c>
      <c r="R175" s="239">
        <f t="shared" si="93"/>
        <v>0</v>
      </c>
      <c r="S175" s="162">
        <f t="shared" si="95"/>
        <v>0</v>
      </c>
      <c r="T175" s="162">
        <f t="shared" si="95"/>
        <v>0</v>
      </c>
      <c r="U175" s="162">
        <f t="shared" si="95"/>
        <v>0</v>
      </c>
      <c r="V175" s="162">
        <f t="shared" si="95"/>
        <v>0</v>
      </c>
      <c r="W175" s="162">
        <f t="shared" si="95"/>
        <v>0</v>
      </c>
      <c r="X175" s="162">
        <f t="shared" si="95"/>
        <v>0</v>
      </c>
      <c r="Y175" s="162">
        <f t="shared" si="95"/>
        <v>0</v>
      </c>
      <c r="Z175" s="162">
        <f t="shared" si="95"/>
        <v>0</v>
      </c>
      <c r="AA175" s="162">
        <f t="shared" si="95"/>
        <v>0</v>
      </c>
      <c r="AB175" s="162">
        <f t="shared" si="95"/>
        <v>0</v>
      </c>
      <c r="AC175" s="162">
        <f t="shared" si="95"/>
        <v>0</v>
      </c>
      <c r="AD175" s="162">
        <f t="shared" si="95"/>
        <v>0</v>
      </c>
      <c r="AE175" s="162">
        <f t="shared" si="95"/>
        <v>0</v>
      </c>
      <c r="AF175" s="162">
        <f t="shared" si="95"/>
        <v>0</v>
      </c>
      <c r="AG175" s="162">
        <f t="shared" si="95"/>
        <v>0</v>
      </c>
      <c r="AH175" s="162">
        <f t="shared" si="95"/>
        <v>0</v>
      </c>
      <c r="AI175" s="162">
        <f t="shared" si="95"/>
        <v>0</v>
      </c>
      <c r="AJ175" s="162">
        <f t="shared" si="95"/>
        <v>0</v>
      </c>
      <c r="AK175" s="162">
        <f t="shared" si="95"/>
        <v>0</v>
      </c>
      <c r="AL175" s="162">
        <f t="shared" si="95"/>
        <v>0</v>
      </c>
      <c r="AM175" s="162">
        <f t="shared" si="95"/>
        <v>0</v>
      </c>
      <c r="AN175" s="162">
        <f t="shared" si="95"/>
        <v>0</v>
      </c>
      <c r="AO175" s="162">
        <f t="shared" si="95"/>
        <v>0</v>
      </c>
      <c r="AP175" s="162">
        <f t="shared" si="95"/>
        <v>0</v>
      </c>
      <c r="AQ175" s="162">
        <f t="shared" si="95"/>
        <v>0</v>
      </c>
      <c r="AR175" s="162">
        <f t="shared" si="95"/>
        <v>0</v>
      </c>
      <c r="AS175" s="162">
        <f t="shared" si="95"/>
        <v>0</v>
      </c>
      <c r="AT175" s="162">
        <f t="shared" si="95"/>
        <v>0</v>
      </c>
      <c r="AU175" s="162">
        <f t="shared" si="95"/>
        <v>0</v>
      </c>
      <c r="AV175" s="162">
        <f t="shared" si="95"/>
        <v>0</v>
      </c>
      <c r="AW175" s="162">
        <f t="shared" si="95"/>
        <v>0</v>
      </c>
      <c r="AX175" s="162">
        <f t="shared" si="95"/>
        <v>0</v>
      </c>
      <c r="AY175" s="125"/>
      <c r="AZ175" s="227"/>
    </row>
    <row r="176" spans="1:52" x14ac:dyDescent="0.25">
      <c r="A176" s="51" t="s">
        <v>346</v>
      </c>
      <c r="B176" s="405" t="str">
        <f>B178</f>
        <v>Итого по базовой части блока ДИСЦИПЛИНЫ</v>
      </c>
      <c r="C176" s="405"/>
      <c r="D176" s="230">
        <f t="shared" ref="D176:AX176" si="96">D23+D109</f>
        <v>0</v>
      </c>
      <c r="E176" s="230">
        <f t="shared" si="96"/>
        <v>0</v>
      </c>
      <c r="F176" s="230">
        <f t="shared" si="96"/>
        <v>0</v>
      </c>
      <c r="G176" s="230">
        <f t="shared" si="96"/>
        <v>0</v>
      </c>
      <c r="H176" s="230">
        <f t="shared" si="96"/>
        <v>0</v>
      </c>
      <c r="I176" s="230">
        <f t="shared" si="96"/>
        <v>0</v>
      </c>
      <c r="J176" s="230">
        <f t="shared" si="96"/>
        <v>0</v>
      </c>
      <c r="K176" s="230">
        <f t="shared" si="96"/>
        <v>0</v>
      </c>
      <c r="L176" s="230">
        <f t="shared" si="96"/>
        <v>0</v>
      </c>
      <c r="M176" s="230">
        <f t="shared" si="96"/>
        <v>0</v>
      </c>
      <c r="N176" s="230">
        <f t="shared" si="96"/>
        <v>0</v>
      </c>
      <c r="O176" s="239">
        <f t="shared" ref="O176:R178" si="97">O23+O109</f>
        <v>0</v>
      </c>
      <c r="P176" s="239">
        <f t="shared" si="97"/>
        <v>0</v>
      </c>
      <c r="Q176" s="239">
        <f t="shared" si="97"/>
        <v>0</v>
      </c>
      <c r="R176" s="239">
        <f t="shared" si="97"/>
        <v>0</v>
      </c>
      <c r="S176" s="230">
        <f t="shared" si="96"/>
        <v>0</v>
      </c>
      <c r="T176" s="230">
        <f t="shared" si="96"/>
        <v>0</v>
      </c>
      <c r="U176" s="230">
        <f t="shared" si="96"/>
        <v>0</v>
      </c>
      <c r="V176" s="230">
        <f t="shared" si="96"/>
        <v>0</v>
      </c>
      <c r="W176" s="230">
        <f t="shared" si="96"/>
        <v>0</v>
      </c>
      <c r="X176" s="230">
        <f t="shared" si="96"/>
        <v>0</v>
      </c>
      <c r="Y176" s="230">
        <f t="shared" si="96"/>
        <v>0</v>
      </c>
      <c r="Z176" s="230">
        <f t="shared" si="96"/>
        <v>0</v>
      </c>
      <c r="AA176" s="230">
        <f t="shared" si="96"/>
        <v>0</v>
      </c>
      <c r="AB176" s="230">
        <f t="shared" si="96"/>
        <v>0</v>
      </c>
      <c r="AC176" s="230">
        <f t="shared" si="96"/>
        <v>0</v>
      </c>
      <c r="AD176" s="230">
        <f t="shared" si="96"/>
        <v>0</v>
      </c>
      <c r="AE176" s="230">
        <f t="shared" si="96"/>
        <v>0</v>
      </c>
      <c r="AF176" s="230">
        <f t="shared" si="96"/>
        <v>0</v>
      </c>
      <c r="AG176" s="230">
        <f t="shared" si="96"/>
        <v>0</v>
      </c>
      <c r="AH176" s="230">
        <f t="shared" si="96"/>
        <v>0</v>
      </c>
      <c r="AI176" s="230">
        <f t="shared" si="96"/>
        <v>0</v>
      </c>
      <c r="AJ176" s="230">
        <f t="shared" si="96"/>
        <v>0</v>
      </c>
      <c r="AK176" s="230">
        <f t="shared" si="96"/>
        <v>0</v>
      </c>
      <c r="AL176" s="230">
        <f t="shared" si="96"/>
        <v>0</v>
      </c>
      <c r="AM176" s="230">
        <f t="shared" si="96"/>
        <v>0</v>
      </c>
      <c r="AN176" s="230">
        <f t="shared" si="96"/>
        <v>0</v>
      </c>
      <c r="AO176" s="230">
        <f t="shared" si="96"/>
        <v>0</v>
      </c>
      <c r="AP176" s="230">
        <f t="shared" si="96"/>
        <v>0</v>
      </c>
      <c r="AQ176" s="230">
        <f t="shared" si="96"/>
        <v>0</v>
      </c>
      <c r="AR176" s="230">
        <f t="shared" si="96"/>
        <v>0</v>
      </c>
      <c r="AS176" s="230">
        <f t="shared" si="96"/>
        <v>0</v>
      </c>
      <c r="AT176" s="230">
        <f t="shared" si="96"/>
        <v>0</v>
      </c>
      <c r="AU176" s="230">
        <f t="shared" si="96"/>
        <v>0</v>
      </c>
      <c r="AV176" s="230">
        <f t="shared" si="96"/>
        <v>0</v>
      </c>
      <c r="AW176" s="230">
        <f t="shared" si="96"/>
        <v>0</v>
      </c>
      <c r="AX176" s="230">
        <f t="shared" si="96"/>
        <v>0</v>
      </c>
      <c r="AY176" s="230"/>
      <c r="AZ176" s="227"/>
    </row>
    <row r="177" spans="1:52" x14ac:dyDescent="0.25">
      <c r="A177" s="51" t="s">
        <v>347</v>
      </c>
      <c r="B177" s="405" t="str">
        <f>B178</f>
        <v>Итого по базовой части блока ДИСЦИПЛИНЫ</v>
      </c>
      <c r="C177" s="405"/>
      <c r="D177" s="230">
        <f t="shared" ref="D177:W177" si="98">D24+D110</f>
        <v>0</v>
      </c>
      <c r="E177" s="230">
        <f t="shared" si="98"/>
        <v>0</v>
      </c>
      <c r="F177" s="230">
        <f t="shared" si="98"/>
        <v>0</v>
      </c>
      <c r="G177" s="230">
        <f t="shared" si="98"/>
        <v>0</v>
      </c>
      <c r="H177" s="230">
        <f t="shared" si="98"/>
        <v>0</v>
      </c>
      <c r="I177" s="230">
        <f t="shared" si="98"/>
        <v>0</v>
      </c>
      <c r="J177" s="230">
        <f t="shared" si="98"/>
        <v>0</v>
      </c>
      <c r="K177" s="230">
        <f t="shared" si="98"/>
        <v>0</v>
      </c>
      <c r="L177" s="230">
        <f t="shared" si="98"/>
        <v>0</v>
      </c>
      <c r="M177" s="230">
        <f t="shared" si="98"/>
        <v>0</v>
      </c>
      <c r="N177" s="230">
        <f t="shared" si="98"/>
        <v>0</v>
      </c>
      <c r="O177" s="239">
        <f t="shared" si="97"/>
        <v>0</v>
      </c>
      <c r="P177" s="239">
        <f t="shared" si="97"/>
        <v>0</v>
      </c>
      <c r="Q177" s="239">
        <f t="shared" si="97"/>
        <v>0</v>
      </c>
      <c r="R177" s="239">
        <f t="shared" si="97"/>
        <v>0</v>
      </c>
      <c r="S177" s="230">
        <f t="shared" si="98"/>
        <v>0</v>
      </c>
      <c r="T177" s="230">
        <f t="shared" si="98"/>
        <v>0</v>
      </c>
      <c r="U177" s="230">
        <f t="shared" si="98"/>
        <v>0</v>
      </c>
      <c r="V177" s="230">
        <f t="shared" si="98"/>
        <v>0</v>
      </c>
      <c r="W177" s="230">
        <f t="shared" si="98"/>
        <v>0</v>
      </c>
      <c r="X177" s="230">
        <f t="shared" ref="X177:AX177" si="99">X24+X110</f>
        <v>0</v>
      </c>
      <c r="Y177" s="230">
        <f t="shared" si="99"/>
        <v>0</v>
      </c>
      <c r="Z177" s="230">
        <f t="shared" si="99"/>
        <v>0</v>
      </c>
      <c r="AA177" s="230">
        <f t="shared" si="99"/>
        <v>0</v>
      </c>
      <c r="AB177" s="230">
        <f t="shared" si="99"/>
        <v>0</v>
      </c>
      <c r="AC177" s="230">
        <f t="shared" si="99"/>
        <v>0</v>
      </c>
      <c r="AD177" s="230">
        <f t="shared" si="99"/>
        <v>0</v>
      </c>
      <c r="AE177" s="230">
        <f t="shared" si="99"/>
        <v>0</v>
      </c>
      <c r="AF177" s="230">
        <f t="shared" si="99"/>
        <v>0</v>
      </c>
      <c r="AG177" s="230">
        <f t="shared" si="99"/>
        <v>0</v>
      </c>
      <c r="AH177" s="230">
        <f t="shared" si="99"/>
        <v>0</v>
      </c>
      <c r="AI177" s="230">
        <f t="shared" si="99"/>
        <v>0</v>
      </c>
      <c r="AJ177" s="230">
        <f t="shared" si="99"/>
        <v>0</v>
      </c>
      <c r="AK177" s="230">
        <f t="shared" si="99"/>
        <v>0</v>
      </c>
      <c r="AL177" s="230">
        <f t="shared" si="99"/>
        <v>0</v>
      </c>
      <c r="AM177" s="230">
        <f t="shared" si="99"/>
        <v>0</v>
      </c>
      <c r="AN177" s="230">
        <f t="shared" si="99"/>
        <v>0</v>
      </c>
      <c r="AO177" s="230">
        <f t="shared" si="99"/>
        <v>0</v>
      </c>
      <c r="AP177" s="230">
        <f t="shared" si="99"/>
        <v>0</v>
      </c>
      <c r="AQ177" s="230">
        <f t="shared" si="99"/>
        <v>0</v>
      </c>
      <c r="AR177" s="230">
        <f t="shared" si="99"/>
        <v>0</v>
      </c>
      <c r="AS177" s="230">
        <f t="shared" si="99"/>
        <v>0</v>
      </c>
      <c r="AT177" s="230">
        <f t="shared" si="99"/>
        <v>0</v>
      </c>
      <c r="AU177" s="230">
        <f t="shared" si="99"/>
        <v>0</v>
      </c>
      <c r="AV177" s="230">
        <f t="shared" si="99"/>
        <v>0</v>
      </c>
      <c r="AW177" s="230">
        <f t="shared" si="99"/>
        <v>0</v>
      </c>
      <c r="AX177" s="230">
        <f t="shared" si="99"/>
        <v>0</v>
      </c>
      <c r="AY177" s="230"/>
      <c r="AZ177" s="227"/>
    </row>
    <row r="178" spans="1:52" x14ac:dyDescent="0.25">
      <c r="B178" s="405" t="str">
        <f>Base!A156</f>
        <v>Итого по базовой части блока ДИСЦИПЛИНЫ</v>
      </c>
      <c r="C178" s="405"/>
      <c r="D178" s="230">
        <f>D25+D111</f>
        <v>0</v>
      </c>
      <c r="E178" s="230">
        <f t="shared" ref="E178:AX178" si="100">E25+E111</f>
        <v>0</v>
      </c>
      <c r="F178" s="230">
        <f t="shared" si="100"/>
        <v>0</v>
      </c>
      <c r="G178" s="230">
        <f t="shared" si="100"/>
        <v>0</v>
      </c>
      <c r="H178" s="230">
        <f t="shared" si="100"/>
        <v>0</v>
      </c>
      <c r="I178" s="230">
        <f t="shared" si="100"/>
        <v>0</v>
      </c>
      <c r="J178" s="230">
        <f t="shared" si="100"/>
        <v>0</v>
      </c>
      <c r="K178" s="230">
        <f t="shared" si="100"/>
        <v>0</v>
      </c>
      <c r="L178" s="230">
        <f t="shared" si="100"/>
        <v>0</v>
      </c>
      <c r="M178" s="230">
        <f t="shared" si="100"/>
        <v>0</v>
      </c>
      <c r="N178" s="230">
        <f t="shared" si="100"/>
        <v>0</v>
      </c>
      <c r="O178" s="239">
        <f t="shared" si="97"/>
        <v>0</v>
      </c>
      <c r="P178" s="239">
        <f t="shared" si="97"/>
        <v>0</v>
      </c>
      <c r="Q178" s="239">
        <f t="shared" si="97"/>
        <v>0</v>
      </c>
      <c r="R178" s="239">
        <f t="shared" si="97"/>
        <v>0</v>
      </c>
      <c r="S178" s="230">
        <f t="shared" si="100"/>
        <v>0</v>
      </c>
      <c r="T178" s="230">
        <f t="shared" si="100"/>
        <v>0</v>
      </c>
      <c r="U178" s="230">
        <f t="shared" si="100"/>
        <v>0</v>
      </c>
      <c r="V178" s="230">
        <f t="shared" si="100"/>
        <v>0</v>
      </c>
      <c r="W178" s="230">
        <f t="shared" si="100"/>
        <v>0</v>
      </c>
      <c r="X178" s="230">
        <f t="shared" si="100"/>
        <v>0</v>
      </c>
      <c r="Y178" s="230">
        <f t="shared" si="100"/>
        <v>0</v>
      </c>
      <c r="Z178" s="230">
        <f t="shared" si="100"/>
        <v>0</v>
      </c>
      <c r="AA178" s="230">
        <f t="shared" si="100"/>
        <v>0</v>
      </c>
      <c r="AB178" s="230">
        <f t="shared" si="100"/>
        <v>0</v>
      </c>
      <c r="AC178" s="230">
        <f t="shared" si="100"/>
        <v>0</v>
      </c>
      <c r="AD178" s="230">
        <f t="shared" si="100"/>
        <v>0</v>
      </c>
      <c r="AE178" s="230">
        <f t="shared" si="100"/>
        <v>0</v>
      </c>
      <c r="AF178" s="230">
        <f t="shared" si="100"/>
        <v>0</v>
      </c>
      <c r="AG178" s="230">
        <f t="shared" si="100"/>
        <v>0</v>
      </c>
      <c r="AH178" s="230">
        <f t="shared" si="100"/>
        <v>0</v>
      </c>
      <c r="AI178" s="230">
        <f t="shared" si="100"/>
        <v>0</v>
      </c>
      <c r="AJ178" s="230">
        <f t="shared" si="100"/>
        <v>0</v>
      </c>
      <c r="AK178" s="230">
        <f t="shared" si="100"/>
        <v>0</v>
      </c>
      <c r="AL178" s="230">
        <f t="shared" si="100"/>
        <v>0</v>
      </c>
      <c r="AM178" s="230">
        <f t="shared" si="100"/>
        <v>0</v>
      </c>
      <c r="AN178" s="230">
        <f t="shared" si="100"/>
        <v>0</v>
      </c>
      <c r="AO178" s="230">
        <f t="shared" si="100"/>
        <v>0</v>
      </c>
      <c r="AP178" s="230">
        <f t="shared" si="100"/>
        <v>0</v>
      </c>
      <c r="AQ178" s="230">
        <f t="shared" si="100"/>
        <v>0</v>
      </c>
      <c r="AR178" s="230">
        <f t="shared" si="100"/>
        <v>0</v>
      </c>
      <c r="AS178" s="230">
        <f t="shared" si="100"/>
        <v>0</v>
      </c>
      <c r="AT178" s="230">
        <f t="shared" si="100"/>
        <v>0</v>
      </c>
      <c r="AU178" s="230">
        <f t="shared" si="100"/>
        <v>0</v>
      </c>
      <c r="AV178" s="230">
        <f t="shared" si="100"/>
        <v>0</v>
      </c>
      <c r="AW178" s="230">
        <f t="shared" si="100"/>
        <v>0</v>
      </c>
      <c r="AX178" s="230">
        <f t="shared" si="100"/>
        <v>0</v>
      </c>
      <c r="AY178" s="230"/>
      <c r="AZ178" s="227"/>
    </row>
    <row r="179" spans="1:52" x14ac:dyDescent="0.25">
      <c r="A179" s="51" t="s">
        <v>346</v>
      </c>
      <c r="B179" s="405" t="str">
        <f>B181</f>
        <v>Итого по вариативной части блока ДИСЦИПЛИНЫ (ВВ)</v>
      </c>
      <c r="C179" s="405"/>
      <c r="D179" s="230">
        <f>D39+D143</f>
        <v>0</v>
      </c>
      <c r="E179" s="230">
        <f t="shared" ref="E179:AX181" si="101">E39+E143</f>
        <v>0</v>
      </c>
      <c r="F179" s="230">
        <f t="shared" si="101"/>
        <v>0</v>
      </c>
      <c r="G179" s="230">
        <f t="shared" si="101"/>
        <v>0</v>
      </c>
      <c r="H179" s="230">
        <f t="shared" si="101"/>
        <v>0</v>
      </c>
      <c r="I179" s="230">
        <f t="shared" si="101"/>
        <v>0</v>
      </c>
      <c r="J179" s="230">
        <f t="shared" si="101"/>
        <v>0</v>
      </c>
      <c r="K179" s="230">
        <f t="shared" si="101"/>
        <v>0</v>
      </c>
      <c r="L179" s="230">
        <f t="shared" si="101"/>
        <v>0</v>
      </c>
      <c r="M179" s="230">
        <f t="shared" si="101"/>
        <v>0</v>
      </c>
      <c r="N179" s="230">
        <f t="shared" si="101"/>
        <v>0</v>
      </c>
      <c r="O179" s="239">
        <f t="shared" ref="O179:R181" si="102">O39+O143</f>
        <v>0</v>
      </c>
      <c r="P179" s="239">
        <f t="shared" si="102"/>
        <v>0</v>
      </c>
      <c r="Q179" s="239">
        <f t="shared" si="102"/>
        <v>0</v>
      </c>
      <c r="R179" s="239">
        <f t="shared" si="102"/>
        <v>0</v>
      </c>
      <c r="S179" s="230">
        <f t="shared" si="101"/>
        <v>0</v>
      </c>
      <c r="T179" s="230">
        <f t="shared" si="101"/>
        <v>0</v>
      </c>
      <c r="U179" s="230">
        <f t="shared" si="101"/>
        <v>0</v>
      </c>
      <c r="V179" s="230">
        <f t="shared" si="101"/>
        <v>0</v>
      </c>
      <c r="W179" s="230">
        <f t="shared" si="101"/>
        <v>0</v>
      </c>
      <c r="X179" s="230">
        <f t="shared" si="101"/>
        <v>0</v>
      </c>
      <c r="Y179" s="230">
        <f t="shared" si="101"/>
        <v>0</v>
      </c>
      <c r="Z179" s="230">
        <f t="shared" si="101"/>
        <v>0</v>
      </c>
      <c r="AA179" s="230">
        <f t="shared" si="101"/>
        <v>0</v>
      </c>
      <c r="AB179" s="230">
        <f t="shared" si="101"/>
        <v>0</v>
      </c>
      <c r="AC179" s="230">
        <f t="shared" si="101"/>
        <v>0</v>
      </c>
      <c r="AD179" s="230">
        <f t="shared" si="101"/>
        <v>0</v>
      </c>
      <c r="AE179" s="230">
        <f t="shared" si="101"/>
        <v>0</v>
      </c>
      <c r="AF179" s="230">
        <f t="shared" si="101"/>
        <v>0</v>
      </c>
      <c r="AG179" s="230">
        <f t="shared" si="101"/>
        <v>0</v>
      </c>
      <c r="AH179" s="230">
        <f t="shared" si="101"/>
        <v>0</v>
      </c>
      <c r="AI179" s="230">
        <f t="shared" si="101"/>
        <v>0</v>
      </c>
      <c r="AJ179" s="230">
        <f t="shared" si="101"/>
        <v>0</v>
      </c>
      <c r="AK179" s="230">
        <f t="shared" si="101"/>
        <v>0</v>
      </c>
      <c r="AL179" s="230">
        <f t="shared" si="101"/>
        <v>0</v>
      </c>
      <c r="AM179" s="230">
        <f t="shared" si="101"/>
        <v>0</v>
      </c>
      <c r="AN179" s="230">
        <f t="shared" si="101"/>
        <v>0</v>
      </c>
      <c r="AO179" s="230">
        <f t="shared" si="101"/>
        <v>0</v>
      </c>
      <c r="AP179" s="230">
        <f t="shared" si="101"/>
        <v>0</v>
      </c>
      <c r="AQ179" s="230">
        <f t="shared" si="101"/>
        <v>0</v>
      </c>
      <c r="AR179" s="230">
        <f t="shared" si="101"/>
        <v>0</v>
      </c>
      <c r="AS179" s="230">
        <f t="shared" si="101"/>
        <v>0</v>
      </c>
      <c r="AT179" s="230">
        <f t="shared" si="101"/>
        <v>0</v>
      </c>
      <c r="AU179" s="230">
        <f t="shared" si="101"/>
        <v>0</v>
      </c>
      <c r="AV179" s="230">
        <f t="shared" si="101"/>
        <v>0</v>
      </c>
      <c r="AW179" s="230">
        <f t="shared" si="101"/>
        <v>0</v>
      </c>
      <c r="AX179" s="230">
        <f t="shared" si="101"/>
        <v>0</v>
      </c>
      <c r="AY179" s="230"/>
      <c r="AZ179" s="227"/>
    </row>
    <row r="180" spans="1:52" x14ac:dyDescent="0.25">
      <c r="A180" s="51" t="s">
        <v>347</v>
      </c>
      <c r="B180" s="405" t="str">
        <f>B181</f>
        <v>Итого по вариативной части блока ДИСЦИПЛИНЫ (ВВ)</v>
      </c>
      <c r="C180" s="405"/>
      <c r="D180" s="230">
        <f>D40+D144</f>
        <v>0</v>
      </c>
      <c r="E180" s="230">
        <f t="shared" ref="E180:N180" si="103">E40+E144</f>
        <v>0</v>
      </c>
      <c r="F180" s="230">
        <f t="shared" si="103"/>
        <v>0</v>
      </c>
      <c r="G180" s="230">
        <f t="shared" si="103"/>
        <v>0</v>
      </c>
      <c r="H180" s="230">
        <f t="shared" si="103"/>
        <v>0</v>
      </c>
      <c r="I180" s="230">
        <f t="shared" si="103"/>
        <v>0</v>
      </c>
      <c r="J180" s="230">
        <f t="shared" si="103"/>
        <v>0</v>
      </c>
      <c r="K180" s="230">
        <f t="shared" si="103"/>
        <v>0</v>
      </c>
      <c r="L180" s="230">
        <f t="shared" si="103"/>
        <v>0</v>
      </c>
      <c r="M180" s="230">
        <f t="shared" si="103"/>
        <v>0</v>
      </c>
      <c r="N180" s="230">
        <f t="shared" si="103"/>
        <v>0</v>
      </c>
      <c r="O180" s="239">
        <f t="shared" si="102"/>
        <v>0</v>
      </c>
      <c r="P180" s="239">
        <f t="shared" si="102"/>
        <v>0</v>
      </c>
      <c r="Q180" s="239">
        <f t="shared" si="102"/>
        <v>0</v>
      </c>
      <c r="R180" s="239">
        <f t="shared" si="102"/>
        <v>0</v>
      </c>
      <c r="S180" s="230">
        <f>S40+S144</f>
        <v>0</v>
      </c>
      <c r="T180" s="230">
        <f>T40+T144</f>
        <v>0</v>
      </c>
      <c r="U180" s="230">
        <f>U40+U144</f>
        <v>0</v>
      </c>
      <c r="V180" s="230">
        <f>V40+V144</f>
        <v>0</v>
      </c>
      <c r="W180" s="230">
        <f>W40+W144</f>
        <v>0</v>
      </c>
      <c r="X180" s="230">
        <f t="shared" si="101"/>
        <v>0</v>
      </c>
      <c r="Y180" s="230">
        <f t="shared" si="101"/>
        <v>0</v>
      </c>
      <c r="Z180" s="230">
        <f t="shared" si="101"/>
        <v>0</v>
      </c>
      <c r="AA180" s="230">
        <f t="shared" si="101"/>
        <v>0</v>
      </c>
      <c r="AB180" s="230">
        <f t="shared" si="101"/>
        <v>0</v>
      </c>
      <c r="AC180" s="230">
        <f t="shared" si="101"/>
        <v>0</v>
      </c>
      <c r="AD180" s="230">
        <f t="shared" si="101"/>
        <v>0</v>
      </c>
      <c r="AE180" s="230">
        <f t="shared" si="101"/>
        <v>0</v>
      </c>
      <c r="AF180" s="230">
        <f t="shared" si="101"/>
        <v>0</v>
      </c>
      <c r="AG180" s="230">
        <f t="shared" si="101"/>
        <v>0</v>
      </c>
      <c r="AH180" s="230">
        <f t="shared" si="101"/>
        <v>0</v>
      </c>
      <c r="AI180" s="230">
        <f t="shared" si="101"/>
        <v>0</v>
      </c>
      <c r="AJ180" s="230">
        <f t="shared" si="101"/>
        <v>0</v>
      </c>
      <c r="AK180" s="230">
        <f t="shared" si="101"/>
        <v>0</v>
      </c>
      <c r="AL180" s="230">
        <f t="shared" si="101"/>
        <v>0</v>
      </c>
      <c r="AM180" s="230">
        <f t="shared" si="101"/>
        <v>0</v>
      </c>
      <c r="AN180" s="230">
        <f t="shared" si="101"/>
        <v>0</v>
      </c>
      <c r="AO180" s="230">
        <f t="shared" si="101"/>
        <v>0</v>
      </c>
      <c r="AP180" s="230">
        <f t="shared" si="101"/>
        <v>0</v>
      </c>
      <c r="AQ180" s="230">
        <f t="shared" si="101"/>
        <v>0</v>
      </c>
      <c r="AR180" s="230">
        <f t="shared" si="101"/>
        <v>0</v>
      </c>
      <c r="AS180" s="230">
        <f t="shared" si="101"/>
        <v>0</v>
      </c>
      <c r="AT180" s="230">
        <f t="shared" si="101"/>
        <v>0</v>
      </c>
      <c r="AU180" s="230">
        <f t="shared" si="101"/>
        <v>0</v>
      </c>
      <c r="AV180" s="230">
        <f t="shared" si="101"/>
        <v>0</v>
      </c>
      <c r="AW180" s="230">
        <f t="shared" si="101"/>
        <v>0</v>
      </c>
      <c r="AX180" s="230">
        <f t="shared" si="101"/>
        <v>0</v>
      </c>
      <c r="AY180" s="230"/>
      <c r="AZ180" s="227"/>
    </row>
    <row r="181" spans="1:52" x14ac:dyDescent="0.25">
      <c r="B181" s="405" t="str">
        <f>Base!A157</f>
        <v>Итого по вариативной части блока ДИСЦИПЛИНЫ (ВВ)</v>
      </c>
      <c r="C181" s="405"/>
      <c r="D181" s="230">
        <f>D41+D145</f>
        <v>0</v>
      </c>
      <c r="E181" s="230">
        <f t="shared" si="101"/>
        <v>0</v>
      </c>
      <c r="F181" s="230">
        <f t="shared" si="101"/>
        <v>0</v>
      </c>
      <c r="G181" s="230">
        <f t="shared" si="101"/>
        <v>0</v>
      </c>
      <c r="H181" s="230">
        <f t="shared" si="101"/>
        <v>0</v>
      </c>
      <c r="I181" s="230">
        <f t="shared" si="101"/>
        <v>0</v>
      </c>
      <c r="J181" s="230">
        <f t="shared" si="101"/>
        <v>0</v>
      </c>
      <c r="K181" s="230">
        <f t="shared" si="101"/>
        <v>0</v>
      </c>
      <c r="L181" s="230">
        <f t="shared" si="101"/>
        <v>0</v>
      </c>
      <c r="M181" s="230">
        <f t="shared" si="101"/>
        <v>0</v>
      </c>
      <c r="N181" s="230">
        <f t="shared" si="101"/>
        <v>0</v>
      </c>
      <c r="O181" s="239">
        <f t="shared" si="102"/>
        <v>0</v>
      </c>
      <c r="P181" s="239">
        <f t="shared" si="102"/>
        <v>0</v>
      </c>
      <c r="Q181" s="239">
        <f t="shared" si="102"/>
        <v>0</v>
      </c>
      <c r="R181" s="239">
        <f t="shared" si="102"/>
        <v>0</v>
      </c>
      <c r="S181" s="230">
        <f t="shared" si="101"/>
        <v>0</v>
      </c>
      <c r="T181" s="230">
        <f t="shared" si="101"/>
        <v>0</v>
      </c>
      <c r="U181" s="230">
        <f t="shared" si="101"/>
        <v>0</v>
      </c>
      <c r="V181" s="230">
        <f t="shared" si="101"/>
        <v>0</v>
      </c>
      <c r="W181" s="230">
        <f t="shared" si="101"/>
        <v>0</v>
      </c>
      <c r="X181" s="230">
        <f t="shared" si="101"/>
        <v>0</v>
      </c>
      <c r="Y181" s="230">
        <f t="shared" si="101"/>
        <v>0</v>
      </c>
      <c r="Z181" s="230">
        <f t="shared" si="101"/>
        <v>0</v>
      </c>
      <c r="AA181" s="230">
        <f t="shared" si="101"/>
        <v>0</v>
      </c>
      <c r="AB181" s="230">
        <f t="shared" si="101"/>
        <v>0</v>
      </c>
      <c r="AC181" s="230">
        <f t="shared" si="101"/>
        <v>0</v>
      </c>
      <c r="AD181" s="230">
        <f t="shared" si="101"/>
        <v>0</v>
      </c>
      <c r="AE181" s="230">
        <f t="shared" si="101"/>
        <v>0</v>
      </c>
      <c r="AF181" s="230">
        <f t="shared" si="101"/>
        <v>0</v>
      </c>
      <c r="AG181" s="230">
        <f t="shared" si="101"/>
        <v>0</v>
      </c>
      <c r="AH181" s="230">
        <f t="shared" si="101"/>
        <v>0</v>
      </c>
      <c r="AI181" s="230">
        <f t="shared" si="101"/>
        <v>0</v>
      </c>
      <c r="AJ181" s="230">
        <f t="shared" si="101"/>
        <v>0</v>
      </c>
      <c r="AK181" s="230">
        <f t="shared" si="101"/>
        <v>0</v>
      </c>
      <c r="AL181" s="230">
        <f t="shared" si="101"/>
        <v>0</v>
      </c>
      <c r="AM181" s="230">
        <f t="shared" si="101"/>
        <v>0</v>
      </c>
      <c r="AN181" s="230">
        <f t="shared" si="101"/>
        <v>0</v>
      </c>
      <c r="AO181" s="230">
        <f t="shared" si="101"/>
        <v>0</v>
      </c>
      <c r="AP181" s="230">
        <f t="shared" si="101"/>
        <v>0</v>
      </c>
      <c r="AQ181" s="230">
        <f t="shared" si="101"/>
        <v>0</v>
      </c>
      <c r="AR181" s="230">
        <f t="shared" si="101"/>
        <v>0</v>
      </c>
      <c r="AS181" s="230">
        <f t="shared" si="101"/>
        <v>0</v>
      </c>
      <c r="AT181" s="230">
        <f t="shared" si="101"/>
        <v>0</v>
      </c>
      <c r="AU181" s="230">
        <f t="shared" si="101"/>
        <v>0</v>
      </c>
      <c r="AV181" s="230">
        <f t="shared" si="101"/>
        <v>0</v>
      </c>
      <c r="AW181" s="230">
        <f t="shared" si="101"/>
        <v>0</v>
      </c>
      <c r="AX181" s="230">
        <f t="shared" si="101"/>
        <v>0</v>
      </c>
      <c r="AY181" s="230"/>
      <c r="AZ181" s="227"/>
    </row>
    <row r="182" spans="1:52" x14ac:dyDescent="0.25">
      <c r="A182" s="51" t="s">
        <v>346</v>
      </c>
      <c r="B182" s="405" t="str">
        <f>B184</f>
        <v>Итого по вариативной части блока ДИСЦИПЛИНЫ (ВС)</v>
      </c>
      <c r="C182" s="405"/>
      <c r="D182" s="230">
        <f>D48+D167</f>
        <v>0</v>
      </c>
      <c r="E182" s="230">
        <f t="shared" ref="E182:AX184" si="104">E48+E167</f>
        <v>0</v>
      </c>
      <c r="F182" s="230">
        <f t="shared" si="104"/>
        <v>0</v>
      </c>
      <c r="G182" s="230">
        <f t="shared" si="104"/>
        <v>0</v>
      </c>
      <c r="H182" s="230">
        <f t="shared" si="104"/>
        <v>0</v>
      </c>
      <c r="I182" s="230">
        <f t="shared" si="104"/>
        <v>0</v>
      </c>
      <c r="J182" s="230">
        <f t="shared" si="104"/>
        <v>0</v>
      </c>
      <c r="K182" s="230">
        <f t="shared" si="104"/>
        <v>0</v>
      </c>
      <c r="L182" s="230">
        <f t="shared" si="104"/>
        <v>0</v>
      </c>
      <c r="M182" s="230">
        <f t="shared" si="104"/>
        <v>0</v>
      </c>
      <c r="N182" s="230">
        <f t="shared" si="104"/>
        <v>0</v>
      </c>
      <c r="O182" s="239">
        <f t="shared" ref="O182:R184" si="105">O48+O167</f>
        <v>0</v>
      </c>
      <c r="P182" s="239">
        <f t="shared" si="105"/>
        <v>0</v>
      </c>
      <c r="Q182" s="239">
        <f t="shared" si="105"/>
        <v>0</v>
      </c>
      <c r="R182" s="239">
        <f t="shared" si="105"/>
        <v>0</v>
      </c>
      <c r="S182" s="230">
        <f t="shared" si="104"/>
        <v>0</v>
      </c>
      <c r="T182" s="230">
        <f t="shared" si="104"/>
        <v>0</v>
      </c>
      <c r="U182" s="230">
        <f t="shared" si="104"/>
        <v>0</v>
      </c>
      <c r="V182" s="230">
        <f t="shared" si="104"/>
        <v>0</v>
      </c>
      <c r="W182" s="230">
        <f t="shared" si="104"/>
        <v>0</v>
      </c>
      <c r="X182" s="230">
        <f t="shared" si="104"/>
        <v>0</v>
      </c>
      <c r="Y182" s="230">
        <f t="shared" si="104"/>
        <v>0</v>
      </c>
      <c r="Z182" s="230">
        <f t="shared" si="104"/>
        <v>0</v>
      </c>
      <c r="AA182" s="230">
        <f t="shared" si="104"/>
        <v>0</v>
      </c>
      <c r="AB182" s="230">
        <f t="shared" si="104"/>
        <v>0</v>
      </c>
      <c r="AC182" s="230">
        <f t="shared" si="104"/>
        <v>0</v>
      </c>
      <c r="AD182" s="230">
        <f t="shared" si="104"/>
        <v>0</v>
      </c>
      <c r="AE182" s="230">
        <f t="shared" si="104"/>
        <v>0</v>
      </c>
      <c r="AF182" s="230">
        <f t="shared" si="104"/>
        <v>0</v>
      </c>
      <c r="AG182" s="230">
        <f t="shared" si="104"/>
        <v>0</v>
      </c>
      <c r="AH182" s="230">
        <f t="shared" si="104"/>
        <v>0</v>
      </c>
      <c r="AI182" s="230">
        <f t="shared" si="104"/>
        <v>0</v>
      </c>
      <c r="AJ182" s="230">
        <f t="shared" si="104"/>
        <v>0</v>
      </c>
      <c r="AK182" s="230">
        <f t="shared" si="104"/>
        <v>0</v>
      </c>
      <c r="AL182" s="230">
        <f t="shared" si="104"/>
        <v>0</v>
      </c>
      <c r="AM182" s="230">
        <f t="shared" si="104"/>
        <v>0</v>
      </c>
      <c r="AN182" s="230">
        <f t="shared" si="104"/>
        <v>0</v>
      </c>
      <c r="AO182" s="230">
        <f t="shared" si="104"/>
        <v>0</v>
      </c>
      <c r="AP182" s="230">
        <f t="shared" si="104"/>
        <v>0</v>
      </c>
      <c r="AQ182" s="230">
        <f t="shared" si="104"/>
        <v>0</v>
      </c>
      <c r="AR182" s="230">
        <f t="shared" si="104"/>
        <v>0</v>
      </c>
      <c r="AS182" s="230">
        <f t="shared" si="104"/>
        <v>0</v>
      </c>
      <c r="AT182" s="230">
        <f t="shared" si="104"/>
        <v>0</v>
      </c>
      <c r="AU182" s="230">
        <f t="shared" si="104"/>
        <v>0</v>
      </c>
      <c r="AV182" s="230">
        <f t="shared" si="104"/>
        <v>0</v>
      </c>
      <c r="AW182" s="230">
        <f t="shared" si="104"/>
        <v>0</v>
      </c>
      <c r="AX182" s="230">
        <f t="shared" si="104"/>
        <v>0</v>
      </c>
      <c r="AY182" s="230"/>
      <c r="AZ182" s="227"/>
    </row>
    <row r="183" spans="1:52" x14ac:dyDescent="0.25">
      <c r="A183" s="51" t="s">
        <v>347</v>
      </c>
      <c r="B183" s="405" t="str">
        <f>B184</f>
        <v>Итого по вариативной части блока ДИСЦИПЛИНЫ (ВС)</v>
      </c>
      <c r="C183" s="405"/>
      <c r="D183" s="230">
        <f>D49+D168</f>
        <v>0</v>
      </c>
      <c r="E183" s="230">
        <f t="shared" ref="E183:N183" si="106">E49+E168</f>
        <v>0</v>
      </c>
      <c r="F183" s="230">
        <f t="shared" si="106"/>
        <v>0</v>
      </c>
      <c r="G183" s="230">
        <f t="shared" si="106"/>
        <v>0</v>
      </c>
      <c r="H183" s="230">
        <f t="shared" si="106"/>
        <v>0</v>
      </c>
      <c r="I183" s="230">
        <f t="shared" si="106"/>
        <v>0</v>
      </c>
      <c r="J183" s="230">
        <f t="shared" si="106"/>
        <v>0</v>
      </c>
      <c r="K183" s="230">
        <f t="shared" si="106"/>
        <v>0</v>
      </c>
      <c r="L183" s="230">
        <f t="shared" si="106"/>
        <v>0</v>
      </c>
      <c r="M183" s="230">
        <f t="shared" si="106"/>
        <v>0</v>
      </c>
      <c r="N183" s="230">
        <f t="shared" si="106"/>
        <v>0</v>
      </c>
      <c r="O183" s="239">
        <f t="shared" si="105"/>
        <v>0</v>
      </c>
      <c r="P183" s="239">
        <f t="shared" si="105"/>
        <v>0</v>
      </c>
      <c r="Q183" s="239">
        <f t="shared" si="105"/>
        <v>0</v>
      </c>
      <c r="R183" s="239">
        <f t="shared" si="105"/>
        <v>0</v>
      </c>
      <c r="S183" s="230">
        <f>S49+S168</f>
        <v>0</v>
      </c>
      <c r="T183" s="230">
        <f>T49+T168</f>
        <v>0</v>
      </c>
      <c r="U183" s="230">
        <f>U49+U168</f>
        <v>0</v>
      </c>
      <c r="V183" s="230">
        <f>V49+V168</f>
        <v>0</v>
      </c>
      <c r="W183" s="230">
        <f>W49+W168</f>
        <v>0</v>
      </c>
      <c r="X183" s="230">
        <f t="shared" si="104"/>
        <v>0</v>
      </c>
      <c r="Y183" s="230">
        <f t="shared" si="104"/>
        <v>0</v>
      </c>
      <c r="Z183" s="230">
        <f t="shared" si="104"/>
        <v>0</v>
      </c>
      <c r="AA183" s="230">
        <f t="shared" si="104"/>
        <v>0</v>
      </c>
      <c r="AB183" s="230">
        <f t="shared" si="104"/>
        <v>0</v>
      </c>
      <c r="AC183" s="230">
        <f t="shared" si="104"/>
        <v>0</v>
      </c>
      <c r="AD183" s="230">
        <f t="shared" si="104"/>
        <v>0</v>
      </c>
      <c r="AE183" s="230">
        <f t="shared" si="104"/>
        <v>0</v>
      </c>
      <c r="AF183" s="230">
        <f t="shared" si="104"/>
        <v>0</v>
      </c>
      <c r="AG183" s="230">
        <f t="shared" si="104"/>
        <v>0</v>
      </c>
      <c r="AH183" s="230">
        <f t="shared" si="104"/>
        <v>0</v>
      </c>
      <c r="AI183" s="230">
        <f t="shared" si="104"/>
        <v>0</v>
      </c>
      <c r="AJ183" s="230">
        <f t="shared" si="104"/>
        <v>0</v>
      </c>
      <c r="AK183" s="230">
        <f t="shared" si="104"/>
        <v>0</v>
      </c>
      <c r="AL183" s="230">
        <f t="shared" si="104"/>
        <v>0</v>
      </c>
      <c r="AM183" s="230">
        <f t="shared" si="104"/>
        <v>0</v>
      </c>
      <c r="AN183" s="230">
        <f t="shared" si="104"/>
        <v>0</v>
      </c>
      <c r="AO183" s="230">
        <f t="shared" si="104"/>
        <v>0</v>
      </c>
      <c r="AP183" s="230">
        <f t="shared" si="104"/>
        <v>0</v>
      </c>
      <c r="AQ183" s="230">
        <f t="shared" si="104"/>
        <v>0</v>
      </c>
      <c r="AR183" s="230">
        <f t="shared" si="104"/>
        <v>0</v>
      </c>
      <c r="AS183" s="230">
        <f t="shared" si="104"/>
        <v>0</v>
      </c>
      <c r="AT183" s="230">
        <f t="shared" si="104"/>
        <v>0</v>
      </c>
      <c r="AU183" s="230">
        <f t="shared" si="104"/>
        <v>0</v>
      </c>
      <c r="AV183" s="230">
        <f t="shared" si="104"/>
        <v>0</v>
      </c>
      <c r="AW183" s="230">
        <f t="shared" si="104"/>
        <v>0</v>
      </c>
      <c r="AX183" s="230">
        <f t="shared" si="104"/>
        <v>0</v>
      </c>
      <c r="AY183" s="230"/>
      <c r="AZ183" s="227"/>
    </row>
    <row r="184" spans="1:52" x14ac:dyDescent="0.25">
      <c r="B184" s="405" t="str">
        <f>Base!A158</f>
        <v>Итого по вариативной части блока ДИСЦИПЛИНЫ (ВС)</v>
      </c>
      <c r="C184" s="405"/>
      <c r="D184" s="230">
        <f>D50+D169</f>
        <v>0</v>
      </c>
      <c r="E184" s="230">
        <f t="shared" si="104"/>
        <v>0</v>
      </c>
      <c r="F184" s="230">
        <f t="shared" si="104"/>
        <v>0</v>
      </c>
      <c r="G184" s="230">
        <f t="shared" si="104"/>
        <v>0</v>
      </c>
      <c r="H184" s="230">
        <f t="shared" si="104"/>
        <v>0</v>
      </c>
      <c r="I184" s="230">
        <f t="shared" si="104"/>
        <v>0</v>
      </c>
      <c r="J184" s="230">
        <f t="shared" si="104"/>
        <v>0</v>
      </c>
      <c r="K184" s="230">
        <f t="shared" si="104"/>
        <v>0</v>
      </c>
      <c r="L184" s="230">
        <f t="shared" si="104"/>
        <v>0</v>
      </c>
      <c r="M184" s="230">
        <f t="shared" si="104"/>
        <v>0</v>
      </c>
      <c r="N184" s="230">
        <f t="shared" si="104"/>
        <v>0</v>
      </c>
      <c r="O184" s="239">
        <f t="shared" si="105"/>
        <v>0</v>
      </c>
      <c r="P184" s="239">
        <f t="shared" si="105"/>
        <v>0</v>
      </c>
      <c r="Q184" s="239">
        <f t="shared" si="105"/>
        <v>0</v>
      </c>
      <c r="R184" s="239">
        <f t="shared" si="105"/>
        <v>0</v>
      </c>
      <c r="S184" s="230">
        <f t="shared" si="104"/>
        <v>0</v>
      </c>
      <c r="T184" s="230">
        <f t="shared" si="104"/>
        <v>0</v>
      </c>
      <c r="U184" s="230">
        <f t="shared" si="104"/>
        <v>0</v>
      </c>
      <c r="V184" s="230">
        <f t="shared" si="104"/>
        <v>0</v>
      </c>
      <c r="W184" s="230">
        <f t="shared" si="104"/>
        <v>0</v>
      </c>
      <c r="X184" s="230">
        <f t="shared" si="104"/>
        <v>0</v>
      </c>
      <c r="Y184" s="230">
        <f t="shared" si="104"/>
        <v>0</v>
      </c>
      <c r="Z184" s="230">
        <f t="shared" si="104"/>
        <v>0</v>
      </c>
      <c r="AA184" s="230">
        <f t="shared" si="104"/>
        <v>0</v>
      </c>
      <c r="AB184" s="230">
        <f t="shared" si="104"/>
        <v>0</v>
      </c>
      <c r="AC184" s="230">
        <f t="shared" si="104"/>
        <v>0</v>
      </c>
      <c r="AD184" s="230">
        <f t="shared" si="104"/>
        <v>0</v>
      </c>
      <c r="AE184" s="230">
        <f t="shared" si="104"/>
        <v>0</v>
      </c>
      <c r="AF184" s="230">
        <f t="shared" si="104"/>
        <v>0</v>
      </c>
      <c r="AG184" s="230">
        <f t="shared" si="104"/>
        <v>0</v>
      </c>
      <c r="AH184" s="230">
        <f t="shared" si="104"/>
        <v>0</v>
      </c>
      <c r="AI184" s="230">
        <f t="shared" si="104"/>
        <v>0</v>
      </c>
      <c r="AJ184" s="230">
        <f t="shared" si="104"/>
        <v>0</v>
      </c>
      <c r="AK184" s="230">
        <f t="shared" si="104"/>
        <v>0</v>
      </c>
      <c r="AL184" s="230">
        <f t="shared" si="104"/>
        <v>0</v>
      </c>
      <c r="AM184" s="230">
        <f t="shared" si="104"/>
        <v>0</v>
      </c>
      <c r="AN184" s="230">
        <f t="shared" si="104"/>
        <v>0</v>
      </c>
      <c r="AO184" s="230">
        <f t="shared" si="104"/>
        <v>0</v>
      </c>
      <c r="AP184" s="230">
        <f t="shared" si="104"/>
        <v>0</v>
      </c>
      <c r="AQ184" s="230">
        <f t="shared" si="104"/>
        <v>0</v>
      </c>
      <c r="AR184" s="230">
        <f t="shared" si="104"/>
        <v>0</v>
      </c>
      <c r="AS184" s="230">
        <f t="shared" si="104"/>
        <v>0</v>
      </c>
      <c r="AT184" s="230">
        <f t="shared" si="104"/>
        <v>0</v>
      </c>
      <c r="AU184" s="230">
        <f t="shared" si="104"/>
        <v>0</v>
      </c>
      <c r="AV184" s="230">
        <f t="shared" si="104"/>
        <v>0</v>
      </c>
      <c r="AW184" s="230">
        <f t="shared" si="104"/>
        <v>0</v>
      </c>
      <c r="AX184" s="230">
        <f t="shared" si="104"/>
        <v>0</v>
      </c>
      <c r="AY184" s="230"/>
      <c r="AZ184" s="227"/>
    </row>
    <row r="185" spans="1:52" x14ac:dyDescent="0.25">
      <c r="A185" s="51" t="s">
        <v>346</v>
      </c>
      <c r="B185" s="405" t="str">
        <f>B187</f>
        <v>Итого по вариативной части блока ДИСЦИПЛИНЫ</v>
      </c>
      <c r="C185" s="405"/>
      <c r="D185" s="230">
        <f>D179+D182</f>
        <v>0</v>
      </c>
      <c r="E185" s="230">
        <f t="shared" ref="E185:AX187" si="107">E179+E182</f>
        <v>0</v>
      </c>
      <c r="F185" s="230">
        <f t="shared" si="107"/>
        <v>0</v>
      </c>
      <c r="G185" s="230">
        <f t="shared" si="107"/>
        <v>0</v>
      </c>
      <c r="H185" s="230">
        <f t="shared" si="107"/>
        <v>0</v>
      </c>
      <c r="I185" s="230">
        <f t="shared" si="107"/>
        <v>0</v>
      </c>
      <c r="J185" s="230">
        <f t="shared" si="107"/>
        <v>0</v>
      </c>
      <c r="K185" s="230">
        <f t="shared" si="107"/>
        <v>0</v>
      </c>
      <c r="L185" s="230">
        <f t="shared" si="107"/>
        <v>0</v>
      </c>
      <c r="M185" s="230">
        <f t="shared" si="107"/>
        <v>0</v>
      </c>
      <c r="N185" s="230">
        <f t="shared" si="107"/>
        <v>0</v>
      </c>
      <c r="O185" s="239">
        <f t="shared" ref="O185:R187" si="108">O179+O182</f>
        <v>0</v>
      </c>
      <c r="P185" s="239">
        <f t="shared" si="108"/>
        <v>0</v>
      </c>
      <c r="Q185" s="239">
        <f t="shared" si="108"/>
        <v>0</v>
      </c>
      <c r="R185" s="239">
        <f t="shared" si="108"/>
        <v>0</v>
      </c>
      <c r="S185" s="230">
        <f t="shared" si="107"/>
        <v>0</v>
      </c>
      <c r="T185" s="230">
        <f t="shared" si="107"/>
        <v>0</v>
      </c>
      <c r="U185" s="230">
        <f t="shared" si="107"/>
        <v>0</v>
      </c>
      <c r="V185" s="230">
        <f t="shared" si="107"/>
        <v>0</v>
      </c>
      <c r="W185" s="230">
        <f t="shared" si="107"/>
        <v>0</v>
      </c>
      <c r="X185" s="230">
        <f t="shared" si="107"/>
        <v>0</v>
      </c>
      <c r="Y185" s="230">
        <f t="shared" si="107"/>
        <v>0</v>
      </c>
      <c r="Z185" s="230">
        <f t="shared" si="107"/>
        <v>0</v>
      </c>
      <c r="AA185" s="230">
        <f t="shared" si="107"/>
        <v>0</v>
      </c>
      <c r="AB185" s="230">
        <f t="shared" si="107"/>
        <v>0</v>
      </c>
      <c r="AC185" s="230">
        <f t="shared" si="107"/>
        <v>0</v>
      </c>
      <c r="AD185" s="230">
        <f t="shared" si="107"/>
        <v>0</v>
      </c>
      <c r="AE185" s="230">
        <f t="shared" si="107"/>
        <v>0</v>
      </c>
      <c r="AF185" s="230">
        <f t="shared" si="107"/>
        <v>0</v>
      </c>
      <c r="AG185" s="230">
        <f t="shared" si="107"/>
        <v>0</v>
      </c>
      <c r="AH185" s="230">
        <f t="shared" si="107"/>
        <v>0</v>
      </c>
      <c r="AI185" s="230">
        <f t="shared" si="107"/>
        <v>0</v>
      </c>
      <c r="AJ185" s="230">
        <f t="shared" si="107"/>
        <v>0</v>
      </c>
      <c r="AK185" s="230">
        <f t="shared" si="107"/>
        <v>0</v>
      </c>
      <c r="AL185" s="230">
        <f t="shared" si="107"/>
        <v>0</v>
      </c>
      <c r="AM185" s="230">
        <f t="shared" si="107"/>
        <v>0</v>
      </c>
      <c r="AN185" s="230">
        <f t="shared" si="107"/>
        <v>0</v>
      </c>
      <c r="AO185" s="230">
        <f t="shared" si="107"/>
        <v>0</v>
      </c>
      <c r="AP185" s="230">
        <f t="shared" si="107"/>
        <v>0</v>
      </c>
      <c r="AQ185" s="230">
        <f t="shared" si="107"/>
        <v>0</v>
      </c>
      <c r="AR185" s="230">
        <f t="shared" si="107"/>
        <v>0</v>
      </c>
      <c r="AS185" s="230">
        <f t="shared" si="107"/>
        <v>0</v>
      </c>
      <c r="AT185" s="230">
        <f t="shared" si="107"/>
        <v>0</v>
      </c>
      <c r="AU185" s="230">
        <f t="shared" si="107"/>
        <v>0</v>
      </c>
      <c r="AV185" s="230">
        <f t="shared" si="107"/>
        <v>0</v>
      </c>
      <c r="AW185" s="230">
        <f t="shared" si="107"/>
        <v>0</v>
      </c>
      <c r="AX185" s="230">
        <f t="shared" si="107"/>
        <v>0</v>
      </c>
      <c r="AY185" s="230"/>
      <c r="AZ185" s="227"/>
    </row>
    <row r="186" spans="1:52" x14ac:dyDescent="0.25">
      <c r="A186" s="51" t="s">
        <v>347</v>
      </c>
      <c r="B186" s="405" t="str">
        <f>B187</f>
        <v>Итого по вариативной части блока ДИСЦИПЛИНЫ</v>
      </c>
      <c r="C186" s="405"/>
      <c r="D186" s="230">
        <f>D180+D183</f>
        <v>0</v>
      </c>
      <c r="E186" s="230">
        <f t="shared" ref="E186:N186" si="109">E180+E183</f>
        <v>0</v>
      </c>
      <c r="F186" s="230">
        <f t="shared" si="109"/>
        <v>0</v>
      </c>
      <c r="G186" s="230">
        <f t="shared" si="109"/>
        <v>0</v>
      </c>
      <c r="H186" s="230">
        <f t="shared" si="109"/>
        <v>0</v>
      </c>
      <c r="I186" s="230">
        <f t="shared" si="109"/>
        <v>0</v>
      </c>
      <c r="J186" s="230">
        <f t="shared" si="109"/>
        <v>0</v>
      </c>
      <c r="K186" s="230">
        <f t="shared" si="109"/>
        <v>0</v>
      </c>
      <c r="L186" s="230">
        <f t="shared" si="109"/>
        <v>0</v>
      </c>
      <c r="M186" s="230">
        <f t="shared" si="109"/>
        <v>0</v>
      </c>
      <c r="N186" s="230">
        <f t="shared" si="109"/>
        <v>0</v>
      </c>
      <c r="O186" s="239">
        <f t="shared" si="108"/>
        <v>0</v>
      </c>
      <c r="P186" s="239">
        <f t="shared" si="108"/>
        <v>0</v>
      </c>
      <c r="Q186" s="239">
        <f t="shared" si="108"/>
        <v>0</v>
      </c>
      <c r="R186" s="239">
        <f t="shared" si="108"/>
        <v>0</v>
      </c>
      <c r="S186" s="230">
        <f>S180+S183</f>
        <v>0</v>
      </c>
      <c r="T186" s="230">
        <f>T180+T183</f>
        <v>0</v>
      </c>
      <c r="U186" s="230">
        <f>U180+U183</f>
        <v>0</v>
      </c>
      <c r="V186" s="230">
        <f>V180+V183</f>
        <v>0</v>
      </c>
      <c r="W186" s="230">
        <f>W180+W183</f>
        <v>0</v>
      </c>
      <c r="X186" s="230">
        <f t="shared" si="107"/>
        <v>0</v>
      </c>
      <c r="Y186" s="230">
        <f t="shared" si="107"/>
        <v>0</v>
      </c>
      <c r="Z186" s="230">
        <f t="shared" si="107"/>
        <v>0</v>
      </c>
      <c r="AA186" s="230">
        <f t="shared" si="107"/>
        <v>0</v>
      </c>
      <c r="AB186" s="230">
        <f t="shared" si="107"/>
        <v>0</v>
      </c>
      <c r="AC186" s="230">
        <f t="shared" si="107"/>
        <v>0</v>
      </c>
      <c r="AD186" s="230">
        <f t="shared" si="107"/>
        <v>0</v>
      </c>
      <c r="AE186" s="230">
        <f t="shared" si="107"/>
        <v>0</v>
      </c>
      <c r="AF186" s="230">
        <f t="shared" si="107"/>
        <v>0</v>
      </c>
      <c r="AG186" s="230">
        <f t="shared" si="107"/>
        <v>0</v>
      </c>
      <c r="AH186" s="230">
        <f t="shared" si="107"/>
        <v>0</v>
      </c>
      <c r="AI186" s="230">
        <f t="shared" si="107"/>
        <v>0</v>
      </c>
      <c r="AJ186" s="230">
        <f t="shared" si="107"/>
        <v>0</v>
      </c>
      <c r="AK186" s="230">
        <f t="shared" si="107"/>
        <v>0</v>
      </c>
      <c r="AL186" s="230">
        <f t="shared" si="107"/>
        <v>0</v>
      </c>
      <c r="AM186" s="230">
        <f t="shared" si="107"/>
        <v>0</v>
      </c>
      <c r="AN186" s="230">
        <f t="shared" si="107"/>
        <v>0</v>
      </c>
      <c r="AO186" s="230">
        <f t="shared" si="107"/>
        <v>0</v>
      </c>
      <c r="AP186" s="230">
        <f t="shared" si="107"/>
        <v>0</v>
      </c>
      <c r="AQ186" s="230">
        <f t="shared" si="107"/>
        <v>0</v>
      </c>
      <c r="AR186" s="230">
        <f t="shared" si="107"/>
        <v>0</v>
      </c>
      <c r="AS186" s="230">
        <f t="shared" si="107"/>
        <v>0</v>
      </c>
      <c r="AT186" s="230">
        <f t="shared" si="107"/>
        <v>0</v>
      </c>
      <c r="AU186" s="230">
        <f t="shared" si="107"/>
        <v>0</v>
      </c>
      <c r="AV186" s="230">
        <f t="shared" si="107"/>
        <v>0</v>
      </c>
      <c r="AW186" s="230">
        <f t="shared" si="107"/>
        <v>0</v>
      </c>
      <c r="AX186" s="230">
        <f t="shared" si="107"/>
        <v>0</v>
      </c>
      <c r="AY186" s="230"/>
      <c r="AZ186" s="227"/>
    </row>
    <row r="187" spans="1:52" x14ac:dyDescent="0.25">
      <c r="B187" s="405" t="str">
        <f>Base!A159</f>
        <v>Итого по вариативной части блока ДИСЦИПЛИНЫ</v>
      </c>
      <c r="C187" s="405"/>
      <c r="D187" s="230">
        <f>D181+D184</f>
        <v>0</v>
      </c>
      <c r="E187" s="230">
        <f t="shared" si="107"/>
        <v>0</v>
      </c>
      <c r="F187" s="230">
        <f t="shared" si="107"/>
        <v>0</v>
      </c>
      <c r="G187" s="230">
        <f t="shared" si="107"/>
        <v>0</v>
      </c>
      <c r="H187" s="230">
        <f t="shared" si="107"/>
        <v>0</v>
      </c>
      <c r="I187" s="230">
        <f t="shared" si="107"/>
        <v>0</v>
      </c>
      <c r="J187" s="230">
        <f t="shared" si="107"/>
        <v>0</v>
      </c>
      <c r="K187" s="230">
        <f t="shared" si="107"/>
        <v>0</v>
      </c>
      <c r="L187" s="230">
        <f t="shared" si="107"/>
        <v>0</v>
      </c>
      <c r="M187" s="230">
        <f t="shared" si="107"/>
        <v>0</v>
      </c>
      <c r="N187" s="230">
        <f t="shared" si="107"/>
        <v>0</v>
      </c>
      <c r="O187" s="239">
        <f t="shared" si="108"/>
        <v>0</v>
      </c>
      <c r="P187" s="239">
        <f t="shared" si="108"/>
        <v>0</v>
      </c>
      <c r="Q187" s="239">
        <f t="shared" si="108"/>
        <v>0</v>
      </c>
      <c r="R187" s="239">
        <f t="shared" si="108"/>
        <v>0</v>
      </c>
      <c r="S187" s="230">
        <f t="shared" si="107"/>
        <v>0</v>
      </c>
      <c r="T187" s="230">
        <f t="shared" si="107"/>
        <v>0</v>
      </c>
      <c r="U187" s="230">
        <f t="shared" si="107"/>
        <v>0</v>
      </c>
      <c r="V187" s="230">
        <f t="shared" si="107"/>
        <v>0</v>
      </c>
      <c r="W187" s="230">
        <f t="shared" si="107"/>
        <v>0</v>
      </c>
      <c r="X187" s="230">
        <f t="shared" si="107"/>
        <v>0</v>
      </c>
      <c r="Y187" s="230">
        <f t="shared" si="107"/>
        <v>0</v>
      </c>
      <c r="Z187" s="230">
        <f t="shared" si="107"/>
        <v>0</v>
      </c>
      <c r="AA187" s="230">
        <f t="shared" si="107"/>
        <v>0</v>
      </c>
      <c r="AB187" s="230">
        <f t="shared" si="107"/>
        <v>0</v>
      </c>
      <c r="AC187" s="230">
        <f t="shared" si="107"/>
        <v>0</v>
      </c>
      <c r="AD187" s="230">
        <f t="shared" si="107"/>
        <v>0</v>
      </c>
      <c r="AE187" s="230">
        <f t="shared" si="107"/>
        <v>0</v>
      </c>
      <c r="AF187" s="230">
        <f t="shared" si="107"/>
        <v>0</v>
      </c>
      <c r="AG187" s="230">
        <f t="shared" si="107"/>
        <v>0</v>
      </c>
      <c r="AH187" s="230">
        <f t="shared" si="107"/>
        <v>0</v>
      </c>
      <c r="AI187" s="230">
        <f t="shared" si="107"/>
        <v>0</v>
      </c>
      <c r="AJ187" s="230">
        <f t="shared" si="107"/>
        <v>0</v>
      </c>
      <c r="AK187" s="230">
        <f t="shared" si="107"/>
        <v>0</v>
      </c>
      <c r="AL187" s="230">
        <f t="shared" si="107"/>
        <v>0</v>
      </c>
      <c r="AM187" s="230">
        <f t="shared" si="107"/>
        <v>0</v>
      </c>
      <c r="AN187" s="230">
        <f t="shared" si="107"/>
        <v>0</v>
      </c>
      <c r="AO187" s="230">
        <f t="shared" si="107"/>
        <v>0</v>
      </c>
      <c r="AP187" s="230">
        <f t="shared" si="107"/>
        <v>0</v>
      </c>
      <c r="AQ187" s="230">
        <f t="shared" si="107"/>
        <v>0</v>
      </c>
      <c r="AR187" s="230">
        <f t="shared" si="107"/>
        <v>0</v>
      </c>
      <c r="AS187" s="230">
        <f t="shared" si="107"/>
        <v>0</v>
      </c>
      <c r="AT187" s="230">
        <f t="shared" si="107"/>
        <v>0</v>
      </c>
      <c r="AU187" s="230">
        <f t="shared" si="107"/>
        <v>0</v>
      </c>
      <c r="AV187" s="230">
        <f t="shared" si="107"/>
        <v>0</v>
      </c>
      <c r="AW187" s="230">
        <f t="shared" si="107"/>
        <v>0</v>
      </c>
      <c r="AX187" s="230">
        <f t="shared" si="107"/>
        <v>0</v>
      </c>
      <c r="AY187" s="230"/>
      <c r="AZ187" s="227"/>
    </row>
    <row r="188" spans="1:52" x14ac:dyDescent="0.25">
      <c r="A188" s="51" t="s">
        <v>346</v>
      </c>
      <c r="B188" s="405" t="str">
        <f>B190</f>
        <v>ВСЕГО по блоку ДИСЦИПЛИНЫ</v>
      </c>
      <c r="C188" s="405"/>
      <c r="D188" s="230">
        <f>D176+D185</f>
        <v>0</v>
      </c>
      <c r="E188" s="230">
        <f t="shared" ref="E188:AX190" si="110">E176+E185</f>
        <v>0</v>
      </c>
      <c r="F188" s="230">
        <f t="shared" si="110"/>
        <v>0</v>
      </c>
      <c r="G188" s="230">
        <f t="shared" si="110"/>
        <v>0</v>
      </c>
      <c r="H188" s="230">
        <f t="shared" si="110"/>
        <v>0</v>
      </c>
      <c r="I188" s="230">
        <f t="shared" si="110"/>
        <v>0</v>
      </c>
      <c r="J188" s="230">
        <f t="shared" si="110"/>
        <v>0</v>
      </c>
      <c r="K188" s="230">
        <f t="shared" si="110"/>
        <v>0</v>
      </c>
      <c r="L188" s="230">
        <f t="shared" si="110"/>
        <v>0</v>
      </c>
      <c r="M188" s="230">
        <f t="shared" si="110"/>
        <v>0</v>
      </c>
      <c r="N188" s="230">
        <f t="shared" si="110"/>
        <v>0</v>
      </c>
      <c r="O188" s="239">
        <f t="shared" ref="O188:R190" si="111">O176+O185</f>
        <v>0</v>
      </c>
      <c r="P188" s="239">
        <f t="shared" si="111"/>
        <v>0</v>
      </c>
      <c r="Q188" s="239">
        <f t="shared" si="111"/>
        <v>0</v>
      </c>
      <c r="R188" s="239">
        <f t="shared" si="111"/>
        <v>0</v>
      </c>
      <c r="S188" s="230">
        <f t="shared" si="110"/>
        <v>0</v>
      </c>
      <c r="T188" s="230">
        <f t="shared" si="110"/>
        <v>0</v>
      </c>
      <c r="U188" s="230">
        <f t="shared" si="110"/>
        <v>0</v>
      </c>
      <c r="V188" s="230">
        <f t="shared" si="110"/>
        <v>0</v>
      </c>
      <c r="W188" s="230">
        <f t="shared" si="110"/>
        <v>0</v>
      </c>
      <c r="X188" s="230">
        <f t="shared" si="110"/>
        <v>0</v>
      </c>
      <c r="Y188" s="230">
        <f t="shared" si="110"/>
        <v>0</v>
      </c>
      <c r="Z188" s="230">
        <f t="shared" si="110"/>
        <v>0</v>
      </c>
      <c r="AA188" s="230">
        <f t="shared" si="110"/>
        <v>0</v>
      </c>
      <c r="AB188" s="230">
        <f t="shared" si="110"/>
        <v>0</v>
      </c>
      <c r="AC188" s="230">
        <f t="shared" si="110"/>
        <v>0</v>
      </c>
      <c r="AD188" s="230">
        <f t="shared" si="110"/>
        <v>0</v>
      </c>
      <c r="AE188" s="230">
        <f t="shared" si="110"/>
        <v>0</v>
      </c>
      <c r="AF188" s="230">
        <f t="shared" si="110"/>
        <v>0</v>
      </c>
      <c r="AG188" s="230">
        <f t="shared" si="110"/>
        <v>0</v>
      </c>
      <c r="AH188" s="230">
        <f t="shared" si="110"/>
        <v>0</v>
      </c>
      <c r="AI188" s="230">
        <f t="shared" si="110"/>
        <v>0</v>
      </c>
      <c r="AJ188" s="230">
        <f t="shared" si="110"/>
        <v>0</v>
      </c>
      <c r="AK188" s="230">
        <f t="shared" si="110"/>
        <v>0</v>
      </c>
      <c r="AL188" s="230">
        <f t="shared" si="110"/>
        <v>0</v>
      </c>
      <c r="AM188" s="230">
        <f t="shared" si="110"/>
        <v>0</v>
      </c>
      <c r="AN188" s="230">
        <f t="shared" si="110"/>
        <v>0</v>
      </c>
      <c r="AO188" s="230">
        <f t="shared" si="110"/>
        <v>0</v>
      </c>
      <c r="AP188" s="230">
        <f t="shared" si="110"/>
        <v>0</v>
      </c>
      <c r="AQ188" s="230">
        <f t="shared" si="110"/>
        <v>0</v>
      </c>
      <c r="AR188" s="230">
        <f t="shared" si="110"/>
        <v>0</v>
      </c>
      <c r="AS188" s="230">
        <f t="shared" si="110"/>
        <v>0</v>
      </c>
      <c r="AT188" s="230">
        <f t="shared" si="110"/>
        <v>0</v>
      </c>
      <c r="AU188" s="230">
        <f t="shared" si="110"/>
        <v>0</v>
      </c>
      <c r="AV188" s="230">
        <f t="shared" si="110"/>
        <v>0</v>
      </c>
      <c r="AW188" s="230">
        <f t="shared" si="110"/>
        <v>0</v>
      </c>
      <c r="AX188" s="230">
        <f t="shared" si="110"/>
        <v>0</v>
      </c>
      <c r="AY188" s="230"/>
      <c r="AZ188" s="227"/>
    </row>
    <row r="189" spans="1:52" x14ac:dyDescent="0.25">
      <c r="A189" s="51" t="s">
        <v>347</v>
      </c>
      <c r="B189" s="405" t="str">
        <f>B190</f>
        <v>ВСЕГО по блоку ДИСЦИПЛИНЫ</v>
      </c>
      <c r="C189" s="405"/>
      <c r="D189" s="230">
        <f>D177+D186</f>
        <v>0</v>
      </c>
      <c r="E189" s="230">
        <f t="shared" ref="E189:N189" si="112">E177+E186</f>
        <v>0</v>
      </c>
      <c r="F189" s="230">
        <f t="shared" si="112"/>
        <v>0</v>
      </c>
      <c r="G189" s="230">
        <f t="shared" si="112"/>
        <v>0</v>
      </c>
      <c r="H189" s="230">
        <f t="shared" si="112"/>
        <v>0</v>
      </c>
      <c r="I189" s="230">
        <f t="shared" si="112"/>
        <v>0</v>
      </c>
      <c r="J189" s="230">
        <f t="shared" si="112"/>
        <v>0</v>
      </c>
      <c r="K189" s="230">
        <f t="shared" si="112"/>
        <v>0</v>
      </c>
      <c r="L189" s="230">
        <f t="shared" si="112"/>
        <v>0</v>
      </c>
      <c r="M189" s="230">
        <f t="shared" si="112"/>
        <v>0</v>
      </c>
      <c r="N189" s="230">
        <f t="shared" si="112"/>
        <v>0</v>
      </c>
      <c r="O189" s="239">
        <f t="shared" si="111"/>
        <v>0</v>
      </c>
      <c r="P189" s="239">
        <f t="shared" si="111"/>
        <v>0</v>
      </c>
      <c r="Q189" s="239">
        <f t="shared" si="111"/>
        <v>0</v>
      </c>
      <c r="R189" s="239">
        <f t="shared" si="111"/>
        <v>0</v>
      </c>
      <c r="S189" s="230">
        <f>S177+S186</f>
        <v>0</v>
      </c>
      <c r="T189" s="230">
        <f>T177+T186</f>
        <v>0</v>
      </c>
      <c r="U189" s="230">
        <f>U177+U186</f>
        <v>0</v>
      </c>
      <c r="V189" s="230">
        <f>V177+V186</f>
        <v>0</v>
      </c>
      <c r="W189" s="230">
        <f>W177+W186</f>
        <v>0</v>
      </c>
      <c r="X189" s="230">
        <f t="shared" si="110"/>
        <v>0</v>
      </c>
      <c r="Y189" s="230">
        <f t="shared" si="110"/>
        <v>0</v>
      </c>
      <c r="Z189" s="230">
        <f t="shared" si="110"/>
        <v>0</v>
      </c>
      <c r="AA189" s="230">
        <f t="shared" si="110"/>
        <v>0</v>
      </c>
      <c r="AB189" s="230">
        <f t="shared" si="110"/>
        <v>0</v>
      </c>
      <c r="AC189" s="230">
        <f t="shared" si="110"/>
        <v>0</v>
      </c>
      <c r="AD189" s="230">
        <f t="shared" si="110"/>
        <v>0</v>
      </c>
      <c r="AE189" s="230">
        <f t="shared" si="110"/>
        <v>0</v>
      </c>
      <c r="AF189" s="230">
        <f t="shared" si="110"/>
        <v>0</v>
      </c>
      <c r="AG189" s="230">
        <f t="shared" si="110"/>
        <v>0</v>
      </c>
      <c r="AH189" s="230">
        <f t="shared" si="110"/>
        <v>0</v>
      </c>
      <c r="AI189" s="230">
        <f t="shared" si="110"/>
        <v>0</v>
      </c>
      <c r="AJ189" s="230">
        <f t="shared" si="110"/>
        <v>0</v>
      </c>
      <c r="AK189" s="230">
        <f t="shared" si="110"/>
        <v>0</v>
      </c>
      <c r="AL189" s="230">
        <f t="shared" si="110"/>
        <v>0</v>
      </c>
      <c r="AM189" s="230">
        <f t="shared" si="110"/>
        <v>0</v>
      </c>
      <c r="AN189" s="230">
        <f t="shared" si="110"/>
        <v>0</v>
      </c>
      <c r="AO189" s="230">
        <f t="shared" si="110"/>
        <v>0</v>
      </c>
      <c r="AP189" s="230">
        <f t="shared" si="110"/>
        <v>0</v>
      </c>
      <c r="AQ189" s="230">
        <f t="shared" si="110"/>
        <v>0</v>
      </c>
      <c r="AR189" s="230">
        <f t="shared" si="110"/>
        <v>0</v>
      </c>
      <c r="AS189" s="230">
        <f t="shared" si="110"/>
        <v>0</v>
      </c>
      <c r="AT189" s="230">
        <f t="shared" si="110"/>
        <v>0</v>
      </c>
      <c r="AU189" s="230">
        <f t="shared" si="110"/>
        <v>0</v>
      </c>
      <c r="AV189" s="230">
        <f t="shared" si="110"/>
        <v>0</v>
      </c>
      <c r="AW189" s="230">
        <f t="shared" si="110"/>
        <v>0</v>
      </c>
      <c r="AX189" s="230">
        <f t="shared" si="110"/>
        <v>0</v>
      </c>
      <c r="AY189" s="230"/>
      <c r="AZ189" s="227"/>
    </row>
    <row r="190" spans="1:52" x14ac:dyDescent="0.25">
      <c r="B190" s="405" t="str">
        <f>Base!A160</f>
        <v>ВСЕГО по блоку ДИСЦИПЛИНЫ</v>
      </c>
      <c r="C190" s="405"/>
      <c r="D190" s="230">
        <f>D178+D187</f>
        <v>0</v>
      </c>
      <c r="E190" s="230">
        <f t="shared" si="110"/>
        <v>0</v>
      </c>
      <c r="F190" s="230">
        <f t="shared" si="110"/>
        <v>0</v>
      </c>
      <c r="G190" s="230">
        <f t="shared" si="110"/>
        <v>0</v>
      </c>
      <c r="H190" s="230">
        <f t="shared" si="110"/>
        <v>0</v>
      </c>
      <c r="I190" s="230">
        <f t="shared" si="110"/>
        <v>0</v>
      </c>
      <c r="J190" s="230">
        <f t="shared" si="110"/>
        <v>0</v>
      </c>
      <c r="K190" s="230">
        <f t="shared" si="110"/>
        <v>0</v>
      </c>
      <c r="L190" s="230">
        <f t="shared" si="110"/>
        <v>0</v>
      </c>
      <c r="M190" s="230">
        <f t="shared" si="110"/>
        <v>0</v>
      </c>
      <c r="N190" s="230">
        <f t="shared" si="110"/>
        <v>0</v>
      </c>
      <c r="O190" s="239">
        <f t="shared" si="111"/>
        <v>0</v>
      </c>
      <c r="P190" s="239">
        <f t="shared" si="111"/>
        <v>0</v>
      </c>
      <c r="Q190" s="239">
        <f t="shared" si="111"/>
        <v>0</v>
      </c>
      <c r="R190" s="239">
        <f t="shared" si="111"/>
        <v>0</v>
      </c>
      <c r="S190" s="230">
        <f t="shared" si="110"/>
        <v>0</v>
      </c>
      <c r="T190" s="230">
        <f t="shared" si="110"/>
        <v>0</v>
      </c>
      <c r="U190" s="230">
        <f t="shared" si="110"/>
        <v>0</v>
      </c>
      <c r="V190" s="230">
        <f t="shared" si="110"/>
        <v>0</v>
      </c>
      <c r="W190" s="230">
        <f t="shared" si="110"/>
        <v>0</v>
      </c>
      <c r="X190" s="230">
        <f t="shared" si="110"/>
        <v>0</v>
      </c>
      <c r="Y190" s="230">
        <f t="shared" si="110"/>
        <v>0</v>
      </c>
      <c r="Z190" s="230">
        <f t="shared" si="110"/>
        <v>0</v>
      </c>
      <c r="AA190" s="230">
        <f t="shared" si="110"/>
        <v>0</v>
      </c>
      <c r="AB190" s="230">
        <f t="shared" si="110"/>
        <v>0</v>
      </c>
      <c r="AC190" s="230">
        <f t="shared" si="110"/>
        <v>0</v>
      </c>
      <c r="AD190" s="230">
        <f t="shared" si="110"/>
        <v>0</v>
      </c>
      <c r="AE190" s="230">
        <f t="shared" si="110"/>
        <v>0</v>
      </c>
      <c r="AF190" s="230">
        <f t="shared" si="110"/>
        <v>0</v>
      </c>
      <c r="AG190" s="230">
        <f t="shared" si="110"/>
        <v>0</v>
      </c>
      <c r="AH190" s="230">
        <f t="shared" si="110"/>
        <v>0</v>
      </c>
      <c r="AI190" s="230">
        <f t="shared" si="110"/>
        <v>0</v>
      </c>
      <c r="AJ190" s="230">
        <f t="shared" si="110"/>
        <v>0</v>
      </c>
      <c r="AK190" s="230">
        <f t="shared" si="110"/>
        <v>0</v>
      </c>
      <c r="AL190" s="230">
        <f t="shared" si="110"/>
        <v>0</v>
      </c>
      <c r="AM190" s="230">
        <f t="shared" si="110"/>
        <v>0</v>
      </c>
      <c r="AN190" s="230">
        <f t="shared" si="110"/>
        <v>0</v>
      </c>
      <c r="AO190" s="230">
        <f t="shared" si="110"/>
        <v>0</v>
      </c>
      <c r="AP190" s="230">
        <f t="shared" si="110"/>
        <v>0</v>
      </c>
      <c r="AQ190" s="230">
        <f t="shared" si="110"/>
        <v>0</v>
      </c>
      <c r="AR190" s="230">
        <f t="shared" si="110"/>
        <v>0</v>
      </c>
      <c r="AS190" s="230">
        <f t="shared" si="110"/>
        <v>0</v>
      </c>
      <c r="AT190" s="230">
        <f t="shared" si="110"/>
        <v>0</v>
      </c>
      <c r="AU190" s="230">
        <f t="shared" si="110"/>
        <v>0</v>
      </c>
      <c r="AV190" s="230">
        <f t="shared" si="110"/>
        <v>0</v>
      </c>
      <c r="AW190" s="230">
        <f t="shared" si="110"/>
        <v>0</v>
      </c>
      <c r="AX190" s="230">
        <f t="shared" si="110"/>
        <v>0</v>
      </c>
      <c r="AY190" s="230"/>
      <c r="AZ190" s="227"/>
    </row>
    <row r="191" spans="1:52" x14ac:dyDescent="0.25">
      <c r="B191" s="405" t="str">
        <f>Base!A161</f>
        <v>ПРАКТИКИ</v>
      </c>
      <c r="C191" s="405"/>
      <c r="D191" s="405"/>
      <c r="E191" s="405"/>
      <c r="F191" s="405"/>
      <c r="G191" s="405"/>
      <c r="H191" s="405"/>
      <c r="I191" s="405"/>
      <c r="J191" s="405"/>
      <c r="K191" s="405"/>
      <c r="L191" s="405"/>
      <c r="M191" s="405"/>
      <c r="N191" s="405"/>
      <c r="O191" s="405"/>
      <c r="P191" s="405"/>
      <c r="Q191" s="405"/>
      <c r="R191" s="405"/>
      <c r="S191" s="405"/>
      <c r="T191" s="405"/>
      <c r="U191" s="405"/>
      <c r="V191" s="405"/>
      <c r="W191" s="405"/>
      <c r="X191" s="405"/>
      <c r="Y191" s="405"/>
      <c r="Z191" s="405"/>
      <c r="AA191" s="405"/>
      <c r="AB191" s="405"/>
      <c r="AC191" s="405"/>
      <c r="AD191" s="405"/>
      <c r="AE191" s="405"/>
      <c r="AF191" s="405"/>
      <c r="AG191" s="405"/>
      <c r="AH191" s="405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227"/>
    </row>
    <row r="192" spans="1:52" x14ac:dyDescent="0.25">
      <c r="A192" s="150"/>
      <c r="B192" s="44" t="str">
        <f>Base!A162</f>
        <v>ПР.1</v>
      </c>
      <c r="C192" s="332" t="str">
        <f>Base!B162</f>
        <v>Учебная практика</v>
      </c>
      <c r="D192" s="89"/>
      <c r="E192" s="89"/>
      <c r="F192" s="89"/>
      <c r="G192" s="89"/>
      <c r="H192" s="162">
        <f>S192+W192+AA192+AE192+AI192+AM192+AQ192+AU192</f>
        <v>0</v>
      </c>
      <c r="I192" s="44">
        <f>H192*36</f>
        <v>0</v>
      </c>
      <c r="J192" s="44">
        <f>SUM(K192:M192)</f>
        <v>0</v>
      </c>
      <c r="K192" s="44">
        <f>T192*$V$3+X192*$Z$3+AB192*$AD$3+AF192*$AH$3+AJ192*$AL$3+AN192*$AP$3+AR192*$AT$3+AV192*$AX$3</f>
        <v>0</v>
      </c>
      <c r="L192" s="44">
        <f>U192*$V$3+Y192*$Z$3+AC192*$AD$3+AG192*$AH$3+AK192*$AL$3+AO192*$AP$3+AS192*$AT$3+AW192*$AX$3</f>
        <v>0</v>
      </c>
      <c r="M192" s="44">
        <f>V192*$V$3+Z192*$Z$3+AD192*$AD$3+AH192*$AH$3+AL192*$AL$3+AP192*$AP$3+AT192*$AT$3+AX192*$AX$3</f>
        <v>0</v>
      </c>
      <c r="N192" s="44">
        <f>I192-J192</f>
        <v>0</v>
      </c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  <c r="AY192" s="44"/>
      <c r="AZ192" s="217" t="str">
        <f>ПланОО!BG162</f>
        <v/>
      </c>
    </row>
    <row r="193" spans="1:52" x14ac:dyDescent="0.25">
      <c r="A193" s="150"/>
      <c r="B193" s="44" t="str">
        <f>Base!A163</f>
        <v>ПР.2</v>
      </c>
      <c r="C193" s="332">
        <f>Base!B163</f>
        <v>0</v>
      </c>
      <c r="D193" s="89"/>
      <c r="E193" s="89"/>
      <c r="F193" s="89"/>
      <c r="G193" s="89"/>
      <c r="H193" s="330">
        <f t="shared" ref="H193:H200" si="113">S193+W193+AA193+AE193+AI193+AM193+AQ193+AU193</f>
        <v>0</v>
      </c>
      <c r="I193" s="44">
        <f t="shared" ref="I193:I200" si="114">H193*36</f>
        <v>0</v>
      </c>
      <c r="J193" s="44">
        <f t="shared" ref="J193:J200" si="115">SUM(K193:M193)</f>
        <v>0</v>
      </c>
      <c r="K193" s="44">
        <f t="shared" ref="K193:K200" si="116">T193*$V$3+X193*$Z$3+AB193*$AD$3+AF193*$AH$3+AJ193*$AL$3+AN193*$AP$3+AR193*$AT$3+AV193*$AX$3</f>
        <v>0</v>
      </c>
      <c r="L193" s="44">
        <f t="shared" ref="L193:L200" si="117">U193*$V$3+Y193*$Z$3+AC193*$AD$3+AG193*$AH$3+AK193*$AL$3+AO193*$AP$3+AS193*$AT$3+AW193*$AX$3</f>
        <v>0</v>
      </c>
      <c r="M193" s="44">
        <f t="shared" ref="M193:M200" si="118">V193*$V$3+Z193*$Z$3+AD193*$AD$3+AH193*$AH$3+AL193*$AL$3+AP193*$AP$3+AT193*$AT$3+AX193*$AX$3</f>
        <v>0</v>
      </c>
      <c r="N193" s="44">
        <f t="shared" ref="N193:N200" si="119">I193-J193</f>
        <v>0</v>
      </c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44"/>
      <c r="AZ193" s="327" t="str">
        <f>ПланОО!BG163</f>
        <v/>
      </c>
    </row>
    <row r="194" spans="1:52" x14ac:dyDescent="0.25">
      <c r="A194" s="150"/>
      <c r="B194" s="44" t="str">
        <f>Base!A164</f>
        <v>ПР.3</v>
      </c>
      <c r="C194" s="332">
        <f>Base!B164</f>
        <v>0</v>
      </c>
      <c r="D194" s="89"/>
      <c r="E194" s="89"/>
      <c r="F194" s="89"/>
      <c r="G194" s="89"/>
      <c r="H194" s="330">
        <f t="shared" si="113"/>
        <v>0</v>
      </c>
      <c r="I194" s="44">
        <f t="shared" si="114"/>
        <v>0</v>
      </c>
      <c r="J194" s="44">
        <f t="shared" si="115"/>
        <v>0</v>
      </c>
      <c r="K194" s="44">
        <f t="shared" si="116"/>
        <v>0</v>
      </c>
      <c r="L194" s="44">
        <f t="shared" si="117"/>
        <v>0</v>
      </c>
      <c r="M194" s="44">
        <f t="shared" si="118"/>
        <v>0</v>
      </c>
      <c r="N194" s="44">
        <f t="shared" si="119"/>
        <v>0</v>
      </c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44"/>
      <c r="AZ194" s="327" t="str">
        <f>ПланОО!BG164</f>
        <v/>
      </c>
    </row>
    <row r="195" spans="1:52" x14ac:dyDescent="0.25">
      <c r="A195" s="150"/>
      <c r="B195" s="44" t="str">
        <f>Base!A165</f>
        <v>ПР.4</v>
      </c>
      <c r="C195" s="332">
        <f>Base!B165</f>
        <v>0</v>
      </c>
      <c r="D195" s="89"/>
      <c r="E195" s="89"/>
      <c r="F195" s="89"/>
      <c r="G195" s="89"/>
      <c r="H195" s="330">
        <f t="shared" si="113"/>
        <v>0</v>
      </c>
      <c r="I195" s="44">
        <f t="shared" si="114"/>
        <v>0</v>
      </c>
      <c r="J195" s="44">
        <f t="shared" si="115"/>
        <v>0</v>
      </c>
      <c r="K195" s="44">
        <f t="shared" si="116"/>
        <v>0</v>
      </c>
      <c r="L195" s="44">
        <f t="shared" si="117"/>
        <v>0</v>
      </c>
      <c r="M195" s="44">
        <f t="shared" si="118"/>
        <v>0</v>
      </c>
      <c r="N195" s="44">
        <f t="shared" si="119"/>
        <v>0</v>
      </c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  <c r="AX195" s="89"/>
      <c r="AY195" s="44"/>
      <c r="AZ195" s="327" t="str">
        <f>ПланОО!BG165</f>
        <v/>
      </c>
    </row>
    <row r="196" spans="1:52" x14ac:dyDescent="0.25">
      <c r="A196" s="150"/>
      <c r="B196" s="44" t="str">
        <f>Base!A166</f>
        <v>ПР.5</v>
      </c>
      <c r="C196" s="332">
        <f>Base!B166</f>
        <v>0</v>
      </c>
      <c r="D196" s="89"/>
      <c r="E196" s="89"/>
      <c r="F196" s="89"/>
      <c r="G196" s="89"/>
      <c r="H196" s="330">
        <f t="shared" si="113"/>
        <v>0</v>
      </c>
      <c r="I196" s="44">
        <f t="shared" si="114"/>
        <v>0</v>
      </c>
      <c r="J196" s="44">
        <f t="shared" si="115"/>
        <v>0</v>
      </c>
      <c r="K196" s="44">
        <f t="shared" si="116"/>
        <v>0</v>
      </c>
      <c r="L196" s="44">
        <f t="shared" si="117"/>
        <v>0</v>
      </c>
      <c r="M196" s="44">
        <f t="shared" si="118"/>
        <v>0</v>
      </c>
      <c r="N196" s="44">
        <f t="shared" si="119"/>
        <v>0</v>
      </c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44"/>
      <c r="AZ196" s="327" t="str">
        <f>ПланОО!BG166</f>
        <v/>
      </c>
    </row>
    <row r="197" spans="1:52" x14ac:dyDescent="0.25">
      <c r="A197" s="150"/>
      <c r="B197" s="44" t="str">
        <f>Base!A167</f>
        <v>ПР.6</v>
      </c>
      <c r="C197" s="332">
        <f>Base!B167</f>
        <v>0</v>
      </c>
      <c r="D197" s="89"/>
      <c r="E197" s="89"/>
      <c r="F197" s="89"/>
      <c r="G197" s="89"/>
      <c r="H197" s="330">
        <f t="shared" si="113"/>
        <v>0</v>
      </c>
      <c r="I197" s="44">
        <f t="shared" si="114"/>
        <v>0</v>
      </c>
      <c r="J197" s="44">
        <f t="shared" si="115"/>
        <v>0</v>
      </c>
      <c r="K197" s="44">
        <f t="shared" si="116"/>
        <v>0</v>
      </c>
      <c r="L197" s="44">
        <f t="shared" si="117"/>
        <v>0</v>
      </c>
      <c r="M197" s="44">
        <f t="shared" si="118"/>
        <v>0</v>
      </c>
      <c r="N197" s="44">
        <f t="shared" si="119"/>
        <v>0</v>
      </c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44"/>
      <c r="AZ197" s="327" t="str">
        <f>ПланОО!BG167</f>
        <v/>
      </c>
    </row>
    <row r="198" spans="1:52" x14ac:dyDescent="0.25">
      <c r="A198" s="150"/>
      <c r="B198" s="44" t="str">
        <f>Base!A168</f>
        <v>ПР.7</v>
      </c>
      <c r="C198" s="332">
        <f>Base!B168</f>
        <v>0</v>
      </c>
      <c r="D198" s="89"/>
      <c r="E198" s="89"/>
      <c r="F198" s="89"/>
      <c r="G198" s="89"/>
      <c r="H198" s="330">
        <f t="shared" si="113"/>
        <v>0</v>
      </c>
      <c r="I198" s="44">
        <f t="shared" si="114"/>
        <v>0</v>
      </c>
      <c r="J198" s="44">
        <f t="shared" si="115"/>
        <v>0</v>
      </c>
      <c r="K198" s="44">
        <f t="shared" si="116"/>
        <v>0</v>
      </c>
      <c r="L198" s="44">
        <f t="shared" si="117"/>
        <v>0</v>
      </c>
      <c r="M198" s="44">
        <f t="shared" si="118"/>
        <v>0</v>
      </c>
      <c r="N198" s="44">
        <f t="shared" si="119"/>
        <v>0</v>
      </c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44"/>
      <c r="AZ198" s="327" t="str">
        <f>ПланОО!BG168</f>
        <v/>
      </c>
    </row>
    <row r="199" spans="1:52" x14ac:dyDescent="0.25">
      <c r="A199" s="150"/>
      <c r="B199" s="44" t="str">
        <f>Base!A169</f>
        <v>ПР.8</v>
      </c>
      <c r="C199" s="332">
        <f>Base!B169</f>
        <v>0</v>
      </c>
      <c r="D199" s="89"/>
      <c r="E199" s="89"/>
      <c r="F199" s="89"/>
      <c r="G199" s="89"/>
      <c r="H199" s="330">
        <f t="shared" si="113"/>
        <v>0</v>
      </c>
      <c r="I199" s="44">
        <f t="shared" si="114"/>
        <v>0</v>
      </c>
      <c r="J199" s="44">
        <f t="shared" si="115"/>
        <v>0</v>
      </c>
      <c r="K199" s="44">
        <f t="shared" si="116"/>
        <v>0</v>
      </c>
      <c r="L199" s="44">
        <f t="shared" si="117"/>
        <v>0</v>
      </c>
      <c r="M199" s="44">
        <f t="shared" si="118"/>
        <v>0</v>
      </c>
      <c r="N199" s="44">
        <f t="shared" si="119"/>
        <v>0</v>
      </c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  <c r="AY199" s="44"/>
      <c r="AZ199" s="327" t="str">
        <f>ПланОО!BG169</f>
        <v/>
      </c>
    </row>
    <row r="200" spans="1:52" ht="22.5" x14ac:dyDescent="0.25">
      <c r="A200" s="150"/>
      <c r="B200" s="44" t="str">
        <f>Base!A170</f>
        <v>ПР.2</v>
      </c>
      <c r="C200" s="332" t="str">
        <f>Base!B170</f>
        <v>Производственная (преддипломная, подготовка ВКР: дипломной работы)</v>
      </c>
      <c r="D200" s="89"/>
      <c r="E200" s="89"/>
      <c r="F200" s="89"/>
      <c r="G200" s="89"/>
      <c r="H200" s="330">
        <f t="shared" si="113"/>
        <v>0</v>
      </c>
      <c r="I200" s="44">
        <f t="shared" si="114"/>
        <v>0</v>
      </c>
      <c r="J200" s="44">
        <f t="shared" si="115"/>
        <v>0</v>
      </c>
      <c r="K200" s="44">
        <f t="shared" si="116"/>
        <v>0</v>
      </c>
      <c r="L200" s="44">
        <f t="shared" si="117"/>
        <v>0</v>
      </c>
      <c r="M200" s="44">
        <f t="shared" si="118"/>
        <v>0</v>
      </c>
      <c r="N200" s="44">
        <f t="shared" si="119"/>
        <v>0</v>
      </c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44"/>
      <c r="AZ200" s="327" t="str">
        <f>ПланОО!BG170</f>
        <v/>
      </c>
    </row>
    <row r="201" spans="1:52" x14ac:dyDescent="0.25">
      <c r="A201" s="51" t="s">
        <v>346</v>
      </c>
      <c r="B201" s="405" t="str">
        <f>B203</f>
        <v>ВСЕГО ПО  ПРАКТИКАМ</v>
      </c>
      <c r="C201" s="405"/>
      <c r="D201" s="151"/>
      <c r="E201" s="151"/>
      <c r="F201" s="151"/>
      <c r="G201" s="151"/>
      <c r="H201" s="162">
        <f>SUMIF($A$192:$A$200,$A201,H$192:H$200)</f>
        <v>0</v>
      </c>
      <c r="I201" s="162">
        <f t="shared" ref="I201:AX202" si="120">SUMIF($A$192:$A$200,$A201,I$192:I$200)</f>
        <v>0</v>
      </c>
      <c r="J201" s="162">
        <f t="shared" si="120"/>
        <v>0</v>
      </c>
      <c r="K201" s="162">
        <f t="shared" si="120"/>
        <v>0</v>
      </c>
      <c r="L201" s="162">
        <f t="shared" si="120"/>
        <v>0</v>
      </c>
      <c r="M201" s="162">
        <f t="shared" si="120"/>
        <v>0</v>
      </c>
      <c r="N201" s="162">
        <f t="shared" si="120"/>
        <v>0</v>
      </c>
      <c r="O201" s="239">
        <f t="shared" si="120"/>
        <v>0</v>
      </c>
      <c r="P201" s="239">
        <f t="shared" si="120"/>
        <v>0</v>
      </c>
      <c r="Q201" s="239">
        <f t="shared" si="120"/>
        <v>0</v>
      </c>
      <c r="R201" s="239">
        <f t="shared" si="120"/>
        <v>0</v>
      </c>
      <c r="S201" s="162">
        <f t="shared" si="120"/>
        <v>0</v>
      </c>
      <c r="T201" s="162">
        <f t="shared" si="120"/>
        <v>0</v>
      </c>
      <c r="U201" s="162">
        <f t="shared" si="120"/>
        <v>0</v>
      </c>
      <c r="V201" s="162">
        <f t="shared" si="120"/>
        <v>0</v>
      </c>
      <c r="W201" s="162">
        <f t="shared" si="120"/>
        <v>0</v>
      </c>
      <c r="X201" s="162">
        <f t="shared" si="120"/>
        <v>0</v>
      </c>
      <c r="Y201" s="162">
        <f t="shared" si="120"/>
        <v>0</v>
      </c>
      <c r="Z201" s="162">
        <f t="shared" si="120"/>
        <v>0</v>
      </c>
      <c r="AA201" s="162">
        <f t="shared" si="120"/>
        <v>0</v>
      </c>
      <c r="AB201" s="162">
        <f t="shared" si="120"/>
        <v>0</v>
      </c>
      <c r="AC201" s="162">
        <f t="shared" si="120"/>
        <v>0</v>
      </c>
      <c r="AD201" s="162">
        <f t="shared" si="120"/>
        <v>0</v>
      </c>
      <c r="AE201" s="162">
        <f t="shared" si="120"/>
        <v>0</v>
      </c>
      <c r="AF201" s="162">
        <f t="shared" si="120"/>
        <v>0</v>
      </c>
      <c r="AG201" s="162">
        <f t="shared" si="120"/>
        <v>0</v>
      </c>
      <c r="AH201" s="162">
        <f t="shared" si="120"/>
        <v>0</v>
      </c>
      <c r="AI201" s="162">
        <f t="shared" si="120"/>
        <v>0</v>
      </c>
      <c r="AJ201" s="162">
        <f t="shared" si="120"/>
        <v>0</v>
      </c>
      <c r="AK201" s="162">
        <f t="shared" si="120"/>
        <v>0</v>
      </c>
      <c r="AL201" s="162">
        <f t="shared" si="120"/>
        <v>0</v>
      </c>
      <c r="AM201" s="162">
        <f t="shared" si="120"/>
        <v>0</v>
      </c>
      <c r="AN201" s="162">
        <f t="shared" si="120"/>
        <v>0</v>
      </c>
      <c r="AO201" s="162">
        <f t="shared" si="120"/>
        <v>0</v>
      </c>
      <c r="AP201" s="162">
        <f t="shared" si="120"/>
        <v>0</v>
      </c>
      <c r="AQ201" s="162">
        <f t="shared" si="120"/>
        <v>0</v>
      </c>
      <c r="AR201" s="162">
        <f t="shared" si="120"/>
        <v>0</v>
      </c>
      <c r="AS201" s="162">
        <f t="shared" si="120"/>
        <v>0</v>
      </c>
      <c r="AT201" s="162">
        <f t="shared" si="120"/>
        <v>0</v>
      </c>
      <c r="AU201" s="162">
        <f t="shared" si="120"/>
        <v>0</v>
      </c>
      <c r="AV201" s="162">
        <f t="shared" si="120"/>
        <v>0</v>
      </c>
      <c r="AW201" s="162">
        <f t="shared" si="120"/>
        <v>0</v>
      </c>
      <c r="AX201" s="162">
        <f t="shared" si="120"/>
        <v>0</v>
      </c>
      <c r="AY201" s="44"/>
      <c r="AZ201" s="217"/>
    </row>
    <row r="202" spans="1:52" x14ac:dyDescent="0.25">
      <c r="A202" s="51" t="s">
        <v>347</v>
      </c>
      <c r="B202" s="405" t="str">
        <f>B203</f>
        <v>ВСЕГО ПО  ПРАКТИКАМ</v>
      </c>
      <c r="C202" s="405"/>
      <c r="D202" s="151"/>
      <c r="E202" s="151"/>
      <c r="F202" s="151"/>
      <c r="G202" s="151"/>
      <c r="H202" s="162">
        <f>SUMIF($A$192:$A$200,$A202,H$192:H$200)</f>
        <v>0</v>
      </c>
      <c r="I202" s="162">
        <f t="shared" si="120"/>
        <v>0</v>
      </c>
      <c r="J202" s="162">
        <f t="shared" si="120"/>
        <v>0</v>
      </c>
      <c r="K202" s="162">
        <f t="shared" si="120"/>
        <v>0</v>
      </c>
      <c r="L202" s="162">
        <f t="shared" si="120"/>
        <v>0</v>
      </c>
      <c r="M202" s="162">
        <f t="shared" si="120"/>
        <v>0</v>
      </c>
      <c r="N202" s="162">
        <f t="shared" si="120"/>
        <v>0</v>
      </c>
      <c r="O202" s="239">
        <f t="shared" si="120"/>
        <v>0</v>
      </c>
      <c r="P202" s="239">
        <f t="shared" si="120"/>
        <v>0</v>
      </c>
      <c r="Q202" s="239">
        <f t="shared" si="120"/>
        <v>0</v>
      </c>
      <c r="R202" s="239">
        <f t="shared" si="120"/>
        <v>0</v>
      </c>
      <c r="S202" s="162">
        <f t="shared" si="120"/>
        <v>0</v>
      </c>
      <c r="T202" s="162">
        <f t="shared" si="120"/>
        <v>0</v>
      </c>
      <c r="U202" s="162">
        <f t="shared" si="120"/>
        <v>0</v>
      </c>
      <c r="V202" s="162">
        <f t="shared" si="120"/>
        <v>0</v>
      </c>
      <c r="W202" s="162">
        <f t="shared" si="120"/>
        <v>0</v>
      </c>
      <c r="X202" s="162">
        <f t="shared" si="120"/>
        <v>0</v>
      </c>
      <c r="Y202" s="162">
        <f t="shared" si="120"/>
        <v>0</v>
      </c>
      <c r="Z202" s="162">
        <f t="shared" si="120"/>
        <v>0</v>
      </c>
      <c r="AA202" s="162">
        <f t="shared" si="120"/>
        <v>0</v>
      </c>
      <c r="AB202" s="162">
        <f t="shared" si="120"/>
        <v>0</v>
      </c>
      <c r="AC202" s="162">
        <f t="shared" si="120"/>
        <v>0</v>
      </c>
      <c r="AD202" s="162">
        <f t="shared" si="120"/>
        <v>0</v>
      </c>
      <c r="AE202" s="162">
        <f t="shared" si="120"/>
        <v>0</v>
      </c>
      <c r="AF202" s="162">
        <f t="shared" si="120"/>
        <v>0</v>
      </c>
      <c r="AG202" s="162">
        <f t="shared" si="120"/>
        <v>0</v>
      </c>
      <c r="AH202" s="162">
        <f t="shared" si="120"/>
        <v>0</v>
      </c>
      <c r="AI202" s="162">
        <f t="shared" si="120"/>
        <v>0</v>
      </c>
      <c r="AJ202" s="162">
        <f t="shared" si="120"/>
        <v>0</v>
      </c>
      <c r="AK202" s="162">
        <f t="shared" si="120"/>
        <v>0</v>
      </c>
      <c r="AL202" s="162">
        <f t="shared" si="120"/>
        <v>0</v>
      </c>
      <c r="AM202" s="162">
        <f t="shared" si="120"/>
        <v>0</v>
      </c>
      <c r="AN202" s="162">
        <f t="shared" si="120"/>
        <v>0</v>
      </c>
      <c r="AO202" s="162">
        <f t="shared" si="120"/>
        <v>0</v>
      </c>
      <c r="AP202" s="162">
        <f t="shared" si="120"/>
        <v>0</v>
      </c>
      <c r="AQ202" s="162">
        <f t="shared" si="120"/>
        <v>0</v>
      </c>
      <c r="AR202" s="162">
        <f t="shared" si="120"/>
        <v>0</v>
      </c>
      <c r="AS202" s="162">
        <f t="shared" si="120"/>
        <v>0</v>
      </c>
      <c r="AT202" s="162">
        <f t="shared" si="120"/>
        <v>0</v>
      </c>
      <c r="AU202" s="162">
        <f t="shared" si="120"/>
        <v>0</v>
      </c>
      <c r="AV202" s="162">
        <f t="shared" si="120"/>
        <v>0</v>
      </c>
      <c r="AW202" s="162">
        <f t="shared" si="120"/>
        <v>0</v>
      </c>
      <c r="AX202" s="162">
        <f t="shared" si="120"/>
        <v>0</v>
      </c>
      <c r="AY202" s="44"/>
      <c r="AZ202" s="217"/>
    </row>
    <row r="203" spans="1:52" x14ac:dyDescent="0.25">
      <c r="B203" s="405" t="str">
        <f>Base!A171</f>
        <v>ВСЕГО ПО  ПРАКТИКАМ</v>
      </c>
      <c r="C203" s="405"/>
      <c r="D203" s="162">
        <f>SUM(D201:D202)</f>
        <v>0</v>
      </c>
      <c r="E203" s="162">
        <f>SUM(E201:E202)</f>
        <v>0</v>
      </c>
      <c r="F203" s="162">
        <f>SUM(F201:F202)</f>
        <v>0</v>
      </c>
      <c r="G203" s="162">
        <f>SUM(G201:G202)</f>
        <v>0</v>
      </c>
      <c r="H203" s="162">
        <f>SUM(H201:H202)</f>
        <v>0</v>
      </c>
      <c r="I203" s="162">
        <f t="shared" ref="I203:AX203" si="121">SUM(I201:I202)</f>
        <v>0</v>
      </c>
      <c r="J203" s="162">
        <f t="shared" si="121"/>
        <v>0</v>
      </c>
      <c r="K203" s="162">
        <f t="shared" si="121"/>
        <v>0</v>
      </c>
      <c r="L203" s="162">
        <f t="shared" si="121"/>
        <v>0</v>
      </c>
      <c r="M203" s="162">
        <f t="shared" si="121"/>
        <v>0</v>
      </c>
      <c r="N203" s="162">
        <f t="shared" si="121"/>
        <v>0</v>
      </c>
      <c r="O203" s="239">
        <f>SUM(O201:O202)</f>
        <v>0</v>
      </c>
      <c r="P203" s="239">
        <f>SUM(P201:P202)</f>
        <v>0</v>
      </c>
      <c r="Q203" s="239">
        <f>SUM(Q201:Q202)</f>
        <v>0</v>
      </c>
      <c r="R203" s="239">
        <f>SUM(R201:R202)</f>
        <v>0</v>
      </c>
      <c r="S203" s="162">
        <f t="shared" si="121"/>
        <v>0</v>
      </c>
      <c r="T203" s="162">
        <f t="shared" si="121"/>
        <v>0</v>
      </c>
      <c r="U203" s="162">
        <f t="shared" si="121"/>
        <v>0</v>
      </c>
      <c r="V203" s="162">
        <f t="shared" si="121"/>
        <v>0</v>
      </c>
      <c r="W203" s="162">
        <f t="shared" si="121"/>
        <v>0</v>
      </c>
      <c r="X203" s="162">
        <f t="shared" si="121"/>
        <v>0</v>
      </c>
      <c r="Y203" s="162">
        <f t="shared" si="121"/>
        <v>0</v>
      </c>
      <c r="Z203" s="162">
        <f t="shared" si="121"/>
        <v>0</v>
      </c>
      <c r="AA203" s="162">
        <f t="shared" si="121"/>
        <v>0</v>
      </c>
      <c r="AB203" s="162">
        <f t="shared" si="121"/>
        <v>0</v>
      </c>
      <c r="AC203" s="162">
        <f t="shared" si="121"/>
        <v>0</v>
      </c>
      <c r="AD203" s="162">
        <f t="shared" si="121"/>
        <v>0</v>
      </c>
      <c r="AE203" s="162">
        <f t="shared" si="121"/>
        <v>0</v>
      </c>
      <c r="AF203" s="162">
        <f t="shared" si="121"/>
        <v>0</v>
      </c>
      <c r="AG203" s="162">
        <f t="shared" si="121"/>
        <v>0</v>
      </c>
      <c r="AH203" s="162">
        <f t="shared" si="121"/>
        <v>0</v>
      </c>
      <c r="AI203" s="162">
        <f t="shared" si="121"/>
        <v>0</v>
      </c>
      <c r="AJ203" s="162">
        <f t="shared" si="121"/>
        <v>0</v>
      </c>
      <c r="AK203" s="162">
        <f t="shared" si="121"/>
        <v>0</v>
      </c>
      <c r="AL203" s="162">
        <f t="shared" si="121"/>
        <v>0</v>
      </c>
      <c r="AM203" s="162">
        <f t="shared" si="121"/>
        <v>0</v>
      </c>
      <c r="AN203" s="162">
        <f t="shared" si="121"/>
        <v>0</v>
      </c>
      <c r="AO203" s="162">
        <f t="shared" si="121"/>
        <v>0</v>
      </c>
      <c r="AP203" s="162">
        <f t="shared" si="121"/>
        <v>0</v>
      </c>
      <c r="AQ203" s="162">
        <f t="shared" si="121"/>
        <v>0</v>
      </c>
      <c r="AR203" s="162">
        <f t="shared" si="121"/>
        <v>0</v>
      </c>
      <c r="AS203" s="162">
        <f t="shared" si="121"/>
        <v>0</v>
      </c>
      <c r="AT203" s="162">
        <f t="shared" si="121"/>
        <v>0</v>
      </c>
      <c r="AU203" s="162">
        <f t="shared" si="121"/>
        <v>0</v>
      </c>
      <c r="AV203" s="162">
        <f t="shared" si="121"/>
        <v>0</v>
      </c>
      <c r="AW203" s="162">
        <f t="shared" si="121"/>
        <v>0</v>
      </c>
      <c r="AX203" s="162">
        <f t="shared" si="121"/>
        <v>0</v>
      </c>
      <c r="AY203" s="125"/>
      <c r="AZ203" s="227"/>
    </row>
    <row r="204" spans="1:52" x14ac:dyDescent="0.25">
      <c r="B204" s="405" t="str">
        <f>Base!A172</f>
        <v>ГОСУДАРСТВЕННАЯ ИТОГОВАЯ АТТЕСТАЦИЯ (ГИА)</v>
      </c>
      <c r="C204" s="405"/>
      <c r="D204" s="405"/>
      <c r="E204" s="405"/>
      <c r="F204" s="405"/>
      <c r="G204" s="405"/>
      <c r="H204" s="405"/>
      <c r="I204" s="405"/>
      <c r="J204" s="405"/>
      <c r="K204" s="405"/>
      <c r="L204" s="405"/>
      <c r="M204" s="405"/>
      <c r="N204" s="405"/>
      <c r="O204" s="405"/>
      <c r="P204" s="405"/>
      <c r="Q204" s="405"/>
      <c r="R204" s="405"/>
      <c r="S204" s="405"/>
      <c r="T204" s="405"/>
      <c r="U204" s="405"/>
      <c r="V204" s="405"/>
      <c r="W204" s="405"/>
      <c r="X204" s="405"/>
      <c r="Y204" s="405"/>
      <c r="Z204" s="405"/>
      <c r="AA204" s="405"/>
      <c r="AB204" s="405"/>
      <c r="AC204" s="405"/>
      <c r="AD204" s="405"/>
      <c r="AE204" s="405"/>
      <c r="AF204" s="405"/>
      <c r="AG204" s="405"/>
      <c r="AH204" s="405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227"/>
    </row>
    <row r="205" spans="1:52" x14ac:dyDescent="0.25">
      <c r="A205" s="150"/>
      <c r="B205" s="44" t="str">
        <f>Base!A173</f>
        <v>ГИА.1</v>
      </c>
      <c r="C205" s="332" t="str">
        <f>Base!B173</f>
        <v xml:space="preserve">Комплексный государственный экзамен </v>
      </c>
      <c r="D205" s="89"/>
      <c r="E205" s="89"/>
      <c r="F205" s="89"/>
      <c r="G205" s="89"/>
      <c r="H205" s="162">
        <f>S205+W205+AA205+AE205+AI205+AM205+AQ205+AU205</f>
        <v>0</v>
      </c>
      <c r="I205" s="44">
        <f>H205*36</f>
        <v>0</v>
      </c>
      <c r="J205" s="44">
        <f>SUM(K205:M205)</f>
        <v>0</v>
      </c>
      <c r="K205" s="44">
        <f t="shared" ref="K205:M205" si="122">T205*$V$3+X205*$Z$3+AB205*$AD$3+AF205*$AH$3+AJ205*$AL$3+AN205*$AP$3+AR205*$AT$3+AV205*$AX$3</f>
        <v>0</v>
      </c>
      <c r="L205" s="44">
        <f t="shared" si="122"/>
        <v>0</v>
      </c>
      <c r="M205" s="44">
        <f t="shared" si="122"/>
        <v>0</v>
      </c>
      <c r="N205" s="44">
        <f>I205-J205</f>
        <v>0</v>
      </c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44"/>
      <c r="AZ205" s="217" t="str">
        <f>ПланОО!BG173</f>
        <v/>
      </c>
    </row>
    <row r="206" spans="1:52" x14ac:dyDescent="0.25">
      <c r="A206" s="150"/>
      <c r="B206" s="44" t="str">
        <f>Base!A174</f>
        <v>ГИА.2</v>
      </c>
      <c r="C206" s="332" t="str">
        <f>Base!B174</f>
        <v>Защита ВКР: дипломной работы</v>
      </c>
      <c r="D206" s="89"/>
      <c r="E206" s="89"/>
      <c r="F206" s="89"/>
      <c r="G206" s="89"/>
      <c r="H206" s="330">
        <f t="shared" ref="H206:H208" si="123">S206+W206+AA206+AE206+AI206+AM206+AQ206+AU206</f>
        <v>0</v>
      </c>
      <c r="I206" s="44">
        <f t="shared" ref="I206:I208" si="124">H206*36</f>
        <v>0</v>
      </c>
      <c r="J206" s="44">
        <f t="shared" ref="J206:J208" si="125">SUM(K206:M206)</f>
        <v>0</v>
      </c>
      <c r="K206" s="44">
        <f t="shared" ref="K206:K208" si="126">T206*$V$3+X206*$Z$3+AB206*$AD$3+AF206*$AH$3+AJ206*$AL$3+AN206*$AP$3+AR206*$AT$3+AV206*$AX$3</f>
        <v>0</v>
      </c>
      <c r="L206" s="44">
        <f t="shared" ref="L206:L208" si="127">U206*$V$3+Y206*$Z$3+AC206*$AD$3+AG206*$AH$3+AK206*$AL$3+AO206*$AP$3+AS206*$AT$3+AW206*$AX$3</f>
        <v>0</v>
      </c>
      <c r="M206" s="44">
        <f t="shared" ref="M206:M208" si="128">V206*$V$3+Z206*$Z$3+AD206*$AD$3+AH206*$AH$3+AL206*$AL$3+AP206*$AP$3+AT206*$AT$3+AX206*$AX$3</f>
        <v>0</v>
      </c>
      <c r="N206" s="44">
        <f t="shared" ref="N206:N208" si="129">I206-J206</f>
        <v>0</v>
      </c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  <c r="AY206" s="44"/>
      <c r="AZ206" s="327" t="str">
        <f>ПланОО!BG174</f>
        <v/>
      </c>
    </row>
    <row r="207" spans="1:52" x14ac:dyDescent="0.25">
      <c r="A207" s="150"/>
      <c r="B207" s="44" t="str">
        <f>Base!A175</f>
        <v>ГИА.3</v>
      </c>
      <c r="C207" s="332">
        <f>Base!B175</f>
        <v>0</v>
      </c>
      <c r="D207" s="89"/>
      <c r="E207" s="89"/>
      <c r="F207" s="89"/>
      <c r="G207" s="89"/>
      <c r="H207" s="330">
        <f t="shared" si="123"/>
        <v>0</v>
      </c>
      <c r="I207" s="44">
        <f t="shared" si="124"/>
        <v>0</v>
      </c>
      <c r="J207" s="44">
        <f t="shared" si="125"/>
        <v>0</v>
      </c>
      <c r="K207" s="44">
        <f t="shared" si="126"/>
        <v>0</v>
      </c>
      <c r="L207" s="44">
        <f t="shared" si="127"/>
        <v>0</v>
      </c>
      <c r="M207" s="44">
        <f t="shared" si="128"/>
        <v>0</v>
      </c>
      <c r="N207" s="44">
        <f t="shared" si="129"/>
        <v>0</v>
      </c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44"/>
      <c r="AZ207" s="327" t="str">
        <f>ПланОО!BG175</f>
        <v/>
      </c>
    </row>
    <row r="208" spans="1:52" x14ac:dyDescent="0.25">
      <c r="A208" s="150"/>
      <c r="B208" s="44" t="str">
        <f>Base!A176</f>
        <v>ГИА.4</v>
      </c>
      <c r="C208" s="332">
        <f>Base!B176</f>
        <v>0</v>
      </c>
      <c r="D208" s="89"/>
      <c r="E208" s="89"/>
      <c r="F208" s="89"/>
      <c r="G208" s="89"/>
      <c r="H208" s="330">
        <f t="shared" si="123"/>
        <v>0</v>
      </c>
      <c r="I208" s="44">
        <f t="shared" si="124"/>
        <v>0</v>
      </c>
      <c r="J208" s="44">
        <f t="shared" si="125"/>
        <v>0</v>
      </c>
      <c r="K208" s="44">
        <f t="shared" si="126"/>
        <v>0</v>
      </c>
      <c r="L208" s="44">
        <f t="shared" si="127"/>
        <v>0</v>
      </c>
      <c r="M208" s="44">
        <f t="shared" si="128"/>
        <v>0</v>
      </c>
      <c r="N208" s="44">
        <f t="shared" si="129"/>
        <v>0</v>
      </c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9"/>
      <c r="AW208" s="89"/>
      <c r="AX208" s="89"/>
      <c r="AY208" s="44"/>
      <c r="AZ208" s="327" t="str">
        <f>ПланОО!BG176</f>
        <v/>
      </c>
    </row>
    <row r="209" spans="1:52" x14ac:dyDescent="0.25">
      <c r="A209" s="51" t="s">
        <v>346</v>
      </c>
      <c r="B209" s="405" t="str">
        <f>B211</f>
        <v>ВСЕГО ПО ГИА</v>
      </c>
      <c r="C209" s="405"/>
      <c r="D209" s="151"/>
      <c r="E209" s="151"/>
      <c r="F209" s="151"/>
      <c r="G209" s="151"/>
      <c r="H209" s="162">
        <f>SUMIF($A$205:$A$208,$A209,H$205:H$208)</f>
        <v>0</v>
      </c>
      <c r="I209" s="162">
        <f t="shared" ref="I209:AX210" si="130">SUMIF($A$205:$A$208,$A209,I$205:I$208)</f>
        <v>0</v>
      </c>
      <c r="J209" s="162">
        <f t="shared" si="130"/>
        <v>0</v>
      </c>
      <c r="K209" s="162">
        <f t="shared" si="130"/>
        <v>0</v>
      </c>
      <c r="L209" s="162">
        <f t="shared" si="130"/>
        <v>0</v>
      </c>
      <c r="M209" s="162">
        <f t="shared" si="130"/>
        <v>0</v>
      </c>
      <c r="N209" s="162">
        <f t="shared" si="130"/>
        <v>0</v>
      </c>
      <c r="O209" s="239">
        <f t="shared" si="130"/>
        <v>0</v>
      </c>
      <c r="P209" s="239">
        <f t="shared" si="130"/>
        <v>0</v>
      </c>
      <c r="Q209" s="239">
        <f t="shared" si="130"/>
        <v>0</v>
      </c>
      <c r="R209" s="239">
        <f t="shared" si="130"/>
        <v>0</v>
      </c>
      <c r="S209" s="162">
        <f t="shared" si="130"/>
        <v>0</v>
      </c>
      <c r="T209" s="162">
        <f t="shared" si="130"/>
        <v>0</v>
      </c>
      <c r="U209" s="162">
        <f t="shared" si="130"/>
        <v>0</v>
      </c>
      <c r="V209" s="162">
        <f t="shared" si="130"/>
        <v>0</v>
      </c>
      <c r="W209" s="162">
        <f t="shared" si="130"/>
        <v>0</v>
      </c>
      <c r="X209" s="162">
        <f t="shared" si="130"/>
        <v>0</v>
      </c>
      <c r="Y209" s="162">
        <f t="shared" si="130"/>
        <v>0</v>
      </c>
      <c r="Z209" s="162">
        <f t="shared" si="130"/>
        <v>0</v>
      </c>
      <c r="AA209" s="162">
        <f t="shared" si="130"/>
        <v>0</v>
      </c>
      <c r="AB209" s="162">
        <f t="shared" si="130"/>
        <v>0</v>
      </c>
      <c r="AC209" s="162">
        <f t="shared" si="130"/>
        <v>0</v>
      </c>
      <c r="AD209" s="162">
        <f t="shared" si="130"/>
        <v>0</v>
      </c>
      <c r="AE209" s="162">
        <f t="shared" si="130"/>
        <v>0</v>
      </c>
      <c r="AF209" s="162">
        <f t="shared" si="130"/>
        <v>0</v>
      </c>
      <c r="AG209" s="162">
        <f t="shared" si="130"/>
        <v>0</v>
      </c>
      <c r="AH209" s="162">
        <f t="shared" si="130"/>
        <v>0</v>
      </c>
      <c r="AI209" s="162">
        <f t="shared" si="130"/>
        <v>0</v>
      </c>
      <c r="AJ209" s="162">
        <f t="shared" si="130"/>
        <v>0</v>
      </c>
      <c r="AK209" s="162">
        <f t="shared" si="130"/>
        <v>0</v>
      </c>
      <c r="AL209" s="162">
        <f t="shared" si="130"/>
        <v>0</v>
      </c>
      <c r="AM209" s="162">
        <f t="shared" si="130"/>
        <v>0</v>
      </c>
      <c r="AN209" s="162">
        <f t="shared" si="130"/>
        <v>0</v>
      </c>
      <c r="AO209" s="162">
        <f t="shared" si="130"/>
        <v>0</v>
      </c>
      <c r="AP209" s="162">
        <f t="shared" si="130"/>
        <v>0</v>
      </c>
      <c r="AQ209" s="162">
        <f t="shared" si="130"/>
        <v>0</v>
      </c>
      <c r="AR209" s="162">
        <f t="shared" si="130"/>
        <v>0</v>
      </c>
      <c r="AS209" s="162">
        <f t="shared" si="130"/>
        <v>0</v>
      </c>
      <c r="AT209" s="162">
        <f t="shared" si="130"/>
        <v>0</v>
      </c>
      <c r="AU209" s="162">
        <f t="shared" si="130"/>
        <v>0</v>
      </c>
      <c r="AV209" s="162">
        <f t="shared" si="130"/>
        <v>0</v>
      </c>
      <c r="AW209" s="162">
        <f t="shared" si="130"/>
        <v>0</v>
      </c>
      <c r="AX209" s="162">
        <f t="shared" si="130"/>
        <v>0</v>
      </c>
      <c r="AY209" s="44"/>
      <c r="AZ209" s="217"/>
    </row>
    <row r="210" spans="1:52" x14ac:dyDescent="0.25">
      <c r="A210" s="51" t="s">
        <v>347</v>
      </c>
      <c r="B210" s="405" t="str">
        <f>B211</f>
        <v>ВСЕГО ПО ГИА</v>
      </c>
      <c r="C210" s="405"/>
      <c r="D210" s="151"/>
      <c r="E210" s="151"/>
      <c r="F210" s="151"/>
      <c r="G210" s="151"/>
      <c r="H210" s="162">
        <f>SUMIF($A$205:$A$208,$A210,H$205:H$208)</f>
        <v>0</v>
      </c>
      <c r="I210" s="162">
        <f t="shared" si="130"/>
        <v>0</v>
      </c>
      <c r="J210" s="162">
        <f t="shared" si="130"/>
        <v>0</v>
      </c>
      <c r="K210" s="162">
        <f t="shared" si="130"/>
        <v>0</v>
      </c>
      <c r="L210" s="162">
        <f t="shared" si="130"/>
        <v>0</v>
      </c>
      <c r="M210" s="162">
        <f t="shared" si="130"/>
        <v>0</v>
      </c>
      <c r="N210" s="162">
        <f t="shared" si="130"/>
        <v>0</v>
      </c>
      <c r="O210" s="239">
        <f t="shared" si="130"/>
        <v>0</v>
      </c>
      <c r="P210" s="239">
        <f t="shared" si="130"/>
        <v>0</v>
      </c>
      <c r="Q210" s="239">
        <f t="shared" si="130"/>
        <v>0</v>
      </c>
      <c r="R210" s="239">
        <f t="shared" si="130"/>
        <v>0</v>
      </c>
      <c r="S210" s="162">
        <f t="shared" si="130"/>
        <v>0</v>
      </c>
      <c r="T210" s="162">
        <f t="shared" si="130"/>
        <v>0</v>
      </c>
      <c r="U210" s="162">
        <f t="shared" si="130"/>
        <v>0</v>
      </c>
      <c r="V210" s="162">
        <f t="shared" si="130"/>
        <v>0</v>
      </c>
      <c r="W210" s="162">
        <f t="shared" si="130"/>
        <v>0</v>
      </c>
      <c r="X210" s="162">
        <f t="shared" si="130"/>
        <v>0</v>
      </c>
      <c r="Y210" s="162">
        <f t="shared" si="130"/>
        <v>0</v>
      </c>
      <c r="Z210" s="162">
        <f t="shared" si="130"/>
        <v>0</v>
      </c>
      <c r="AA210" s="162">
        <f t="shared" si="130"/>
        <v>0</v>
      </c>
      <c r="AB210" s="162">
        <f t="shared" si="130"/>
        <v>0</v>
      </c>
      <c r="AC210" s="162">
        <f t="shared" si="130"/>
        <v>0</v>
      </c>
      <c r="AD210" s="162">
        <f t="shared" si="130"/>
        <v>0</v>
      </c>
      <c r="AE210" s="162">
        <f t="shared" si="130"/>
        <v>0</v>
      </c>
      <c r="AF210" s="162">
        <f t="shared" si="130"/>
        <v>0</v>
      </c>
      <c r="AG210" s="162">
        <f t="shared" si="130"/>
        <v>0</v>
      </c>
      <c r="AH210" s="162">
        <f t="shared" si="130"/>
        <v>0</v>
      </c>
      <c r="AI210" s="162">
        <f t="shared" si="130"/>
        <v>0</v>
      </c>
      <c r="AJ210" s="162">
        <f t="shared" si="130"/>
        <v>0</v>
      </c>
      <c r="AK210" s="162">
        <f t="shared" si="130"/>
        <v>0</v>
      </c>
      <c r="AL210" s="162">
        <f t="shared" si="130"/>
        <v>0</v>
      </c>
      <c r="AM210" s="162">
        <f t="shared" si="130"/>
        <v>0</v>
      </c>
      <c r="AN210" s="162">
        <f t="shared" si="130"/>
        <v>0</v>
      </c>
      <c r="AO210" s="162">
        <f t="shared" si="130"/>
        <v>0</v>
      </c>
      <c r="AP210" s="162">
        <f t="shared" si="130"/>
        <v>0</v>
      </c>
      <c r="AQ210" s="162">
        <f t="shared" si="130"/>
        <v>0</v>
      </c>
      <c r="AR210" s="162">
        <f t="shared" si="130"/>
        <v>0</v>
      </c>
      <c r="AS210" s="162">
        <f t="shared" si="130"/>
        <v>0</v>
      </c>
      <c r="AT210" s="162">
        <f t="shared" si="130"/>
        <v>0</v>
      </c>
      <c r="AU210" s="162">
        <f t="shared" si="130"/>
        <v>0</v>
      </c>
      <c r="AV210" s="162">
        <f t="shared" si="130"/>
        <v>0</v>
      </c>
      <c r="AW210" s="162">
        <f t="shared" si="130"/>
        <v>0</v>
      </c>
      <c r="AX210" s="162">
        <f t="shared" si="130"/>
        <v>0</v>
      </c>
      <c r="AY210" s="44"/>
      <c r="AZ210" s="217"/>
    </row>
    <row r="211" spans="1:52" x14ac:dyDescent="0.25">
      <c r="B211" s="405" t="str">
        <f>Base!A177</f>
        <v>ВСЕГО ПО ГИА</v>
      </c>
      <c r="C211" s="405"/>
      <c r="D211" s="162">
        <f>SUM(D209:D210)</f>
        <v>0</v>
      </c>
      <c r="E211" s="162">
        <f>SUM(E209:E210)</f>
        <v>0</v>
      </c>
      <c r="F211" s="162">
        <f>SUM(F209:F210)</f>
        <v>0</v>
      </c>
      <c r="G211" s="162">
        <f>SUM(G209:G210)</f>
        <v>0</v>
      </c>
      <c r="H211" s="162">
        <f>SUM(H209:H210)</f>
        <v>0</v>
      </c>
      <c r="I211" s="162">
        <f t="shared" ref="I211:AX211" si="131">SUM(I209:I210)</f>
        <v>0</v>
      </c>
      <c r="J211" s="162">
        <f t="shared" si="131"/>
        <v>0</v>
      </c>
      <c r="K211" s="162">
        <f t="shared" si="131"/>
        <v>0</v>
      </c>
      <c r="L211" s="162">
        <f t="shared" si="131"/>
        <v>0</v>
      </c>
      <c r="M211" s="162">
        <f t="shared" si="131"/>
        <v>0</v>
      </c>
      <c r="N211" s="162">
        <f t="shared" si="131"/>
        <v>0</v>
      </c>
      <c r="O211" s="239">
        <f>SUM(O209:O210)</f>
        <v>0</v>
      </c>
      <c r="P211" s="239">
        <f>SUM(P209:P210)</f>
        <v>0</v>
      </c>
      <c r="Q211" s="239">
        <f>SUM(Q209:Q210)</f>
        <v>0</v>
      </c>
      <c r="R211" s="239">
        <f>SUM(R209:R210)</f>
        <v>0</v>
      </c>
      <c r="S211" s="162">
        <f t="shared" si="131"/>
        <v>0</v>
      </c>
      <c r="T211" s="162">
        <f t="shared" si="131"/>
        <v>0</v>
      </c>
      <c r="U211" s="162">
        <f t="shared" si="131"/>
        <v>0</v>
      </c>
      <c r="V211" s="162">
        <f t="shared" si="131"/>
        <v>0</v>
      </c>
      <c r="W211" s="162">
        <f t="shared" si="131"/>
        <v>0</v>
      </c>
      <c r="X211" s="162">
        <f t="shared" si="131"/>
        <v>0</v>
      </c>
      <c r="Y211" s="162">
        <f t="shared" si="131"/>
        <v>0</v>
      </c>
      <c r="Z211" s="162">
        <f t="shared" si="131"/>
        <v>0</v>
      </c>
      <c r="AA211" s="162">
        <f t="shared" si="131"/>
        <v>0</v>
      </c>
      <c r="AB211" s="162">
        <f t="shared" si="131"/>
        <v>0</v>
      </c>
      <c r="AC211" s="162">
        <f t="shared" si="131"/>
        <v>0</v>
      </c>
      <c r="AD211" s="162">
        <f t="shared" si="131"/>
        <v>0</v>
      </c>
      <c r="AE211" s="162">
        <f t="shared" si="131"/>
        <v>0</v>
      </c>
      <c r="AF211" s="162">
        <f t="shared" si="131"/>
        <v>0</v>
      </c>
      <c r="AG211" s="162">
        <f t="shared" si="131"/>
        <v>0</v>
      </c>
      <c r="AH211" s="162">
        <f t="shared" si="131"/>
        <v>0</v>
      </c>
      <c r="AI211" s="162">
        <f t="shared" si="131"/>
        <v>0</v>
      </c>
      <c r="AJ211" s="162">
        <f t="shared" si="131"/>
        <v>0</v>
      </c>
      <c r="AK211" s="162">
        <f t="shared" si="131"/>
        <v>0</v>
      </c>
      <c r="AL211" s="162">
        <f t="shared" si="131"/>
        <v>0</v>
      </c>
      <c r="AM211" s="162">
        <f t="shared" si="131"/>
        <v>0</v>
      </c>
      <c r="AN211" s="162">
        <f t="shared" si="131"/>
        <v>0</v>
      </c>
      <c r="AO211" s="162">
        <f t="shared" si="131"/>
        <v>0</v>
      </c>
      <c r="AP211" s="162">
        <f t="shared" si="131"/>
        <v>0</v>
      </c>
      <c r="AQ211" s="162">
        <f t="shared" si="131"/>
        <v>0</v>
      </c>
      <c r="AR211" s="162">
        <f t="shared" si="131"/>
        <v>0</v>
      </c>
      <c r="AS211" s="162">
        <f t="shared" si="131"/>
        <v>0</v>
      </c>
      <c r="AT211" s="162">
        <f t="shared" si="131"/>
        <v>0</v>
      </c>
      <c r="AU211" s="162">
        <f t="shared" si="131"/>
        <v>0</v>
      </c>
      <c r="AV211" s="162">
        <f t="shared" si="131"/>
        <v>0</v>
      </c>
      <c r="AW211" s="162">
        <f t="shared" si="131"/>
        <v>0</v>
      </c>
      <c r="AX211" s="162">
        <f t="shared" si="131"/>
        <v>0</v>
      </c>
      <c r="AY211" s="125"/>
      <c r="AZ211" s="227"/>
    </row>
    <row r="212" spans="1:52" x14ac:dyDescent="0.25">
      <c r="B212" s="405" t="str">
        <f>Base!A178</f>
        <v>Внекредитные дисциплины (ВД)</v>
      </c>
      <c r="C212" s="405"/>
      <c r="D212" s="405"/>
      <c r="E212" s="405"/>
      <c r="F212" s="405"/>
      <c r="G212" s="405"/>
      <c r="H212" s="405"/>
      <c r="I212" s="405"/>
      <c r="J212" s="405"/>
      <c r="K212" s="405"/>
      <c r="L212" s="405"/>
      <c r="M212" s="405"/>
      <c r="N212" s="405"/>
      <c r="O212" s="405"/>
      <c r="P212" s="405"/>
      <c r="Q212" s="405"/>
      <c r="R212" s="405"/>
      <c r="S212" s="405"/>
      <c r="T212" s="405"/>
      <c r="U212" s="405"/>
      <c r="V212" s="405"/>
      <c r="W212" s="405"/>
      <c r="X212" s="405"/>
      <c r="Y212" s="405"/>
      <c r="Z212" s="405"/>
      <c r="AA212" s="405"/>
      <c r="AB212" s="405"/>
      <c r="AC212" s="405"/>
      <c r="AD212" s="405"/>
      <c r="AE212" s="405"/>
      <c r="AF212" s="405"/>
      <c r="AG212" s="405"/>
      <c r="AH212" s="405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227"/>
    </row>
    <row r="213" spans="1:52" x14ac:dyDescent="0.25">
      <c r="A213" s="150"/>
      <c r="B213" s="183" t="str">
        <f>Base!A179</f>
        <v>ВД.1</v>
      </c>
      <c r="C213" s="184" t="str">
        <f>Base!B179</f>
        <v>Прикладная физическая культура</v>
      </c>
      <c r="D213" s="89"/>
      <c r="E213" s="89"/>
      <c r="F213" s="89"/>
      <c r="G213" s="89"/>
      <c r="H213" s="162">
        <f>S213+W213+AA213+AE213+AI213+AM213+AQ213+AU213</f>
        <v>0</v>
      </c>
      <c r="I213" s="44">
        <f>J213+N213</f>
        <v>0</v>
      </c>
      <c r="J213" s="44">
        <f>SUM(K213:M213)</f>
        <v>0</v>
      </c>
      <c r="K213" s="44">
        <f t="shared" ref="K213:M213" si="132">T213*$V$3+X213*$Z$3+AB213*$AD$3+AF213*$AH$3+AJ213*$AL$3+AN213*$AP$3+AR213*$AT$3+AV213*$AX$3</f>
        <v>0</v>
      </c>
      <c r="L213" s="44">
        <f t="shared" si="132"/>
        <v>0</v>
      </c>
      <c r="M213" s="44">
        <f t="shared" si="132"/>
        <v>0</v>
      </c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44"/>
      <c r="AZ213" s="333" t="str">
        <f>ПланОО!BG179</f>
        <v/>
      </c>
    </row>
    <row r="214" spans="1:52" x14ac:dyDescent="0.25">
      <c r="A214" s="150"/>
      <c r="B214" s="183" t="str">
        <f>Base!A180</f>
        <v>ВД.2</v>
      </c>
      <c r="C214" s="184">
        <f>Base!B180</f>
        <v>0</v>
      </c>
      <c r="D214" s="89"/>
      <c r="E214" s="89"/>
      <c r="F214" s="89"/>
      <c r="G214" s="89"/>
      <c r="H214" s="330">
        <f t="shared" ref="H214:H215" si="133">S214+W214+AA214+AE214+AI214+AM214+AQ214+AU214</f>
        <v>0</v>
      </c>
      <c r="I214" s="44">
        <f t="shared" ref="I214:I215" si="134">J214+N214</f>
        <v>0</v>
      </c>
      <c r="J214" s="44">
        <f t="shared" ref="J214:J215" si="135">SUM(K214:M214)</f>
        <v>0</v>
      </c>
      <c r="K214" s="44">
        <f t="shared" ref="K214:K215" si="136">T214*$V$3+X214*$Z$3+AB214*$AD$3+AF214*$AH$3+AJ214*$AL$3+AN214*$AP$3+AR214*$AT$3+AV214*$AX$3</f>
        <v>0</v>
      </c>
      <c r="L214" s="44">
        <f t="shared" ref="L214:L215" si="137">U214*$V$3+Y214*$Z$3+AC214*$AD$3+AG214*$AH$3+AK214*$AL$3+AO214*$AP$3+AS214*$AT$3+AW214*$AX$3</f>
        <v>0</v>
      </c>
      <c r="M214" s="44">
        <f t="shared" ref="M214:M215" si="138">V214*$V$3+Z214*$Z$3+AD214*$AD$3+AH214*$AH$3+AL214*$AL$3+AP214*$AP$3+AT214*$AT$3+AX214*$AX$3</f>
        <v>0</v>
      </c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44"/>
      <c r="AZ214" s="333" t="str">
        <f>ПланОО!BG180</f>
        <v/>
      </c>
    </row>
    <row r="215" spans="1:52" x14ac:dyDescent="0.25">
      <c r="A215" s="150"/>
      <c r="B215" s="183" t="str">
        <f>Base!A181</f>
        <v>ВД.3</v>
      </c>
      <c r="C215" s="184">
        <f>Base!B181</f>
        <v>0</v>
      </c>
      <c r="D215" s="89"/>
      <c r="E215" s="89"/>
      <c r="F215" s="89"/>
      <c r="G215" s="89"/>
      <c r="H215" s="330">
        <f t="shared" si="133"/>
        <v>0</v>
      </c>
      <c r="I215" s="44">
        <f t="shared" si="134"/>
        <v>0</v>
      </c>
      <c r="J215" s="44">
        <f t="shared" si="135"/>
        <v>0</v>
      </c>
      <c r="K215" s="44">
        <f t="shared" si="136"/>
        <v>0</v>
      </c>
      <c r="L215" s="44">
        <f t="shared" si="137"/>
        <v>0</v>
      </c>
      <c r="M215" s="44">
        <f t="shared" si="138"/>
        <v>0</v>
      </c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  <c r="AT215" s="89"/>
      <c r="AU215" s="89"/>
      <c r="AV215" s="89"/>
      <c r="AW215" s="89"/>
      <c r="AX215" s="89"/>
      <c r="AY215" s="44"/>
      <c r="AZ215" s="333" t="str">
        <f>ПланОО!BG181</f>
        <v/>
      </c>
    </row>
    <row r="216" spans="1:52" x14ac:dyDescent="0.25">
      <c r="A216" s="51" t="s">
        <v>346</v>
      </c>
      <c r="B216" s="405" t="str">
        <f>B218</f>
        <v>ВСЕГО ПО ВД</v>
      </c>
      <c r="C216" s="405"/>
      <c r="D216" s="151"/>
      <c r="E216" s="151"/>
      <c r="F216" s="151"/>
      <c r="G216" s="151"/>
      <c r="H216" s="162">
        <f>SUMIF($A$213:$A$215,$A216,H$213:H$215)</f>
        <v>0</v>
      </c>
      <c r="I216" s="162">
        <f t="shared" ref="I216:AX217" si="139">SUMIF($A$213:$A$215,$A216,I$213:I$215)</f>
        <v>0</v>
      </c>
      <c r="J216" s="162">
        <f t="shared" si="139"/>
        <v>0</v>
      </c>
      <c r="K216" s="162">
        <f t="shared" si="139"/>
        <v>0</v>
      </c>
      <c r="L216" s="162">
        <f t="shared" si="139"/>
        <v>0</v>
      </c>
      <c r="M216" s="162">
        <f t="shared" si="139"/>
        <v>0</v>
      </c>
      <c r="N216" s="162">
        <f t="shared" si="139"/>
        <v>0</v>
      </c>
      <c r="O216" s="239">
        <f t="shared" si="139"/>
        <v>0</v>
      </c>
      <c r="P216" s="239">
        <f t="shared" si="139"/>
        <v>0</v>
      </c>
      <c r="Q216" s="239">
        <f t="shared" si="139"/>
        <v>0</v>
      </c>
      <c r="R216" s="239">
        <f t="shared" si="139"/>
        <v>0</v>
      </c>
      <c r="S216" s="162">
        <f t="shared" si="139"/>
        <v>0</v>
      </c>
      <c r="T216" s="162">
        <f t="shared" si="139"/>
        <v>0</v>
      </c>
      <c r="U216" s="162">
        <f t="shared" si="139"/>
        <v>0</v>
      </c>
      <c r="V216" s="162">
        <f t="shared" si="139"/>
        <v>0</v>
      </c>
      <c r="W216" s="162">
        <f t="shared" si="139"/>
        <v>0</v>
      </c>
      <c r="X216" s="162">
        <f t="shared" si="139"/>
        <v>0</v>
      </c>
      <c r="Y216" s="162">
        <f t="shared" si="139"/>
        <v>0</v>
      </c>
      <c r="Z216" s="162">
        <f t="shared" si="139"/>
        <v>0</v>
      </c>
      <c r="AA216" s="162">
        <f t="shared" si="139"/>
        <v>0</v>
      </c>
      <c r="AB216" s="162">
        <f t="shared" si="139"/>
        <v>0</v>
      </c>
      <c r="AC216" s="162">
        <f t="shared" si="139"/>
        <v>0</v>
      </c>
      <c r="AD216" s="162">
        <f t="shared" si="139"/>
        <v>0</v>
      </c>
      <c r="AE216" s="162">
        <f t="shared" si="139"/>
        <v>0</v>
      </c>
      <c r="AF216" s="162">
        <f t="shared" si="139"/>
        <v>0</v>
      </c>
      <c r="AG216" s="162">
        <f t="shared" si="139"/>
        <v>0</v>
      </c>
      <c r="AH216" s="162">
        <f t="shared" si="139"/>
        <v>0</v>
      </c>
      <c r="AI216" s="162">
        <f t="shared" si="139"/>
        <v>0</v>
      </c>
      <c r="AJ216" s="162">
        <f t="shared" si="139"/>
        <v>0</v>
      </c>
      <c r="AK216" s="162">
        <f t="shared" si="139"/>
        <v>0</v>
      </c>
      <c r="AL216" s="162">
        <f t="shared" si="139"/>
        <v>0</v>
      </c>
      <c r="AM216" s="162">
        <f t="shared" si="139"/>
        <v>0</v>
      </c>
      <c r="AN216" s="162">
        <f t="shared" si="139"/>
        <v>0</v>
      </c>
      <c r="AO216" s="162">
        <f t="shared" si="139"/>
        <v>0</v>
      </c>
      <c r="AP216" s="162">
        <f t="shared" si="139"/>
        <v>0</v>
      </c>
      <c r="AQ216" s="162">
        <f t="shared" si="139"/>
        <v>0</v>
      </c>
      <c r="AR216" s="162">
        <f t="shared" si="139"/>
        <v>0</v>
      </c>
      <c r="AS216" s="162">
        <f t="shared" si="139"/>
        <v>0</v>
      </c>
      <c r="AT216" s="162">
        <f t="shared" si="139"/>
        <v>0</v>
      </c>
      <c r="AU216" s="162">
        <f t="shared" si="139"/>
        <v>0</v>
      </c>
      <c r="AV216" s="162">
        <f t="shared" si="139"/>
        <v>0</v>
      </c>
      <c r="AW216" s="162">
        <f t="shared" si="139"/>
        <v>0</v>
      </c>
      <c r="AX216" s="162">
        <f t="shared" si="139"/>
        <v>0</v>
      </c>
      <c r="AY216" s="44"/>
      <c r="AZ216" s="40"/>
    </row>
    <row r="217" spans="1:52" x14ac:dyDescent="0.25">
      <c r="A217" s="51" t="s">
        <v>347</v>
      </c>
      <c r="B217" s="405" t="str">
        <f>B218</f>
        <v>ВСЕГО ПО ВД</v>
      </c>
      <c r="C217" s="405"/>
      <c r="D217" s="151"/>
      <c r="E217" s="151"/>
      <c r="F217" s="151"/>
      <c r="G217" s="151"/>
      <c r="H217" s="162">
        <f>SUMIF($A$213:$A$215,$A217,H$213:H$215)</f>
        <v>0</v>
      </c>
      <c r="I217" s="162">
        <f t="shared" si="139"/>
        <v>0</v>
      </c>
      <c r="J217" s="162">
        <f t="shared" si="139"/>
        <v>0</v>
      </c>
      <c r="K217" s="162">
        <f t="shared" si="139"/>
        <v>0</v>
      </c>
      <c r="L217" s="162">
        <f t="shared" si="139"/>
        <v>0</v>
      </c>
      <c r="M217" s="162">
        <f t="shared" si="139"/>
        <v>0</v>
      </c>
      <c r="N217" s="162">
        <f t="shared" si="139"/>
        <v>0</v>
      </c>
      <c r="O217" s="239">
        <f t="shared" si="139"/>
        <v>0</v>
      </c>
      <c r="P217" s="239">
        <f t="shared" si="139"/>
        <v>0</v>
      </c>
      <c r="Q217" s="239">
        <f t="shared" si="139"/>
        <v>0</v>
      </c>
      <c r="R217" s="239">
        <f t="shared" si="139"/>
        <v>0</v>
      </c>
      <c r="S217" s="162">
        <f t="shared" si="139"/>
        <v>0</v>
      </c>
      <c r="T217" s="162">
        <f t="shared" si="139"/>
        <v>0</v>
      </c>
      <c r="U217" s="162">
        <f t="shared" si="139"/>
        <v>0</v>
      </c>
      <c r="V217" s="162">
        <f t="shared" si="139"/>
        <v>0</v>
      </c>
      <c r="W217" s="162">
        <f t="shared" si="139"/>
        <v>0</v>
      </c>
      <c r="X217" s="162">
        <f t="shared" si="139"/>
        <v>0</v>
      </c>
      <c r="Y217" s="162">
        <f t="shared" si="139"/>
        <v>0</v>
      </c>
      <c r="Z217" s="162">
        <f t="shared" si="139"/>
        <v>0</v>
      </c>
      <c r="AA217" s="162">
        <f t="shared" si="139"/>
        <v>0</v>
      </c>
      <c r="AB217" s="162">
        <f t="shared" si="139"/>
        <v>0</v>
      </c>
      <c r="AC217" s="162">
        <f t="shared" si="139"/>
        <v>0</v>
      </c>
      <c r="AD217" s="162">
        <f t="shared" si="139"/>
        <v>0</v>
      </c>
      <c r="AE217" s="162">
        <f t="shared" si="139"/>
        <v>0</v>
      </c>
      <c r="AF217" s="162">
        <f t="shared" si="139"/>
        <v>0</v>
      </c>
      <c r="AG217" s="162">
        <f t="shared" si="139"/>
        <v>0</v>
      </c>
      <c r="AH217" s="162">
        <f t="shared" si="139"/>
        <v>0</v>
      </c>
      <c r="AI217" s="162">
        <f t="shared" si="139"/>
        <v>0</v>
      </c>
      <c r="AJ217" s="162">
        <f t="shared" si="139"/>
        <v>0</v>
      </c>
      <c r="AK217" s="162">
        <f t="shared" si="139"/>
        <v>0</v>
      </c>
      <c r="AL217" s="162">
        <f t="shared" si="139"/>
        <v>0</v>
      </c>
      <c r="AM217" s="162">
        <f t="shared" si="139"/>
        <v>0</v>
      </c>
      <c r="AN217" s="162">
        <f t="shared" si="139"/>
        <v>0</v>
      </c>
      <c r="AO217" s="162">
        <f t="shared" si="139"/>
        <v>0</v>
      </c>
      <c r="AP217" s="162">
        <f t="shared" si="139"/>
        <v>0</v>
      </c>
      <c r="AQ217" s="162">
        <f t="shared" si="139"/>
        <v>0</v>
      </c>
      <c r="AR217" s="162">
        <f t="shared" si="139"/>
        <v>0</v>
      </c>
      <c r="AS217" s="162">
        <f t="shared" si="139"/>
        <v>0</v>
      </c>
      <c r="AT217" s="162">
        <f t="shared" si="139"/>
        <v>0</v>
      </c>
      <c r="AU217" s="162">
        <f t="shared" si="139"/>
        <v>0</v>
      </c>
      <c r="AV217" s="162">
        <f t="shared" si="139"/>
        <v>0</v>
      </c>
      <c r="AW217" s="162">
        <f t="shared" si="139"/>
        <v>0</v>
      </c>
      <c r="AX217" s="162">
        <f t="shared" si="139"/>
        <v>0</v>
      </c>
      <c r="AY217" s="44"/>
      <c r="AZ217" s="40"/>
    </row>
    <row r="218" spans="1:52" x14ac:dyDescent="0.25">
      <c r="B218" s="405" t="str">
        <f>Base!A182</f>
        <v>ВСЕГО ПО ВД</v>
      </c>
      <c r="C218" s="405"/>
      <c r="D218" s="162">
        <f>SUM(D216:D217)</f>
        <v>0</v>
      </c>
      <c r="E218" s="162">
        <f>SUM(E216:E217)</f>
        <v>0</v>
      </c>
      <c r="F218" s="162">
        <f>SUM(F216:F217)</f>
        <v>0</v>
      </c>
      <c r="G218" s="162">
        <f>SUM(G216:G217)</f>
        <v>0</v>
      </c>
      <c r="H218" s="162">
        <f>SUM(H216:H217)</f>
        <v>0</v>
      </c>
      <c r="I218" s="162">
        <f t="shared" ref="I218:AX218" si="140">SUM(I216:I217)</f>
        <v>0</v>
      </c>
      <c r="J218" s="162">
        <f t="shared" si="140"/>
        <v>0</v>
      </c>
      <c r="K218" s="162">
        <f t="shared" si="140"/>
        <v>0</v>
      </c>
      <c r="L218" s="162">
        <f t="shared" si="140"/>
        <v>0</v>
      </c>
      <c r="M218" s="162">
        <f t="shared" si="140"/>
        <v>0</v>
      </c>
      <c r="N218" s="162">
        <f t="shared" si="140"/>
        <v>0</v>
      </c>
      <c r="O218" s="239">
        <f>SUM(O216:O217)</f>
        <v>0</v>
      </c>
      <c r="P218" s="239">
        <f>SUM(P216:P217)</f>
        <v>0</v>
      </c>
      <c r="Q218" s="239">
        <f>SUM(Q216:Q217)</f>
        <v>0</v>
      </c>
      <c r="R218" s="239">
        <f>SUM(R216:R217)</f>
        <v>0</v>
      </c>
      <c r="S218" s="162">
        <f t="shared" si="140"/>
        <v>0</v>
      </c>
      <c r="T218" s="162">
        <f t="shared" si="140"/>
        <v>0</v>
      </c>
      <c r="U218" s="162">
        <f t="shared" si="140"/>
        <v>0</v>
      </c>
      <c r="V218" s="162">
        <f t="shared" si="140"/>
        <v>0</v>
      </c>
      <c r="W218" s="162">
        <f t="shared" si="140"/>
        <v>0</v>
      </c>
      <c r="X218" s="162">
        <f t="shared" si="140"/>
        <v>0</v>
      </c>
      <c r="Y218" s="162">
        <f t="shared" si="140"/>
        <v>0</v>
      </c>
      <c r="Z218" s="162">
        <f t="shared" si="140"/>
        <v>0</v>
      </c>
      <c r="AA218" s="162">
        <f t="shared" si="140"/>
        <v>0</v>
      </c>
      <c r="AB218" s="162">
        <f t="shared" si="140"/>
        <v>0</v>
      </c>
      <c r="AC218" s="162">
        <f t="shared" si="140"/>
        <v>0</v>
      </c>
      <c r="AD218" s="162">
        <f t="shared" si="140"/>
        <v>0</v>
      </c>
      <c r="AE218" s="162">
        <f t="shared" si="140"/>
        <v>0</v>
      </c>
      <c r="AF218" s="162">
        <f t="shared" si="140"/>
        <v>0</v>
      </c>
      <c r="AG218" s="162">
        <f t="shared" si="140"/>
        <v>0</v>
      </c>
      <c r="AH218" s="162">
        <f t="shared" si="140"/>
        <v>0</v>
      </c>
      <c r="AI218" s="162">
        <f t="shared" si="140"/>
        <v>0</v>
      </c>
      <c r="AJ218" s="162">
        <f t="shared" si="140"/>
        <v>0</v>
      </c>
      <c r="AK218" s="162">
        <f t="shared" si="140"/>
        <v>0</v>
      </c>
      <c r="AL218" s="162">
        <f t="shared" si="140"/>
        <v>0</v>
      </c>
      <c r="AM218" s="162">
        <f t="shared" si="140"/>
        <v>0</v>
      </c>
      <c r="AN218" s="162">
        <f t="shared" si="140"/>
        <v>0</v>
      </c>
      <c r="AO218" s="162">
        <f t="shared" si="140"/>
        <v>0</v>
      </c>
      <c r="AP218" s="162">
        <f t="shared" si="140"/>
        <v>0</v>
      </c>
      <c r="AQ218" s="162">
        <f t="shared" si="140"/>
        <v>0</v>
      </c>
      <c r="AR218" s="162">
        <f t="shared" si="140"/>
        <v>0</v>
      </c>
      <c r="AS218" s="162">
        <f t="shared" si="140"/>
        <v>0</v>
      </c>
      <c r="AT218" s="162">
        <f t="shared" si="140"/>
        <v>0</v>
      </c>
      <c r="AU218" s="162">
        <f t="shared" si="140"/>
        <v>0</v>
      </c>
      <c r="AV218" s="162">
        <f t="shared" si="140"/>
        <v>0</v>
      </c>
      <c r="AW218" s="162">
        <f t="shared" si="140"/>
        <v>0</v>
      </c>
      <c r="AX218" s="162">
        <f t="shared" si="140"/>
        <v>0</v>
      </c>
      <c r="AY218" s="125"/>
      <c r="AZ218" s="127"/>
    </row>
    <row r="219" spans="1:52" x14ac:dyDescent="0.25">
      <c r="A219" s="424" t="s">
        <v>346</v>
      </c>
      <c r="B219" s="405" t="str">
        <f>B223</f>
        <v>Общее количество (без внекредитных)</v>
      </c>
      <c r="C219" s="405"/>
      <c r="D219" s="405">
        <f t="shared" ref="D219:AX219" si="141">D54+D173+D201+D209</f>
        <v>0</v>
      </c>
      <c r="E219" s="405">
        <f t="shared" si="141"/>
        <v>0</v>
      </c>
      <c r="F219" s="405">
        <f t="shared" si="141"/>
        <v>0</v>
      </c>
      <c r="G219" s="405">
        <f t="shared" si="141"/>
        <v>0</v>
      </c>
      <c r="H219" s="405">
        <f t="shared" si="141"/>
        <v>0</v>
      </c>
      <c r="I219" s="405">
        <f t="shared" si="141"/>
        <v>0</v>
      </c>
      <c r="J219" s="405">
        <f t="shared" si="141"/>
        <v>0</v>
      </c>
      <c r="K219" s="405">
        <f t="shared" si="141"/>
        <v>0</v>
      </c>
      <c r="L219" s="405">
        <f t="shared" si="141"/>
        <v>0</v>
      </c>
      <c r="M219" s="405">
        <f t="shared" si="141"/>
        <v>0</v>
      </c>
      <c r="N219" s="405">
        <f t="shared" si="141"/>
        <v>0</v>
      </c>
      <c r="O219" s="405">
        <f>O54+O173+O201+O209</f>
        <v>0</v>
      </c>
      <c r="P219" s="239">
        <f>P54+P173+P201+P209</f>
        <v>0</v>
      </c>
      <c r="Q219" s="239">
        <f>Q54+Q173+Q201+Q209</f>
        <v>0</v>
      </c>
      <c r="R219" s="239">
        <f>R54+R173+R201+R209</f>
        <v>0</v>
      </c>
      <c r="S219" s="405">
        <f t="shared" si="141"/>
        <v>0</v>
      </c>
      <c r="T219" s="162">
        <f t="shared" si="141"/>
        <v>0</v>
      </c>
      <c r="U219" s="162">
        <f t="shared" si="141"/>
        <v>0</v>
      </c>
      <c r="V219" s="162">
        <f t="shared" si="141"/>
        <v>0</v>
      </c>
      <c r="W219" s="405">
        <f t="shared" si="141"/>
        <v>0</v>
      </c>
      <c r="X219" s="162">
        <f t="shared" si="141"/>
        <v>0</v>
      </c>
      <c r="Y219" s="162">
        <f t="shared" si="141"/>
        <v>0</v>
      </c>
      <c r="Z219" s="162">
        <f t="shared" si="141"/>
        <v>0</v>
      </c>
      <c r="AA219" s="405">
        <f t="shared" si="141"/>
        <v>0</v>
      </c>
      <c r="AB219" s="162">
        <f t="shared" si="141"/>
        <v>0</v>
      </c>
      <c r="AC219" s="162">
        <f t="shared" si="141"/>
        <v>0</v>
      </c>
      <c r="AD219" s="162">
        <f t="shared" si="141"/>
        <v>0</v>
      </c>
      <c r="AE219" s="405">
        <f t="shared" si="141"/>
        <v>0</v>
      </c>
      <c r="AF219" s="162">
        <f t="shared" si="141"/>
        <v>0</v>
      </c>
      <c r="AG219" s="162">
        <f t="shared" si="141"/>
        <v>0</v>
      </c>
      <c r="AH219" s="162">
        <f t="shared" si="141"/>
        <v>0</v>
      </c>
      <c r="AI219" s="405">
        <f t="shared" si="141"/>
        <v>0</v>
      </c>
      <c r="AJ219" s="162">
        <f t="shared" si="141"/>
        <v>0</v>
      </c>
      <c r="AK219" s="162">
        <f t="shared" si="141"/>
        <v>0</v>
      </c>
      <c r="AL219" s="162">
        <f t="shared" si="141"/>
        <v>0</v>
      </c>
      <c r="AM219" s="405">
        <f t="shared" si="141"/>
        <v>0</v>
      </c>
      <c r="AN219" s="162">
        <f t="shared" si="141"/>
        <v>0</v>
      </c>
      <c r="AO219" s="162">
        <f t="shared" si="141"/>
        <v>0</v>
      </c>
      <c r="AP219" s="162">
        <f t="shared" si="141"/>
        <v>0</v>
      </c>
      <c r="AQ219" s="405">
        <f t="shared" si="141"/>
        <v>0</v>
      </c>
      <c r="AR219" s="162">
        <f t="shared" si="141"/>
        <v>0</v>
      </c>
      <c r="AS219" s="162">
        <f t="shared" si="141"/>
        <v>0</v>
      </c>
      <c r="AT219" s="162">
        <f t="shared" si="141"/>
        <v>0</v>
      </c>
      <c r="AU219" s="405">
        <f t="shared" si="141"/>
        <v>0</v>
      </c>
      <c r="AV219" s="162">
        <f t="shared" si="141"/>
        <v>0</v>
      </c>
      <c r="AW219" s="162">
        <f t="shared" si="141"/>
        <v>0</v>
      </c>
      <c r="AX219" s="162">
        <f t="shared" si="141"/>
        <v>0</v>
      </c>
      <c r="AY219" s="152"/>
      <c r="AZ219" s="153"/>
    </row>
    <row r="220" spans="1:52" x14ac:dyDescent="0.25">
      <c r="A220" s="424"/>
      <c r="B220" s="405"/>
      <c r="C220" s="405"/>
      <c r="D220" s="405"/>
      <c r="E220" s="405"/>
      <c r="F220" s="405"/>
      <c r="G220" s="405"/>
      <c r="H220" s="405"/>
      <c r="I220" s="405"/>
      <c r="J220" s="405"/>
      <c r="K220" s="405"/>
      <c r="L220" s="405"/>
      <c r="M220" s="405"/>
      <c r="N220" s="405"/>
      <c r="O220" s="405"/>
      <c r="P220" s="405">
        <f>SUM(P219:R219)</f>
        <v>0</v>
      </c>
      <c r="Q220" s="405"/>
      <c r="R220" s="405"/>
      <c r="S220" s="405"/>
      <c r="T220" s="405">
        <f>SUM(T219:V219)</f>
        <v>0</v>
      </c>
      <c r="U220" s="405"/>
      <c r="V220" s="405"/>
      <c r="W220" s="405"/>
      <c r="X220" s="405">
        <f>SUM(X219:Z219)</f>
        <v>0</v>
      </c>
      <c r="Y220" s="405"/>
      <c r="Z220" s="405"/>
      <c r="AA220" s="405"/>
      <c r="AB220" s="405">
        <f>SUM(AB219:AD219)</f>
        <v>0</v>
      </c>
      <c r="AC220" s="405"/>
      <c r="AD220" s="405"/>
      <c r="AE220" s="405"/>
      <c r="AF220" s="405">
        <f>SUM(AF219:AH219)</f>
        <v>0</v>
      </c>
      <c r="AG220" s="405"/>
      <c r="AH220" s="405"/>
      <c r="AI220" s="405"/>
      <c r="AJ220" s="405">
        <f>SUM(AJ219:AL219)</f>
        <v>0</v>
      </c>
      <c r="AK220" s="405"/>
      <c r="AL220" s="405"/>
      <c r="AM220" s="405"/>
      <c r="AN220" s="405">
        <f>SUM(AN219:AP219)</f>
        <v>0</v>
      </c>
      <c r="AO220" s="405"/>
      <c r="AP220" s="405"/>
      <c r="AQ220" s="405"/>
      <c r="AR220" s="405">
        <f>SUM(AR219:AT219)</f>
        <v>0</v>
      </c>
      <c r="AS220" s="405"/>
      <c r="AT220" s="405"/>
      <c r="AU220" s="405"/>
      <c r="AV220" s="405">
        <f>SUM(AV219:AX219)</f>
        <v>0</v>
      </c>
      <c r="AW220" s="405"/>
      <c r="AX220" s="405"/>
      <c r="AY220" s="152"/>
      <c r="AZ220" s="153"/>
    </row>
    <row r="221" spans="1:52" x14ac:dyDescent="0.25">
      <c r="A221" s="424" t="s">
        <v>347</v>
      </c>
      <c r="B221" s="405" t="str">
        <f>B223</f>
        <v>Общее количество (без внекредитных)</v>
      </c>
      <c r="C221" s="405"/>
      <c r="D221" s="405">
        <f t="shared" ref="D221:AX221" si="142">D55+D174+D202+D210</f>
        <v>0</v>
      </c>
      <c r="E221" s="405">
        <f t="shared" si="142"/>
        <v>0</v>
      </c>
      <c r="F221" s="405">
        <f t="shared" si="142"/>
        <v>0</v>
      </c>
      <c r="G221" s="405">
        <f t="shared" si="142"/>
        <v>0</v>
      </c>
      <c r="H221" s="405">
        <f t="shared" si="142"/>
        <v>0</v>
      </c>
      <c r="I221" s="405">
        <f t="shared" si="142"/>
        <v>0</v>
      </c>
      <c r="J221" s="405">
        <f t="shared" si="142"/>
        <v>0</v>
      </c>
      <c r="K221" s="405">
        <f t="shared" si="142"/>
        <v>0</v>
      </c>
      <c r="L221" s="405">
        <f t="shared" si="142"/>
        <v>0</v>
      </c>
      <c r="M221" s="405">
        <f t="shared" si="142"/>
        <v>0</v>
      </c>
      <c r="N221" s="405">
        <f t="shared" si="142"/>
        <v>0</v>
      </c>
      <c r="O221" s="405">
        <f>O55+O174+O202+O210</f>
        <v>0</v>
      </c>
      <c r="P221" s="241">
        <f>P55+P174+P202+P210</f>
        <v>0</v>
      </c>
      <c r="Q221" s="241">
        <f>Q55+Q174+Q202+Q210</f>
        <v>0</v>
      </c>
      <c r="R221" s="241">
        <f>R55+R174+R202+R210</f>
        <v>0</v>
      </c>
      <c r="S221" s="405">
        <f t="shared" si="142"/>
        <v>0</v>
      </c>
      <c r="T221" s="166">
        <f t="shared" si="142"/>
        <v>0</v>
      </c>
      <c r="U221" s="166">
        <f t="shared" si="142"/>
        <v>0</v>
      </c>
      <c r="V221" s="166">
        <f t="shared" si="142"/>
        <v>0</v>
      </c>
      <c r="W221" s="422">
        <f t="shared" si="142"/>
        <v>0</v>
      </c>
      <c r="X221" s="166">
        <f t="shared" si="142"/>
        <v>0</v>
      </c>
      <c r="Y221" s="166">
        <f t="shared" si="142"/>
        <v>0</v>
      </c>
      <c r="Z221" s="166">
        <f t="shared" si="142"/>
        <v>0</v>
      </c>
      <c r="AA221" s="422">
        <f t="shared" si="142"/>
        <v>0</v>
      </c>
      <c r="AB221" s="166">
        <f t="shared" si="142"/>
        <v>0</v>
      </c>
      <c r="AC221" s="166">
        <f t="shared" si="142"/>
        <v>0</v>
      </c>
      <c r="AD221" s="166">
        <f t="shared" si="142"/>
        <v>0</v>
      </c>
      <c r="AE221" s="422">
        <f t="shared" si="142"/>
        <v>0</v>
      </c>
      <c r="AF221" s="166">
        <f t="shared" si="142"/>
        <v>0</v>
      </c>
      <c r="AG221" s="166">
        <f t="shared" si="142"/>
        <v>0</v>
      </c>
      <c r="AH221" s="166">
        <f t="shared" si="142"/>
        <v>0</v>
      </c>
      <c r="AI221" s="422">
        <f t="shared" si="142"/>
        <v>0</v>
      </c>
      <c r="AJ221" s="166">
        <f t="shared" si="142"/>
        <v>0</v>
      </c>
      <c r="AK221" s="166">
        <f t="shared" si="142"/>
        <v>0</v>
      </c>
      <c r="AL221" s="166">
        <f t="shared" si="142"/>
        <v>0</v>
      </c>
      <c r="AM221" s="422">
        <f t="shared" si="142"/>
        <v>0</v>
      </c>
      <c r="AN221" s="166">
        <f t="shared" si="142"/>
        <v>0</v>
      </c>
      <c r="AO221" s="166">
        <f t="shared" si="142"/>
        <v>0</v>
      </c>
      <c r="AP221" s="166">
        <f t="shared" si="142"/>
        <v>0</v>
      </c>
      <c r="AQ221" s="422">
        <f t="shared" si="142"/>
        <v>0</v>
      </c>
      <c r="AR221" s="166">
        <f t="shared" si="142"/>
        <v>0</v>
      </c>
      <c r="AS221" s="166">
        <f t="shared" si="142"/>
        <v>0</v>
      </c>
      <c r="AT221" s="166">
        <f t="shared" si="142"/>
        <v>0</v>
      </c>
      <c r="AU221" s="422">
        <f t="shared" si="142"/>
        <v>0</v>
      </c>
      <c r="AV221" s="166">
        <f t="shared" si="142"/>
        <v>0</v>
      </c>
      <c r="AW221" s="166">
        <f t="shared" si="142"/>
        <v>0</v>
      </c>
      <c r="AX221" s="166">
        <f t="shared" si="142"/>
        <v>0</v>
      </c>
      <c r="AY221" s="152"/>
      <c r="AZ221" s="153"/>
    </row>
    <row r="222" spans="1:52" x14ac:dyDescent="0.25">
      <c r="A222" s="424"/>
      <c r="B222" s="405"/>
      <c r="C222" s="405"/>
      <c r="D222" s="405"/>
      <c r="E222" s="405"/>
      <c r="F222" s="405"/>
      <c r="G222" s="405"/>
      <c r="H222" s="405"/>
      <c r="I222" s="405"/>
      <c r="J222" s="405"/>
      <c r="K222" s="405"/>
      <c r="L222" s="405"/>
      <c r="M222" s="405"/>
      <c r="N222" s="405"/>
      <c r="O222" s="405"/>
      <c r="P222" s="422">
        <f>SUM(P221:R221)</f>
        <v>0</v>
      </c>
      <c r="Q222" s="422"/>
      <c r="R222" s="422"/>
      <c r="S222" s="405"/>
      <c r="T222" s="422">
        <f>SUM(T221:V221)</f>
        <v>0</v>
      </c>
      <c r="U222" s="422"/>
      <c r="V222" s="422"/>
      <c r="W222" s="422"/>
      <c r="X222" s="422">
        <f>SUM(X221:Z221)</f>
        <v>0</v>
      </c>
      <c r="Y222" s="422"/>
      <c r="Z222" s="422"/>
      <c r="AA222" s="422"/>
      <c r="AB222" s="422">
        <f>SUM(AB221:AD221)</f>
        <v>0</v>
      </c>
      <c r="AC222" s="422"/>
      <c r="AD222" s="422"/>
      <c r="AE222" s="422"/>
      <c r="AF222" s="422">
        <f>SUM(AF221:AH221)</f>
        <v>0</v>
      </c>
      <c r="AG222" s="422"/>
      <c r="AH222" s="422"/>
      <c r="AI222" s="422"/>
      <c r="AJ222" s="422">
        <f>SUM(AJ221:AL221)</f>
        <v>0</v>
      </c>
      <c r="AK222" s="422"/>
      <c r="AL222" s="422"/>
      <c r="AM222" s="422"/>
      <c r="AN222" s="422">
        <f>SUM(AN221:AP221)</f>
        <v>0</v>
      </c>
      <c r="AO222" s="422"/>
      <c r="AP222" s="422"/>
      <c r="AQ222" s="422"/>
      <c r="AR222" s="422">
        <f>SUM(AR221:AT221)</f>
        <v>0</v>
      </c>
      <c r="AS222" s="422"/>
      <c r="AT222" s="422"/>
      <c r="AU222" s="422"/>
      <c r="AV222" s="422">
        <f>SUM(AV221:AX221)</f>
        <v>0</v>
      </c>
      <c r="AW222" s="422"/>
      <c r="AX222" s="422"/>
      <c r="AY222" s="152"/>
      <c r="AZ222" s="153"/>
    </row>
    <row r="223" spans="1:52" x14ac:dyDescent="0.25">
      <c r="B223" s="405" t="str">
        <f>Base!A183</f>
        <v>Общее количество (без внекредитных)</v>
      </c>
      <c r="C223" s="405"/>
      <c r="D223" s="405">
        <f>D219+D221</f>
        <v>0</v>
      </c>
      <c r="E223" s="405">
        <f>E219+E221</f>
        <v>0</v>
      </c>
      <c r="F223" s="405">
        <f>F219+F221</f>
        <v>0</v>
      </c>
      <c r="G223" s="405">
        <f>G219+G221</f>
        <v>0</v>
      </c>
      <c r="H223" s="405">
        <f>H219+H221</f>
        <v>0</v>
      </c>
      <c r="I223" s="405">
        <f t="shared" ref="I223:S223" si="143">I219+I221</f>
        <v>0</v>
      </c>
      <c r="J223" s="405">
        <f t="shared" si="143"/>
        <v>0</v>
      </c>
      <c r="K223" s="405">
        <f t="shared" si="143"/>
        <v>0</v>
      </c>
      <c r="L223" s="405">
        <f t="shared" si="143"/>
        <v>0</v>
      </c>
      <c r="M223" s="405">
        <f t="shared" si="143"/>
        <v>0</v>
      </c>
      <c r="N223" s="405">
        <f t="shared" si="143"/>
        <v>0</v>
      </c>
      <c r="O223" s="405">
        <f>O219+O221</f>
        <v>0</v>
      </c>
      <c r="P223" s="239">
        <f>P219+P221</f>
        <v>0</v>
      </c>
      <c r="Q223" s="239">
        <f>Q219+Q221</f>
        <v>0</v>
      </c>
      <c r="R223" s="239">
        <f>R219+R221</f>
        <v>0</v>
      </c>
      <c r="S223" s="405">
        <f t="shared" si="143"/>
        <v>0</v>
      </c>
      <c r="T223" s="125">
        <f t="shared" ref="T223:AX223" si="144">T219+T221</f>
        <v>0</v>
      </c>
      <c r="U223" s="152">
        <f t="shared" si="144"/>
        <v>0</v>
      </c>
      <c r="V223" s="152">
        <f t="shared" si="144"/>
        <v>0</v>
      </c>
      <c r="W223" s="405">
        <f t="shared" si="144"/>
        <v>0</v>
      </c>
      <c r="X223" s="152">
        <f t="shared" si="144"/>
        <v>0</v>
      </c>
      <c r="Y223" s="152">
        <f t="shared" si="144"/>
        <v>0</v>
      </c>
      <c r="Z223" s="152">
        <f t="shared" si="144"/>
        <v>0</v>
      </c>
      <c r="AA223" s="405">
        <f t="shared" si="144"/>
        <v>0</v>
      </c>
      <c r="AB223" s="152">
        <f t="shared" si="144"/>
        <v>0</v>
      </c>
      <c r="AC223" s="152">
        <f t="shared" si="144"/>
        <v>0</v>
      </c>
      <c r="AD223" s="152">
        <f t="shared" si="144"/>
        <v>0</v>
      </c>
      <c r="AE223" s="405">
        <f t="shared" si="144"/>
        <v>0</v>
      </c>
      <c r="AF223" s="152">
        <f t="shared" si="144"/>
        <v>0</v>
      </c>
      <c r="AG223" s="152">
        <f t="shared" si="144"/>
        <v>0</v>
      </c>
      <c r="AH223" s="152">
        <f t="shared" si="144"/>
        <v>0</v>
      </c>
      <c r="AI223" s="405">
        <f t="shared" si="144"/>
        <v>0</v>
      </c>
      <c r="AJ223" s="152">
        <f t="shared" si="144"/>
        <v>0</v>
      </c>
      <c r="AK223" s="152">
        <f t="shared" si="144"/>
        <v>0</v>
      </c>
      <c r="AL223" s="152">
        <f t="shared" si="144"/>
        <v>0</v>
      </c>
      <c r="AM223" s="405">
        <f t="shared" si="144"/>
        <v>0</v>
      </c>
      <c r="AN223" s="152">
        <f t="shared" si="144"/>
        <v>0</v>
      </c>
      <c r="AO223" s="152">
        <f t="shared" si="144"/>
        <v>0</v>
      </c>
      <c r="AP223" s="152">
        <f t="shared" si="144"/>
        <v>0</v>
      </c>
      <c r="AQ223" s="405">
        <f t="shared" si="144"/>
        <v>0</v>
      </c>
      <c r="AR223" s="152">
        <f t="shared" si="144"/>
        <v>0</v>
      </c>
      <c r="AS223" s="152">
        <f t="shared" si="144"/>
        <v>0</v>
      </c>
      <c r="AT223" s="152">
        <f t="shared" si="144"/>
        <v>0</v>
      </c>
      <c r="AU223" s="405">
        <f t="shared" si="144"/>
        <v>0</v>
      </c>
      <c r="AV223" s="152">
        <f t="shared" si="144"/>
        <v>0</v>
      </c>
      <c r="AW223" s="152">
        <f t="shared" si="144"/>
        <v>0</v>
      </c>
      <c r="AX223" s="152">
        <f t="shared" si="144"/>
        <v>0</v>
      </c>
      <c r="AY223" s="125"/>
      <c r="AZ223" s="127"/>
    </row>
    <row r="224" spans="1:52" x14ac:dyDescent="0.25">
      <c r="B224" s="405"/>
      <c r="C224" s="405"/>
      <c r="D224" s="405"/>
      <c r="E224" s="405"/>
      <c r="F224" s="405"/>
      <c r="G224" s="405"/>
      <c r="H224" s="405"/>
      <c r="I224" s="405"/>
      <c r="J224" s="405"/>
      <c r="K224" s="405"/>
      <c r="L224" s="405"/>
      <c r="M224" s="405"/>
      <c r="N224" s="405"/>
      <c r="O224" s="405"/>
      <c r="P224" s="406" t="e">
        <f>SUM(P223:R223)/R3</f>
        <v>#DIV/0!</v>
      </c>
      <c r="Q224" s="406"/>
      <c r="R224" s="406"/>
      <c r="S224" s="405"/>
      <c r="T224" s="405">
        <f>SUM(T223:V223)</f>
        <v>0</v>
      </c>
      <c r="U224" s="405"/>
      <c r="V224" s="405"/>
      <c r="W224" s="405"/>
      <c r="X224" s="405">
        <f>SUM(X223:Z223)</f>
        <v>0</v>
      </c>
      <c r="Y224" s="405"/>
      <c r="Z224" s="405"/>
      <c r="AA224" s="405"/>
      <c r="AB224" s="405">
        <f>SUM(AB223:AD223)</f>
        <v>0</v>
      </c>
      <c r="AC224" s="405"/>
      <c r="AD224" s="405"/>
      <c r="AE224" s="405"/>
      <c r="AF224" s="405">
        <f>SUM(AF223:AH223)</f>
        <v>0</v>
      </c>
      <c r="AG224" s="405"/>
      <c r="AH224" s="405"/>
      <c r="AI224" s="405"/>
      <c r="AJ224" s="405">
        <f>SUM(AJ223:AL223)</f>
        <v>0</v>
      </c>
      <c r="AK224" s="405"/>
      <c r="AL224" s="405"/>
      <c r="AM224" s="405"/>
      <c r="AN224" s="405">
        <f>SUM(AN223:AP223)</f>
        <v>0</v>
      </c>
      <c r="AO224" s="405"/>
      <c r="AP224" s="405"/>
      <c r="AQ224" s="405"/>
      <c r="AR224" s="405">
        <f>SUM(AR223:AT223)</f>
        <v>0</v>
      </c>
      <c r="AS224" s="405"/>
      <c r="AT224" s="405"/>
      <c r="AU224" s="405"/>
      <c r="AV224" s="405">
        <f>SUM(AV223:AX223)</f>
        <v>0</v>
      </c>
      <c r="AW224" s="405"/>
      <c r="AX224" s="405"/>
      <c r="AY224" s="125"/>
      <c r="AZ224" s="127"/>
    </row>
    <row r="225" spans="2:52" x14ac:dyDescent="0.25">
      <c r="B225" s="51" t="str">
        <f>ПланОО!A185</f>
        <v>Доля дисциплин по выбору обучающегося составляет</v>
      </c>
      <c r="C225" s="51"/>
      <c r="D225" s="51"/>
      <c r="E225" s="51"/>
      <c r="F225" s="409" t="e">
        <f>H184/H187</f>
        <v>#DIV/0!</v>
      </c>
      <c r="G225" s="409"/>
      <c r="H225" s="51" t="str">
        <f>ПланОО!G185</f>
        <v>от вариативной части Блоков 1, 2 «Дисциплины», что соответствует ГОС ВПО (не менее 30%)</v>
      </c>
      <c r="I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6"/>
    </row>
    <row r="226" spans="2:52" x14ac:dyDescent="0.25">
      <c r="B226" s="51" t="str">
        <f>ПланОО!A186</f>
        <v xml:space="preserve">Количество часов занятий лекционного типа составляет </v>
      </c>
      <c r="C226" s="51"/>
      <c r="D226" s="51"/>
      <c r="E226" s="51"/>
      <c r="F226" s="410" t="e">
        <f>K223/J223</f>
        <v>#DIV/0!</v>
      </c>
      <c r="G226" s="410"/>
      <c r="H226" s="51" t="str">
        <f>ПланОО!G186</f>
        <v>от общего количества аудиторных занятий, что соответствует ГОС ВПО (не более 40%)</v>
      </c>
      <c r="I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6"/>
    </row>
    <row r="227" spans="2:52" x14ac:dyDescent="0.25"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6"/>
    </row>
    <row r="228" spans="2:52" x14ac:dyDescent="0.25">
      <c r="C228" s="51" t="str">
        <f>ПланОО!B188</f>
        <v>Проректор по научно-методической и учебной работе</v>
      </c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72"/>
      <c r="P228" s="72"/>
      <c r="Q228" s="72"/>
      <c r="R228" s="51"/>
      <c r="S228" s="72"/>
      <c r="T228" s="72"/>
      <c r="U228" s="51" t="str">
        <f>ПланОО!T188</f>
        <v>Е.И. Скафа</v>
      </c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8"/>
      <c r="AR228" s="51"/>
      <c r="AS228" s="51"/>
      <c r="AT228" s="51"/>
      <c r="AU228" s="51"/>
      <c r="AV228" s="51"/>
      <c r="AW228" s="51"/>
      <c r="AX228" s="51"/>
      <c r="AY228" s="51"/>
      <c r="AZ228" s="51"/>
    </row>
    <row r="229" spans="2:52" x14ac:dyDescent="0.25">
      <c r="C229" s="163" t="str">
        <f>ПланОО!B189</f>
        <v>Декан факультета иностранных языков</v>
      </c>
      <c r="D229" s="163"/>
      <c r="E229" s="163"/>
      <c r="F229" s="163"/>
      <c r="G229" s="163"/>
      <c r="H229" s="163"/>
      <c r="I229" s="163"/>
      <c r="J229" s="163"/>
      <c r="K229" s="163"/>
      <c r="L229" s="163"/>
      <c r="M229" s="163"/>
      <c r="N229" s="163"/>
      <c r="O229" s="189"/>
      <c r="P229" s="189"/>
      <c r="Q229" s="189"/>
      <c r="R229" s="51"/>
      <c r="S229" s="189"/>
      <c r="T229" s="189"/>
      <c r="U229" s="163" t="str">
        <f>ПланОО!T189</f>
        <v>А.Г. Удинская</v>
      </c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8"/>
      <c r="AR229" s="51"/>
      <c r="AS229" s="51"/>
      <c r="AT229" s="51"/>
      <c r="AU229" s="51"/>
      <c r="AV229" s="51"/>
      <c r="AW229" s="51"/>
      <c r="AX229" s="51"/>
      <c r="AY229" s="51"/>
      <c r="AZ229" s="51"/>
    </row>
    <row r="230" spans="2:52" x14ac:dyDescent="0.25">
      <c r="C230" s="163" t="str">
        <f>ПланОО!B190</f>
        <v>Зав.кафедрой английской филологии</v>
      </c>
      <c r="D230" s="163"/>
      <c r="E230" s="163"/>
      <c r="F230" s="163"/>
      <c r="G230" s="163"/>
      <c r="H230" s="163"/>
      <c r="I230" s="163"/>
      <c r="J230" s="163"/>
      <c r="K230" s="163"/>
      <c r="L230" s="163"/>
      <c r="M230" s="163"/>
      <c r="N230" s="163"/>
      <c r="O230" s="189"/>
      <c r="P230" s="189"/>
      <c r="Q230" s="189"/>
      <c r="R230" s="51"/>
      <c r="S230" s="189"/>
      <c r="T230" s="189"/>
      <c r="U230" s="163" t="str">
        <f>ПланОО!T190</f>
        <v>О.Л. Бессонова</v>
      </c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8"/>
      <c r="AR230" s="51"/>
      <c r="AS230" s="51"/>
      <c r="AT230" s="51"/>
      <c r="AU230" s="51"/>
      <c r="AV230" s="51"/>
      <c r="AW230" s="51"/>
      <c r="AX230" s="51"/>
      <c r="AY230" s="51"/>
      <c r="AZ230" s="51"/>
    </row>
    <row r="231" spans="2:52" x14ac:dyDescent="0.25">
      <c r="C231" s="163">
        <f>ПланОО!B191</f>
        <v>0</v>
      </c>
      <c r="S231" s="245"/>
      <c r="T231" s="245"/>
      <c r="U231" s="163">
        <f>ПланОО!T191</f>
        <v>0</v>
      </c>
    </row>
    <row r="232" spans="2:52" x14ac:dyDescent="0.25">
      <c r="C232" s="163">
        <f>ПланОО!B192</f>
        <v>0</v>
      </c>
      <c r="S232" s="245"/>
      <c r="T232" s="245"/>
      <c r="U232" s="163">
        <f>ПланОО!T192</f>
        <v>0</v>
      </c>
    </row>
    <row r="233" spans="2:52" x14ac:dyDescent="0.25">
      <c r="C233" s="163">
        <f>ПланОО!B193</f>
        <v>0</v>
      </c>
      <c r="S233" s="245"/>
      <c r="T233" s="245"/>
      <c r="U233" s="163">
        <f>ПланОО!T193</f>
        <v>0</v>
      </c>
    </row>
    <row r="234" spans="2:52" x14ac:dyDescent="0.25">
      <c r="C234" s="163">
        <f>ПланОО!B194</f>
        <v>0</v>
      </c>
      <c r="S234" s="245"/>
      <c r="T234" s="245"/>
      <c r="U234" s="163">
        <f>ПланОО!T194</f>
        <v>0</v>
      </c>
    </row>
    <row r="235" spans="2:52" x14ac:dyDescent="0.25">
      <c r="C235" s="163">
        <f>ПланОО!B195</f>
        <v>0</v>
      </c>
      <c r="S235" s="245"/>
      <c r="T235" s="245"/>
      <c r="U235" s="163">
        <f>ПланОО!T195</f>
        <v>0</v>
      </c>
    </row>
    <row r="236" spans="2:52" x14ac:dyDescent="0.25">
      <c r="C236" s="163">
        <f>ПланОО!B196</f>
        <v>0</v>
      </c>
      <c r="S236" s="245"/>
      <c r="T236" s="245"/>
      <c r="U236" s="163">
        <f>ПланОО!T196</f>
        <v>0</v>
      </c>
    </row>
    <row r="237" spans="2:52" x14ac:dyDescent="0.25">
      <c r="C237" s="163">
        <f>ПланОО!B197</f>
        <v>0</v>
      </c>
      <c r="S237" s="245"/>
      <c r="T237" s="245"/>
      <c r="U237" s="163">
        <f>ПланОО!T197</f>
        <v>0</v>
      </c>
    </row>
    <row r="238" spans="2:52" x14ac:dyDescent="0.25">
      <c r="C238" s="163">
        <f>ПланОО!B198</f>
        <v>0</v>
      </c>
      <c r="S238" s="245"/>
      <c r="T238" s="245"/>
      <c r="U238" s="163">
        <f>ПланОО!T198</f>
        <v>0</v>
      </c>
    </row>
    <row r="239" spans="2:52" x14ac:dyDescent="0.25">
      <c r="C239" s="163">
        <f>ПланОО!B199</f>
        <v>0</v>
      </c>
      <c r="S239" s="245"/>
      <c r="T239" s="245"/>
      <c r="U239" s="163">
        <f>ПланОО!T199</f>
        <v>0</v>
      </c>
    </row>
    <row r="240" spans="2:52" x14ac:dyDescent="0.25">
      <c r="C240" s="163">
        <f>ПланОО!B200</f>
        <v>0</v>
      </c>
      <c r="S240" s="245"/>
      <c r="T240" s="245"/>
      <c r="U240" s="163">
        <f>ПланОО!T200</f>
        <v>0</v>
      </c>
    </row>
    <row r="241" spans="3:3" x14ac:dyDescent="0.25">
      <c r="C241" s="163"/>
    </row>
    <row r="242" spans="3:3" x14ac:dyDescent="0.25">
      <c r="C242" s="163"/>
    </row>
    <row r="243" spans="3:3" x14ac:dyDescent="0.25">
      <c r="C243" s="163"/>
    </row>
    <row r="244" spans="3:3" x14ac:dyDescent="0.25">
      <c r="C244" s="163"/>
    </row>
    <row r="245" spans="3:3" x14ac:dyDescent="0.25">
      <c r="C245" s="163"/>
    </row>
    <row r="246" spans="3:3" x14ac:dyDescent="0.25">
      <c r="C246" s="163"/>
    </row>
    <row r="247" spans="3:3" x14ac:dyDescent="0.25">
      <c r="C247" s="163"/>
    </row>
    <row r="248" spans="3:3" x14ac:dyDescent="0.25">
      <c r="C248" s="163"/>
    </row>
    <row r="249" spans="3:3" x14ac:dyDescent="0.25">
      <c r="C249" s="163"/>
    </row>
    <row r="250" spans="3:3" x14ac:dyDescent="0.25">
      <c r="C250" s="163"/>
    </row>
    <row r="251" spans="3:3" x14ac:dyDescent="0.25">
      <c r="C251" s="163"/>
    </row>
  </sheetData>
  <sheetProtection algorithmName="SHA-512" hashValue="n+FUQSnziq2VMSfbTYw/N8ORajYoDr2dWA501BL3qD+Y0xbqRVw5XfBvujg5gIraHdpeLCV+tH2JDqsjxwk3nw==" saltValue="RsprAEMCVSuXXIKlRhBggw==" spinCount="100000" sheet="1" formatColumns="0" formatRows="0"/>
  <mergeCells count="188">
    <mergeCell ref="AV222:AX222"/>
    <mergeCell ref="A219:A220"/>
    <mergeCell ref="A221:A222"/>
    <mergeCell ref="T222:V222"/>
    <mergeCell ref="X222:Z222"/>
    <mergeCell ref="AB222:AD222"/>
    <mergeCell ref="AF222:AH222"/>
    <mergeCell ref="AJ222:AL222"/>
    <mergeCell ref="AE221:AE222"/>
    <mergeCell ref="AI221:AI222"/>
    <mergeCell ref="AM221:AM222"/>
    <mergeCell ref="AQ221:AQ222"/>
    <mergeCell ref="AU221:AU222"/>
    <mergeCell ref="AN222:AP222"/>
    <mergeCell ref="AR222:AT222"/>
    <mergeCell ref="AV220:AX220"/>
    <mergeCell ref="B221:C222"/>
    <mergeCell ref="D221:D222"/>
    <mergeCell ref="E221:E222"/>
    <mergeCell ref="F221:F222"/>
    <mergeCell ref="G221:G222"/>
    <mergeCell ref="H221:H222"/>
    <mergeCell ref="I221:I222"/>
    <mergeCell ref="J221:J222"/>
    <mergeCell ref="K221:K222"/>
    <mergeCell ref="L221:L222"/>
    <mergeCell ref="M221:M222"/>
    <mergeCell ref="N221:N222"/>
    <mergeCell ref="S221:S222"/>
    <mergeCell ref="W221:W222"/>
    <mergeCell ref="AA221:AA222"/>
    <mergeCell ref="AQ219:AQ220"/>
    <mergeCell ref="AU219:AU220"/>
    <mergeCell ref="T220:V220"/>
    <mergeCell ref="X220:Z220"/>
    <mergeCell ref="AB220:AD220"/>
    <mergeCell ref="AF220:AH220"/>
    <mergeCell ref="AJ220:AL220"/>
    <mergeCell ref="AN220:AP220"/>
    <mergeCell ref="AR220:AT220"/>
    <mergeCell ref="W219:W220"/>
    <mergeCell ref="AA219:AA220"/>
    <mergeCell ref="AE219:AE220"/>
    <mergeCell ref="AI219:AI220"/>
    <mergeCell ref="AM219:AM220"/>
    <mergeCell ref="K219:K220"/>
    <mergeCell ref="L219:L220"/>
    <mergeCell ref="M219:M220"/>
    <mergeCell ref="N219:N220"/>
    <mergeCell ref="S219:S220"/>
    <mergeCell ref="F219:F220"/>
    <mergeCell ref="G219:G220"/>
    <mergeCell ref="H219:H220"/>
    <mergeCell ref="I219:I220"/>
    <mergeCell ref="J219:J220"/>
    <mergeCell ref="B201:C201"/>
    <mergeCell ref="B202:C202"/>
    <mergeCell ref="B209:C209"/>
    <mergeCell ref="B210:C210"/>
    <mergeCell ref="O219:O220"/>
    <mergeCell ref="P220:R220"/>
    <mergeCell ref="A1:A4"/>
    <mergeCell ref="B23:C23"/>
    <mergeCell ref="B24:C24"/>
    <mergeCell ref="B39:C39"/>
    <mergeCell ref="B40:C40"/>
    <mergeCell ref="B25:C25"/>
    <mergeCell ref="B26:AH26"/>
    <mergeCell ref="AA1:AH1"/>
    <mergeCell ref="AR224:AT224"/>
    <mergeCell ref="B204:AH204"/>
    <mergeCell ref="B211:C211"/>
    <mergeCell ref="B212:AH212"/>
    <mergeCell ref="B218:C218"/>
    <mergeCell ref="B223:C224"/>
    <mergeCell ref="D223:D224"/>
    <mergeCell ref="E223:E224"/>
    <mergeCell ref="G223:G224"/>
    <mergeCell ref="H223:H224"/>
    <mergeCell ref="B216:C216"/>
    <mergeCell ref="B217:C217"/>
    <mergeCell ref="B219:C220"/>
    <mergeCell ref="D219:D220"/>
    <mergeCell ref="E219:E220"/>
    <mergeCell ref="B203:C203"/>
    <mergeCell ref="AV224:AX224"/>
    <mergeCell ref="F225:G225"/>
    <mergeCell ref="F226:G226"/>
    <mergeCell ref="AQ223:AQ224"/>
    <mergeCell ref="AU223:AU224"/>
    <mergeCell ref="T224:V224"/>
    <mergeCell ref="X224:Z224"/>
    <mergeCell ref="AB224:AD224"/>
    <mergeCell ref="AF224:AH224"/>
    <mergeCell ref="AJ224:AL224"/>
    <mergeCell ref="AN224:AP224"/>
    <mergeCell ref="S223:S224"/>
    <mergeCell ref="W223:W224"/>
    <mergeCell ref="AA223:AA224"/>
    <mergeCell ref="AE223:AE224"/>
    <mergeCell ref="AI223:AI224"/>
    <mergeCell ref="AM223:AM224"/>
    <mergeCell ref="I223:I224"/>
    <mergeCell ref="J223:J224"/>
    <mergeCell ref="K223:K224"/>
    <mergeCell ref="L223:L224"/>
    <mergeCell ref="M223:M224"/>
    <mergeCell ref="N223:N224"/>
    <mergeCell ref="F223:F224"/>
    <mergeCell ref="B5:AH5"/>
    <mergeCell ref="B6:AH6"/>
    <mergeCell ref="B7:C7"/>
    <mergeCell ref="B1:B4"/>
    <mergeCell ref="C1:C4"/>
    <mergeCell ref="D1:G3"/>
    <mergeCell ref="H1:H4"/>
    <mergeCell ref="B48:C48"/>
    <mergeCell ref="B49:C49"/>
    <mergeCell ref="B41:C41"/>
    <mergeCell ref="B42:AH42"/>
    <mergeCell ref="B191:AH191"/>
    <mergeCell ref="B109:C109"/>
    <mergeCell ref="B110:C110"/>
    <mergeCell ref="B143:C143"/>
    <mergeCell ref="B144:C144"/>
    <mergeCell ref="B50:C50"/>
    <mergeCell ref="B53:C53"/>
    <mergeCell ref="B174:C174"/>
    <mergeCell ref="B55:C55"/>
    <mergeCell ref="B167:C167"/>
    <mergeCell ref="B168:C168"/>
    <mergeCell ref="B170:C170"/>
    <mergeCell ref="B171:C171"/>
    <mergeCell ref="B173:C173"/>
    <mergeCell ref="B56:C56"/>
    <mergeCell ref="B57:AH57"/>
    <mergeCell ref="B58:C58"/>
    <mergeCell ref="B111:C111"/>
    <mergeCell ref="B112:C112"/>
    <mergeCell ref="B145:C145"/>
    <mergeCell ref="B146:AH146"/>
    <mergeCell ref="B169:C169"/>
    <mergeCell ref="B172:C172"/>
    <mergeCell ref="AQ1:AX1"/>
    <mergeCell ref="AZ1:AZ4"/>
    <mergeCell ref="I2:I4"/>
    <mergeCell ref="J2:M3"/>
    <mergeCell ref="N2:N4"/>
    <mergeCell ref="S2:Z2"/>
    <mergeCell ref="AA2:AH2"/>
    <mergeCell ref="I1:N1"/>
    <mergeCell ref="S1:Z1"/>
    <mergeCell ref="AI2:AP2"/>
    <mergeCell ref="AQ2:AX2"/>
    <mergeCell ref="T3:U3"/>
    <mergeCell ref="X3:Y3"/>
    <mergeCell ref="AB3:AC3"/>
    <mergeCell ref="AF3:AG3"/>
    <mergeCell ref="AV3:AW3"/>
    <mergeCell ref="AJ3:AK3"/>
    <mergeCell ref="AN3:AO3"/>
    <mergeCell ref="AR3:AS3"/>
    <mergeCell ref="AI1:AP1"/>
    <mergeCell ref="P3:Q3"/>
    <mergeCell ref="O221:O222"/>
    <mergeCell ref="P222:R222"/>
    <mergeCell ref="O223:O224"/>
    <mergeCell ref="P224:R224"/>
    <mergeCell ref="O1:R2"/>
    <mergeCell ref="B190:C19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76:C176"/>
    <mergeCell ref="B177:C177"/>
    <mergeCell ref="B178:C178"/>
    <mergeCell ref="B179:C179"/>
    <mergeCell ref="B180:C180"/>
    <mergeCell ref="B175:C175"/>
    <mergeCell ref="B51:C51"/>
    <mergeCell ref="B52:C52"/>
    <mergeCell ref="B54:C54"/>
  </mergeCells>
  <conditionalFormatting sqref="AY25:AZ25 AY111:AZ111 AY172:AZ172 AY175:AZ190 AY53:AZ53 AY56:AZ56 AY203:AZ203 AY211:AZ211 AY223:AZ224 AY8:AY22 AY27:AY38 AY43:AY47 AY59:AY108 AY113:AY142 AY147:AY166 AY192:AY200 AY205:AY208 AY213:AY215">
    <cfRule type="cellIs" dxfId="1395" priority="224" operator="equal">
      <formula>0</formula>
    </cfRule>
  </conditionalFormatting>
  <conditionalFormatting sqref="AY218:AZ218">
    <cfRule type="cellIs" dxfId="1394" priority="223" operator="equal">
      <formula>0</formula>
    </cfRule>
  </conditionalFormatting>
  <conditionalFormatting sqref="AY218:AZ218">
    <cfRule type="cellIs" dxfId="1393" priority="222" operator="equal">
      <formula>0</formula>
    </cfRule>
  </conditionalFormatting>
  <conditionalFormatting sqref="B5:N5 S5:AH5">
    <cfRule type="cellIs" dxfId="1392" priority="185" operator="equal">
      <formula>0</formula>
    </cfRule>
  </conditionalFormatting>
  <conditionalFormatting sqref="AY23:AZ23">
    <cfRule type="cellIs" dxfId="1391" priority="184" operator="equal">
      <formula>0</formula>
    </cfRule>
  </conditionalFormatting>
  <conditionalFormatting sqref="AY24:AZ24">
    <cfRule type="cellIs" dxfId="1390" priority="182" operator="equal">
      <formula>0</formula>
    </cfRule>
  </conditionalFormatting>
  <conditionalFormatting sqref="AY219:AZ220">
    <cfRule type="cellIs" dxfId="1389" priority="126" operator="equal">
      <formula>0</formula>
    </cfRule>
  </conditionalFormatting>
  <conditionalFormatting sqref="AY221:AZ222">
    <cfRule type="cellIs" dxfId="1388" priority="124" operator="equal">
      <formula>0</formula>
    </cfRule>
  </conditionalFormatting>
  <conditionalFormatting sqref="I8:N22">
    <cfRule type="cellIs" dxfId="1387" priority="94" operator="equal">
      <formula>0</formula>
    </cfRule>
  </conditionalFormatting>
  <conditionalFormatting sqref="H8:H25">
    <cfRule type="cellIs" dxfId="1386" priority="92" operator="equal">
      <formula>0</formula>
    </cfRule>
  </conditionalFormatting>
  <conditionalFormatting sqref="I23:N25 S23:AX25">
    <cfRule type="cellIs" dxfId="1385" priority="91" operator="equal">
      <formula>0</formula>
    </cfRule>
  </conditionalFormatting>
  <conditionalFormatting sqref="D25:G25">
    <cfRule type="cellIs" dxfId="1384" priority="90" operator="equal">
      <formula>0</formula>
    </cfRule>
  </conditionalFormatting>
  <conditionalFormatting sqref="H39:H41">
    <cfRule type="cellIs" dxfId="1383" priority="89" operator="equal">
      <formula>0</formula>
    </cfRule>
  </conditionalFormatting>
  <conditionalFormatting sqref="D41:G41">
    <cfRule type="cellIs" dxfId="1382" priority="88" operator="equal">
      <formula>0</formula>
    </cfRule>
  </conditionalFormatting>
  <conditionalFormatting sqref="I39:N41 S39:AX41">
    <cfRule type="cellIs" dxfId="1381" priority="87" operator="equal">
      <formula>0</formula>
    </cfRule>
  </conditionalFormatting>
  <conditionalFormatting sqref="S43:AX47">
    <cfRule type="cellIs" dxfId="1380" priority="85" operator="equal">
      <formula>0</formula>
    </cfRule>
  </conditionalFormatting>
  <conditionalFormatting sqref="H48:H56">
    <cfRule type="cellIs" dxfId="1379" priority="84" operator="equal">
      <formula>0</formula>
    </cfRule>
  </conditionalFormatting>
  <conditionalFormatting sqref="D50:G56">
    <cfRule type="cellIs" dxfId="1378" priority="83" operator="equal">
      <formula>0</formula>
    </cfRule>
  </conditionalFormatting>
  <conditionalFormatting sqref="I51:N56 S51:AX56">
    <cfRule type="cellIs" dxfId="1377" priority="82" operator="equal">
      <formula>0</formula>
    </cfRule>
  </conditionalFormatting>
  <conditionalFormatting sqref="I48:N50 S48:AX50">
    <cfRule type="cellIs" dxfId="1376" priority="81" operator="equal">
      <formula>0</formula>
    </cfRule>
  </conditionalFormatting>
  <conditionalFormatting sqref="H109:H111">
    <cfRule type="cellIs" dxfId="1375" priority="80" operator="equal">
      <formula>0</formula>
    </cfRule>
  </conditionalFormatting>
  <conditionalFormatting sqref="D111:G111">
    <cfRule type="cellIs" dxfId="1374" priority="79" operator="equal">
      <formula>0</formula>
    </cfRule>
  </conditionalFormatting>
  <conditionalFormatting sqref="I109:N111 S109:AX111">
    <cfRule type="cellIs" dxfId="1373" priority="78" operator="equal">
      <formula>0</formula>
    </cfRule>
  </conditionalFormatting>
  <conditionalFormatting sqref="H143:N145 S143:AX145">
    <cfRule type="cellIs" dxfId="1372" priority="74" operator="equal">
      <formula>0</formula>
    </cfRule>
  </conditionalFormatting>
  <conditionalFormatting sqref="D145:G145">
    <cfRule type="cellIs" dxfId="1371" priority="73" operator="equal">
      <formula>0</formula>
    </cfRule>
  </conditionalFormatting>
  <conditionalFormatting sqref="H167:N175 S167:AX175">
    <cfRule type="cellIs" dxfId="1370" priority="71" operator="equal">
      <formula>0</formula>
    </cfRule>
  </conditionalFormatting>
  <conditionalFormatting sqref="D169:G175 D176:N190 S176:AX190">
    <cfRule type="cellIs" dxfId="1369" priority="70" operator="equal">
      <formula>0</formula>
    </cfRule>
  </conditionalFormatting>
  <conditionalFormatting sqref="I192:N200">
    <cfRule type="cellIs" dxfId="1368" priority="68" operator="equal">
      <formula>0</formula>
    </cfRule>
  </conditionalFormatting>
  <conditionalFormatting sqref="H192:H200">
    <cfRule type="cellIs" dxfId="1367" priority="67" operator="equal">
      <formula>0</formula>
    </cfRule>
  </conditionalFormatting>
  <conditionalFormatting sqref="D203:G203">
    <cfRule type="cellIs" dxfId="1366" priority="66" operator="equal">
      <formula>0</formula>
    </cfRule>
  </conditionalFormatting>
  <conditionalFormatting sqref="H201:N203 S201:AX203">
    <cfRule type="cellIs" dxfId="1365" priority="65" operator="equal">
      <formula>0</formula>
    </cfRule>
  </conditionalFormatting>
  <conditionalFormatting sqref="H205:H208">
    <cfRule type="cellIs" dxfId="1364" priority="64" operator="equal">
      <formula>0</formula>
    </cfRule>
  </conditionalFormatting>
  <conditionalFormatting sqref="D211:G211">
    <cfRule type="cellIs" dxfId="1363" priority="63" operator="equal">
      <formula>0</formula>
    </cfRule>
  </conditionalFormatting>
  <conditionalFormatting sqref="H209:N211 S209:AX211">
    <cfRule type="cellIs" dxfId="1362" priority="62" operator="equal">
      <formula>0</formula>
    </cfRule>
  </conditionalFormatting>
  <conditionalFormatting sqref="I205:N208">
    <cfRule type="cellIs" dxfId="1361" priority="61" operator="equal">
      <formula>0</formula>
    </cfRule>
  </conditionalFormatting>
  <conditionalFormatting sqref="I213:N215">
    <cfRule type="cellIs" dxfId="1360" priority="60" operator="equal">
      <formula>0</formula>
    </cfRule>
  </conditionalFormatting>
  <conditionalFormatting sqref="H213:H215">
    <cfRule type="cellIs" dxfId="1359" priority="59" operator="equal">
      <formula>0</formula>
    </cfRule>
  </conditionalFormatting>
  <conditionalFormatting sqref="D218:G218">
    <cfRule type="cellIs" dxfId="1358" priority="58" operator="equal">
      <formula>0</formula>
    </cfRule>
  </conditionalFormatting>
  <conditionalFormatting sqref="H216:N219 H221:N221 I223:N223">
    <cfRule type="cellIs" dxfId="1357" priority="57" operator="equal">
      <formula>0</formula>
    </cfRule>
  </conditionalFormatting>
  <conditionalFormatting sqref="D219:G219 D221:G221 D223">
    <cfRule type="cellIs" dxfId="1356" priority="56" operator="equal">
      <formula>0</formula>
    </cfRule>
  </conditionalFormatting>
  <conditionalFormatting sqref="S216:AX218">
    <cfRule type="cellIs" dxfId="1355" priority="55" operator="equal">
      <formula>0</formula>
    </cfRule>
  </conditionalFormatting>
  <conditionalFormatting sqref="S219:AX220">
    <cfRule type="cellIs" dxfId="1354" priority="54" operator="equal">
      <formula>0</formula>
    </cfRule>
  </conditionalFormatting>
  <conditionalFormatting sqref="T223:AX224">
    <cfRule type="cellIs" dxfId="1353" priority="53" operator="equal">
      <formula>0</formula>
    </cfRule>
  </conditionalFormatting>
  <conditionalFormatting sqref="T221:AX222">
    <cfRule type="cellIs" dxfId="1352" priority="52" operator="greaterThan">
      <formula>0</formula>
    </cfRule>
  </conditionalFormatting>
  <conditionalFormatting sqref="E223">
    <cfRule type="cellIs" dxfId="1351" priority="50" operator="equal">
      <formula>0</formula>
    </cfRule>
  </conditionalFormatting>
  <conditionalFormatting sqref="F223">
    <cfRule type="cellIs" dxfId="1350" priority="48" operator="equal">
      <formula>0</formula>
    </cfRule>
  </conditionalFormatting>
  <conditionalFormatting sqref="G223">
    <cfRule type="cellIs" dxfId="1349" priority="46" operator="equal">
      <formula>0</formula>
    </cfRule>
  </conditionalFormatting>
  <conditionalFormatting sqref="H223">
    <cfRule type="cellIs" dxfId="1348" priority="44" operator="equal">
      <formula>0</formula>
    </cfRule>
  </conditionalFormatting>
  <conditionalFormatting sqref="O5:R5">
    <cfRule type="cellIs" dxfId="1347" priority="29" operator="equal">
      <formula>0</formula>
    </cfRule>
  </conditionalFormatting>
  <conditionalFormatting sqref="O23:R25">
    <cfRule type="cellIs" dxfId="1346" priority="28" operator="equal">
      <formula>0</formula>
    </cfRule>
  </conditionalFormatting>
  <conditionalFormatting sqref="O39:R41">
    <cfRule type="cellIs" dxfId="1345" priority="27" operator="equal">
      <formula>0</formula>
    </cfRule>
  </conditionalFormatting>
  <conditionalFormatting sqref="O43:R47">
    <cfRule type="cellIs" dxfId="1344" priority="26" operator="equal">
      <formula>0</formula>
    </cfRule>
  </conditionalFormatting>
  <conditionalFormatting sqref="O51:R56">
    <cfRule type="cellIs" dxfId="1343" priority="25" operator="equal">
      <formula>0</formula>
    </cfRule>
  </conditionalFormatting>
  <conditionalFormatting sqref="O48:R50">
    <cfRule type="cellIs" dxfId="1342" priority="24" operator="equal">
      <formula>0</formula>
    </cfRule>
  </conditionalFormatting>
  <conditionalFormatting sqref="O109:R111">
    <cfRule type="cellIs" dxfId="1341" priority="23" operator="equal">
      <formula>0</formula>
    </cfRule>
  </conditionalFormatting>
  <conditionalFormatting sqref="O143:R145">
    <cfRule type="cellIs" dxfId="1340" priority="22" operator="equal">
      <formula>0</formula>
    </cfRule>
  </conditionalFormatting>
  <conditionalFormatting sqref="O167:R175">
    <cfRule type="cellIs" dxfId="1339" priority="21" operator="equal">
      <formula>0</formula>
    </cfRule>
  </conditionalFormatting>
  <conditionalFormatting sqref="O176:R190">
    <cfRule type="cellIs" dxfId="1338" priority="20" operator="equal">
      <formula>0</formula>
    </cfRule>
  </conditionalFormatting>
  <conditionalFormatting sqref="O201:R203">
    <cfRule type="cellIs" dxfId="1337" priority="19" operator="equal">
      <formula>0</formula>
    </cfRule>
  </conditionalFormatting>
  <conditionalFormatting sqref="O209:R211">
    <cfRule type="cellIs" dxfId="1336" priority="18" operator="equal">
      <formula>0</formula>
    </cfRule>
  </conditionalFormatting>
  <conditionalFormatting sqref="O216:R218">
    <cfRule type="cellIs" dxfId="1335" priority="17" operator="equal">
      <formula>0</formula>
    </cfRule>
  </conditionalFormatting>
  <conditionalFormatting sqref="O219:R220">
    <cfRule type="cellIs" dxfId="1334" priority="16" operator="equal">
      <formula>0</formula>
    </cfRule>
  </conditionalFormatting>
  <conditionalFormatting sqref="P223:R224">
    <cfRule type="cellIs" dxfId="1333" priority="15" operator="equal">
      <formula>0</formula>
    </cfRule>
  </conditionalFormatting>
  <conditionalFormatting sqref="P221:R222">
    <cfRule type="cellIs" dxfId="1332" priority="14" operator="greaterThan">
      <formula>0</formula>
    </cfRule>
  </conditionalFormatting>
  <conditionalFormatting sqref="I27:N38">
    <cfRule type="cellIs" dxfId="1331" priority="13" operator="equal">
      <formula>0</formula>
    </cfRule>
  </conditionalFormatting>
  <conditionalFormatting sqref="H27:H38">
    <cfRule type="cellIs" dxfId="1330" priority="12" operator="equal">
      <formula>0</formula>
    </cfRule>
  </conditionalFormatting>
  <conditionalFormatting sqref="I43:N47">
    <cfRule type="cellIs" dxfId="1329" priority="11" operator="equal">
      <formula>0</formula>
    </cfRule>
  </conditionalFormatting>
  <conditionalFormatting sqref="H43:H47">
    <cfRule type="cellIs" dxfId="1328" priority="10" operator="equal">
      <formula>0</formula>
    </cfRule>
  </conditionalFormatting>
  <conditionalFormatting sqref="I59:N108">
    <cfRule type="cellIs" dxfId="1327" priority="9" operator="equal">
      <formula>0</formula>
    </cfRule>
  </conditionalFormatting>
  <conditionalFormatting sqref="H59:H108">
    <cfRule type="cellIs" dxfId="1326" priority="8" operator="equal">
      <formula>0</formula>
    </cfRule>
  </conditionalFormatting>
  <conditionalFormatting sqref="I113:N142">
    <cfRule type="cellIs" dxfId="1325" priority="7" operator="equal">
      <formula>0</formula>
    </cfRule>
  </conditionalFormatting>
  <conditionalFormatting sqref="H113:H142">
    <cfRule type="cellIs" dxfId="1324" priority="6" operator="equal">
      <formula>0</formula>
    </cfRule>
  </conditionalFormatting>
  <conditionalFormatting sqref="I147:N166">
    <cfRule type="cellIs" dxfId="1323" priority="5" operator="equal">
      <formula>0</formula>
    </cfRule>
  </conditionalFormatting>
  <conditionalFormatting sqref="H147:H166">
    <cfRule type="cellIs" dxfId="1322" priority="4" operator="equal">
      <formula>0</formula>
    </cfRule>
  </conditionalFormatting>
  <conditionalFormatting sqref="C231:C240">
    <cfRule type="cellIs" dxfId="1321" priority="3" operator="equal">
      <formula>0</formula>
    </cfRule>
  </conditionalFormatting>
  <conditionalFormatting sqref="U231:U240">
    <cfRule type="cellIs" dxfId="1320" priority="2" operator="equal">
      <formula>0</formula>
    </cfRule>
  </conditionalFormatting>
  <printOptions gridLines="1"/>
  <pageMargins left="0.27559055118110237" right="0.27559055118110237" top="0.78740157480314965" bottom="0.27559055118110237" header="0" footer="0"/>
  <pageSetup paperSize="9" scale="69" fitToHeight="0" orientation="landscape" r:id="rId1"/>
  <headerFooter>
    <oddFooter>&amp;L&amp;F; &amp;D&amp;C&amp;A&amp;R&amp;P из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notEqual" id="{5751496C-5450-42AC-8972-376F70CEFAB8}">
            <xm:f>ПланОО!C$183</xm:f>
            <x14:dxf>
              <font>
                <color rgb="FFFF0000"/>
              </font>
            </x14:dxf>
          </x14:cfRule>
          <xm:sqref>D223:H224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46"/>
  <sheetViews>
    <sheetView topLeftCell="A4" zoomScale="70" zoomScaleNormal="70" workbookViewId="0">
      <selection activeCell="B20" sqref="B20"/>
    </sheetView>
  </sheetViews>
  <sheetFormatPr defaultRowHeight="23.25" x14ac:dyDescent="0.35"/>
  <cols>
    <col min="1" max="1" width="7.7109375" style="7" customWidth="1"/>
    <col min="2" max="31" width="3.85546875" style="7" customWidth="1"/>
    <col min="32" max="32" width="4.7109375" style="7" customWidth="1"/>
    <col min="33" max="35" width="3.85546875" style="7" customWidth="1"/>
    <col min="36" max="39" width="4.7109375" style="7" customWidth="1"/>
    <col min="40" max="53" width="3.85546875" style="7" customWidth="1"/>
    <col min="54" max="54" width="9.140625" style="7" customWidth="1"/>
    <col min="55" max="16384" width="9.140625" style="6"/>
  </cols>
  <sheetData>
    <row r="1" spans="1:54" x14ac:dyDescent="0.3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335" t="str">
        <f>ТитулОО!L1</f>
        <v>Министерство образования и науки Донецкой Народной Республики</v>
      </c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</row>
    <row r="2" spans="1:54" x14ac:dyDescent="0.3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335" t="str">
        <f>ТитулОО!L2</f>
        <v>Государственное образовательное учреждение высшего профессионального образования</v>
      </c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</row>
    <row r="3" spans="1:54" x14ac:dyDescent="0.3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335" t="str">
        <f>ТитулОО!L3</f>
        <v>ДОНЕЦКИЙ НАЦИОНАЛЬНЫЙ УНИВЕРСИТЕТ</v>
      </c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</row>
    <row r="4" spans="1:54" x14ac:dyDescent="0.3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413" t="str">
        <f>ТитулОО!L4</f>
        <v xml:space="preserve"> УЧЕБНЫЙ ПЛАН</v>
      </c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</row>
    <row r="5" spans="1:54" ht="20.100000000000001" customHeight="1" x14ac:dyDescent="0.35">
      <c r="A5" s="337" t="str">
        <f>ТитулОО!A5</f>
        <v>Утверждено:</v>
      </c>
      <c r="B5" s="337"/>
      <c r="C5" s="337"/>
      <c r="D5" s="337"/>
      <c r="E5" s="337"/>
      <c r="F5" s="337"/>
      <c r="G5" s="337"/>
      <c r="H5" s="337"/>
      <c r="I5" s="337"/>
      <c r="J5" s="33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73"/>
      <c r="AK5" s="27"/>
      <c r="AL5" s="27"/>
      <c r="AM5" s="74"/>
      <c r="AN5" s="74"/>
      <c r="AO5" s="74"/>
      <c r="AP5" s="74"/>
      <c r="AQ5" s="74"/>
      <c r="AR5" s="74"/>
      <c r="AS5" s="74"/>
      <c r="AT5" s="74"/>
      <c r="AU5" s="75"/>
      <c r="AV5" s="75"/>
      <c r="AW5" s="75"/>
      <c r="AX5" s="75"/>
      <c r="AY5" s="75"/>
      <c r="AZ5" s="24"/>
      <c r="BA5" s="8"/>
    </row>
    <row r="6" spans="1:54" ht="20.100000000000001" customHeight="1" x14ac:dyDescent="0.35">
      <c r="A6" s="337" t="str">
        <f>ТитулОО!A6</f>
        <v>Ученым Советом университета</v>
      </c>
      <c r="B6" s="337"/>
      <c r="C6" s="337"/>
      <c r="D6" s="337"/>
      <c r="E6" s="337"/>
      <c r="F6" s="337"/>
      <c r="G6" s="337"/>
      <c r="H6" s="337"/>
      <c r="I6" s="337"/>
      <c r="J6" s="337"/>
      <c r="K6" s="8"/>
      <c r="L6" s="8"/>
      <c r="M6" s="8"/>
      <c r="N6" s="8"/>
      <c r="O6" s="8"/>
      <c r="P6" s="19" t="str">
        <f>ТитулОО!P6</f>
        <v xml:space="preserve">Укрупненная группа направлений подготовки </v>
      </c>
      <c r="Q6" s="156"/>
      <c r="R6" s="156"/>
      <c r="S6" s="156"/>
      <c r="T6" s="156"/>
      <c r="U6" s="156"/>
      <c r="V6" s="156"/>
      <c r="W6" s="8"/>
      <c r="X6" s="8"/>
      <c r="Y6" s="73"/>
      <c r="Z6" s="154"/>
      <c r="AA6" s="73"/>
      <c r="AB6" s="6"/>
      <c r="AC6" s="142" t="str">
        <f>ТитулОО!AC6</f>
        <v>44.00.00 Образование и педагогические науки</v>
      </c>
      <c r="AD6" s="73"/>
      <c r="AE6" s="6"/>
      <c r="AF6" s="155"/>
      <c r="AG6" s="8"/>
      <c r="AH6" s="8"/>
      <c r="AI6" s="8"/>
      <c r="AJ6" s="73"/>
      <c r="AK6" s="8"/>
      <c r="AL6" s="8"/>
      <c r="AM6" s="74"/>
      <c r="AN6" s="74"/>
      <c r="AO6" s="74"/>
      <c r="AP6" s="74"/>
      <c r="AQ6" s="74"/>
      <c r="AR6" s="74"/>
      <c r="AS6" s="74"/>
      <c r="AT6" s="74"/>
      <c r="AU6" s="75"/>
      <c r="AV6" s="75"/>
      <c r="AW6" s="75"/>
      <c r="AX6" s="75"/>
      <c r="AY6" s="75"/>
      <c r="AZ6" s="24"/>
      <c r="BA6" s="8"/>
    </row>
    <row r="7" spans="1:54" ht="20.100000000000001" customHeight="1" x14ac:dyDescent="0.35">
      <c r="A7" s="144" t="str">
        <f>ТитулОО!A7</f>
        <v>протокол № ___ от _________________</v>
      </c>
      <c r="B7" s="16"/>
      <c r="C7" s="16"/>
      <c r="D7" s="16"/>
      <c r="E7" s="16"/>
      <c r="F7" s="16"/>
      <c r="G7" s="16"/>
      <c r="H7" s="16"/>
      <c r="I7" s="16"/>
      <c r="J7" s="16"/>
      <c r="K7" s="27"/>
      <c r="L7" s="27"/>
      <c r="M7" s="27"/>
      <c r="N7" s="27"/>
      <c r="O7" s="27"/>
      <c r="P7" s="19" t="str">
        <f>ТитулОО!P7</f>
        <v xml:space="preserve">Направление подготовки </v>
      </c>
      <c r="Q7" s="156"/>
      <c r="R7" s="156"/>
      <c r="S7" s="156"/>
      <c r="T7" s="156"/>
      <c r="U7" s="156"/>
      <c r="V7" s="156"/>
      <c r="W7" s="8"/>
      <c r="X7" s="8"/>
      <c r="Y7" s="73"/>
      <c r="Z7" s="154"/>
      <c r="AA7" s="73"/>
      <c r="AB7" s="6"/>
      <c r="AC7" s="142" t="str">
        <f>ТитулОО!AC7</f>
        <v>44.03.01 Педагогическое образование</v>
      </c>
      <c r="AD7" s="73"/>
      <c r="AE7" s="6"/>
      <c r="AF7" s="155"/>
      <c r="AG7" s="27"/>
      <c r="AH7" s="27"/>
      <c r="AI7" s="27"/>
      <c r="AJ7" s="73"/>
      <c r="AK7" s="27"/>
      <c r="AL7" s="27"/>
      <c r="AM7" s="74"/>
      <c r="AN7" s="74"/>
      <c r="AO7" s="74"/>
      <c r="AP7" s="74"/>
      <c r="AQ7" s="74"/>
      <c r="AR7" s="74"/>
      <c r="AS7" s="74"/>
      <c r="AT7" s="74"/>
      <c r="AU7" s="76"/>
      <c r="AV7" s="76"/>
      <c r="AW7" s="76"/>
      <c r="AX7" s="76"/>
      <c r="AY7" s="76"/>
      <c r="AZ7" s="77"/>
      <c r="BA7" s="8"/>
    </row>
    <row r="8" spans="1:54" ht="20.100000000000001" customHeight="1" x14ac:dyDescent="0.35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8"/>
      <c r="L8" s="8"/>
      <c r="M8" s="8"/>
      <c r="N8" s="8"/>
      <c r="O8" s="8"/>
      <c r="P8" s="19" t="str">
        <f>ТитулОО!P8</f>
        <v>Профиль</v>
      </c>
      <c r="Q8" s="156"/>
      <c r="R8" s="156"/>
      <c r="S8" s="156"/>
      <c r="T8" s="156"/>
      <c r="U8" s="156"/>
      <c r="V8" s="156"/>
      <c r="W8" s="8"/>
      <c r="X8" s="8"/>
      <c r="Y8" s="73"/>
      <c r="Z8" s="154"/>
      <c r="AA8" s="73"/>
      <c r="AB8" s="6"/>
      <c r="AC8" s="142" t="str">
        <f>ТитулОО!AC8</f>
        <v>Педагог дополнительного образования</v>
      </c>
      <c r="AD8" s="8"/>
      <c r="AE8" s="8"/>
      <c r="AF8" s="8"/>
      <c r="AG8" s="8"/>
      <c r="AH8" s="8"/>
      <c r="AI8" s="8"/>
      <c r="AJ8" s="73"/>
      <c r="AK8" s="8"/>
      <c r="AL8" s="8"/>
      <c r="AM8" s="74"/>
      <c r="AN8" s="74"/>
      <c r="AO8" s="74"/>
      <c r="AP8" s="74"/>
      <c r="AQ8" s="74"/>
      <c r="AR8" s="74"/>
      <c r="AS8" s="74"/>
      <c r="AT8" s="74"/>
      <c r="AU8" s="76"/>
      <c r="AV8" s="76"/>
      <c r="AW8" s="76"/>
      <c r="AX8" s="76"/>
      <c r="AY8" s="76"/>
      <c r="AZ8" s="77"/>
      <c r="BA8" s="8"/>
    </row>
    <row r="9" spans="1:54" ht="20.100000000000001" customHeight="1" x14ac:dyDescent="0.35">
      <c r="A9" s="8" t="str">
        <f>ТитулОО!A9</f>
        <v>Ректор ______________</v>
      </c>
      <c r="B9" s="29"/>
      <c r="C9" s="29"/>
      <c r="D9" s="73"/>
      <c r="E9" s="73"/>
      <c r="F9" s="8" t="s">
        <v>179</v>
      </c>
      <c r="G9" s="29"/>
      <c r="H9" s="29"/>
      <c r="I9" s="29"/>
      <c r="J9" s="29"/>
      <c r="K9" s="73"/>
      <c r="L9" s="78"/>
      <c r="M9" s="78"/>
      <c r="N9" s="74"/>
      <c r="O9" s="74"/>
      <c r="P9" s="19" t="str">
        <f>ТитулОО!P9</f>
        <v>Образовательная программа:</v>
      </c>
      <c r="Q9" s="27"/>
      <c r="R9" s="8"/>
      <c r="S9" s="75"/>
      <c r="T9" s="75"/>
      <c r="U9" s="75"/>
      <c r="V9" s="75"/>
      <c r="W9" s="75"/>
      <c r="X9" s="74"/>
      <c r="Y9" s="74"/>
      <c r="Z9" s="74"/>
      <c r="AA9" s="74"/>
      <c r="AB9" s="6"/>
      <c r="AC9" s="142" t="str">
        <f>ТитулОО!AC9</f>
        <v>Бакалавриат</v>
      </c>
      <c r="AD9" s="74"/>
      <c r="AE9" s="74"/>
      <c r="AF9" s="74"/>
      <c r="AG9" s="74"/>
      <c r="AH9" s="74"/>
      <c r="AI9" s="74"/>
      <c r="AJ9" s="74"/>
      <c r="AK9" s="74"/>
      <c r="AL9" s="154"/>
      <c r="AM9" s="154"/>
      <c r="AN9" s="154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3"/>
      <c r="BA9" s="8"/>
    </row>
    <row r="10" spans="1:54" ht="20.100000000000001" customHeight="1" x14ac:dyDescent="0.3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73"/>
      <c r="L10" s="78"/>
      <c r="M10" s="78"/>
      <c r="N10" s="74"/>
      <c r="O10" s="74"/>
      <c r="P10" s="19" t="str">
        <f>ТитулОО!P10</f>
        <v>Квалификация:</v>
      </c>
      <c r="Q10" s="8"/>
      <c r="R10" s="75"/>
      <c r="S10" s="75"/>
      <c r="T10" s="75"/>
      <c r="U10" s="75"/>
      <c r="V10" s="75"/>
      <c r="W10" s="75"/>
      <c r="X10" s="74"/>
      <c r="Y10" s="74"/>
      <c r="Z10" s="74"/>
      <c r="AA10" s="74"/>
      <c r="AB10" s="6"/>
      <c r="AC10" s="142" t="str">
        <f>ТитулОО!AC10</f>
        <v>Академический бакалавр</v>
      </c>
      <c r="AD10" s="74"/>
      <c r="AE10" s="74"/>
      <c r="AF10" s="74"/>
      <c r="AG10" s="74"/>
      <c r="AH10" s="74"/>
      <c r="AI10" s="74"/>
      <c r="AJ10" s="74"/>
      <c r="AK10" s="27"/>
      <c r="AL10" s="27"/>
      <c r="AM10" s="27"/>
      <c r="AN10" s="27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3"/>
      <c r="BA10" s="8"/>
    </row>
    <row r="11" spans="1:54" ht="20.100000000000001" customHeight="1" x14ac:dyDescent="0.35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73"/>
      <c r="L11" s="27"/>
      <c r="M11" s="27"/>
      <c r="N11" s="8"/>
      <c r="O11" s="27"/>
      <c r="P11" s="19" t="str">
        <f>ТитулОО!P11</f>
        <v>Срок обучения:</v>
      </c>
      <c r="Q11" s="27"/>
      <c r="R11" s="76"/>
      <c r="S11" s="76"/>
      <c r="T11" s="76"/>
      <c r="U11" s="76"/>
      <c r="V11" s="76"/>
      <c r="W11" s="76"/>
      <c r="X11" s="8"/>
      <c r="Y11" s="8"/>
      <c r="Z11" s="8"/>
      <c r="AA11" s="8"/>
      <c r="AB11" s="6"/>
      <c r="AC11" s="97" t="s">
        <v>342</v>
      </c>
      <c r="AD11" s="79"/>
      <c r="AE11" s="8"/>
      <c r="AF11" s="8"/>
      <c r="AG11" s="8"/>
      <c r="AH11" s="27"/>
      <c r="AI11" s="27"/>
      <c r="AJ11" s="27"/>
      <c r="AK11" s="27"/>
      <c r="AL11" s="27"/>
      <c r="AM11" s="27"/>
      <c r="AN11" s="27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73"/>
      <c r="BA11" s="8"/>
    </row>
    <row r="12" spans="1:54" ht="20.100000000000001" customHeight="1" x14ac:dyDescent="0.35">
      <c r="A12" s="8"/>
      <c r="B12" s="156"/>
      <c r="C12" s="156"/>
      <c r="D12" s="156"/>
      <c r="E12" s="156"/>
      <c r="F12" s="156"/>
      <c r="G12" s="156"/>
      <c r="H12" s="156"/>
      <c r="I12" s="156"/>
      <c r="J12" s="156"/>
      <c r="K12" s="73"/>
      <c r="L12" s="27"/>
      <c r="M12" s="27"/>
      <c r="N12" s="74"/>
      <c r="O12" s="74"/>
      <c r="P12" s="19" t="str">
        <f>ТитулОО!P12</f>
        <v>На базе:</v>
      </c>
      <c r="Q12" s="8"/>
      <c r="R12" s="76"/>
      <c r="S12" s="76"/>
      <c r="T12" s="76"/>
      <c r="U12" s="76"/>
      <c r="V12" s="76"/>
      <c r="W12" s="76"/>
      <c r="X12" s="74"/>
      <c r="Y12" s="74"/>
      <c r="Z12" s="74"/>
      <c r="AA12" s="74"/>
      <c r="AB12" s="6"/>
      <c r="AC12" s="142" t="str">
        <f>ТитСокрОО!AC12</f>
        <v>Среднего профессионального образования</v>
      </c>
      <c r="AD12" s="74"/>
      <c r="AE12" s="74"/>
      <c r="AF12" s="74"/>
      <c r="AG12" s="74"/>
      <c r="AH12" s="74"/>
      <c r="AI12" s="74"/>
      <c r="AJ12" s="74"/>
      <c r="AK12" s="154"/>
      <c r="AL12" s="154"/>
      <c r="AM12" s="154"/>
      <c r="AN12" s="154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73"/>
      <c r="BA12" s="8"/>
    </row>
    <row r="13" spans="1:54" ht="20.100000000000001" customHeight="1" x14ac:dyDescent="0.35">
      <c r="A13" s="338"/>
      <c r="B13" s="338"/>
      <c r="C13" s="338"/>
      <c r="D13" s="338"/>
      <c r="E13" s="338"/>
      <c r="F13" s="338"/>
      <c r="G13" s="338"/>
      <c r="H13" s="8"/>
      <c r="I13" s="8"/>
      <c r="J13" s="8"/>
      <c r="K13" s="27"/>
      <c r="L13" s="27"/>
      <c r="M13" s="27"/>
      <c r="N13" s="27"/>
      <c r="O13" s="27"/>
      <c r="P13" s="19" t="str">
        <f>ТитулОО!P13</f>
        <v>Форма обучения:</v>
      </c>
      <c r="Q13" s="156"/>
      <c r="R13" s="73"/>
      <c r="S13" s="156"/>
      <c r="T13" s="74"/>
      <c r="U13" s="27"/>
      <c r="V13" s="27"/>
      <c r="W13" s="27"/>
      <c r="X13" s="27"/>
      <c r="Y13" s="27"/>
      <c r="Z13" s="27"/>
      <c r="AA13" s="27"/>
      <c r="AB13" s="6"/>
      <c r="AC13" s="143" t="s">
        <v>182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73"/>
      <c r="BA13" s="8"/>
    </row>
    <row r="14" spans="1:54" x14ac:dyDescent="0.3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3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27"/>
      <c r="AI14" s="27"/>
      <c r="AJ14" s="27"/>
      <c r="AK14" s="27"/>
      <c r="AL14" s="27"/>
      <c r="AM14" s="27"/>
      <c r="AN14" s="27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5"/>
      <c r="BA14" s="8"/>
    </row>
    <row r="15" spans="1:54" ht="15.75" x14ac:dyDescent="0.25">
      <c r="A15" s="340" t="str">
        <f>ТитулОО!A15</f>
        <v>I. ГРАФИК УЧЕБНОГО ПРОЦЕССА</v>
      </c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  <c r="AE15" s="340"/>
      <c r="AF15" s="340"/>
      <c r="AG15" s="340"/>
      <c r="AH15" s="340"/>
      <c r="AI15" s="340"/>
      <c r="AJ15" s="340"/>
      <c r="AK15" s="340"/>
      <c r="AL15" s="340"/>
      <c r="AM15" s="340"/>
      <c r="AN15" s="340"/>
      <c r="AO15" s="340"/>
      <c r="AP15" s="340"/>
      <c r="AQ15" s="340"/>
      <c r="AR15" s="340"/>
      <c r="AS15" s="340"/>
      <c r="AT15" s="340"/>
      <c r="AU15" s="340"/>
      <c r="AV15" s="340"/>
      <c r="AW15" s="340"/>
      <c r="AX15" s="340"/>
      <c r="AY15" s="340"/>
      <c r="AZ15" s="340"/>
      <c r="BA15" s="340"/>
      <c r="BB15" s="24"/>
    </row>
    <row r="16" spans="1:54" ht="15.75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24"/>
    </row>
    <row r="17" spans="1:54" x14ac:dyDescent="0.35">
      <c r="A17" s="343" t="s">
        <v>171</v>
      </c>
      <c r="B17" s="341" t="s">
        <v>170</v>
      </c>
      <c r="C17" s="341"/>
      <c r="D17" s="341"/>
      <c r="E17" s="341"/>
      <c r="F17" s="341"/>
      <c r="G17" s="341" t="s">
        <v>169</v>
      </c>
      <c r="H17" s="341"/>
      <c r="I17" s="341"/>
      <c r="J17" s="341"/>
      <c r="K17" s="341" t="s">
        <v>168</v>
      </c>
      <c r="L17" s="341"/>
      <c r="M17" s="341"/>
      <c r="N17" s="341"/>
      <c r="O17" s="341" t="s">
        <v>167</v>
      </c>
      <c r="P17" s="341"/>
      <c r="Q17" s="341"/>
      <c r="R17" s="341"/>
      <c r="S17" s="341" t="s">
        <v>166</v>
      </c>
      <c r="T17" s="341"/>
      <c r="U17" s="341"/>
      <c r="V17" s="341"/>
      <c r="W17" s="341"/>
      <c r="X17" s="341" t="s">
        <v>165</v>
      </c>
      <c r="Y17" s="341"/>
      <c r="Z17" s="341"/>
      <c r="AA17" s="341"/>
      <c r="AB17" s="341" t="s">
        <v>164</v>
      </c>
      <c r="AC17" s="341"/>
      <c r="AD17" s="341"/>
      <c r="AE17" s="341"/>
      <c r="AF17" s="341" t="s">
        <v>163</v>
      </c>
      <c r="AG17" s="341"/>
      <c r="AH17" s="341"/>
      <c r="AI17" s="341"/>
      <c r="AJ17" s="341" t="s">
        <v>162</v>
      </c>
      <c r="AK17" s="341"/>
      <c r="AL17" s="341"/>
      <c r="AM17" s="341"/>
      <c r="AN17" s="341" t="s">
        <v>161</v>
      </c>
      <c r="AO17" s="341"/>
      <c r="AP17" s="341"/>
      <c r="AQ17" s="341"/>
      <c r="AR17" s="341"/>
      <c r="AS17" s="341" t="s">
        <v>160</v>
      </c>
      <c r="AT17" s="341"/>
      <c r="AU17" s="341"/>
      <c r="AV17" s="341"/>
      <c r="AW17" s="341" t="s">
        <v>159</v>
      </c>
      <c r="AX17" s="341"/>
      <c r="AY17" s="341"/>
      <c r="AZ17" s="341"/>
      <c r="BA17" s="341"/>
    </row>
    <row r="18" spans="1:54" x14ac:dyDescent="0.35">
      <c r="A18" s="344"/>
      <c r="B18" s="23" t="s">
        <v>8</v>
      </c>
      <c r="C18" s="23" t="s">
        <v>7</v>
      </c>
      <c r="D18" s="23" t="s">
        <v>8</v>
      </c>
      <c r="E18" s="23" t="s">
        <v>7</v>
      </c>
      <c r="F18" s="23" t="s">
        <v>8</v>
      </c>
      <c r="G18" s="23" t="s">
        <v>7</v>
      </c>
      <c r="H18" s="23" t="s">
        <v>8</v>
      </c>
      <c r="I18" s="23" t="s">
        <v>7</v>
      </c>
      <c r="J18" s="23" t="s">
        <v>8</v>
      </c>
      <c r="K18" s="23" t="s">
        <v>7</v>
      </c>
      <c r="L18" s="23" t="s">
        <v>8</v>
      </c>
      <c r="M18" s="23" t="s">
        <v>7</v>
      </c>
      <c r="N18" s="23" t="s">
        <v>8</v>
      </c>
      <c r="O18" s="23" t="s">
        <v>7</v>
      </c>
      <c r="P18" s="23" t="s">
        <v>8</v>
      </c>
      <c r="Q18" s="23" t="s">
        <v>7</v>
      </c>
      <c r="R18" s="23" t="s">
        <v>8</v>
      </c>
      <c r="S18" s="23" t="s">
        <v>7</v>
      </c>
      <c r="T18" s="23" t="s">
        <v>8</v>
      </c>
      <c r="U18" s="23" t="s">
        <v>7</v>
      </c>
      <c r="V18" s="23" t="s">
        <v>8</v>
      </c>
      <c r="W18" s="23" t="s">
        <v>7</v>
      </c>
      <c r="X18" s="23" t="s">
        <v>8</v>
      </c>
      <c r="Y18" s="23" t="s">
        <v>7</v>
      </c>
      <c r="Z18" s="23" t="s">
        <v>8</v>
      </c>
      <c r="AA18" s="23" t="s">
        <v>7</v>
      </c>
      <c r="AB18" s="23" t="s">
        <v>8</v>
      </c>
      <c r="AC18" s="23" t="s">
        <v>7</v>
      </c>
      <c r="AD18" s="23" t="s">
        <v>8</v>
      </c>
      <c r="AE18" s="23" t="s">
        <v>7</v>
      </c>
      <c r="AF18" s="23" t="s">
        <v>8</v>
      </c>
      <c r="AG18" s="23" t="s">
        <v>7</v>
      </c>
      <c r="AH18" s="23" t="s">
        <v>8</v>
      </c>
      <c r="AI18" s="23" t="s">
        <v>7</v>
      </c>
      <c r="AJ18" s="23" t="s">
        <v>8</v>
      </c>
      <c r="AK18" s="23" t="s">
        <v>7</v>
      </c>
      <c r="AL18" s="23" t="s">
        <v>8</v>
      </c>
      <c r="AM18" s="23" t="s">
        <v>7</v>
      </c>
      <c r="AN18" s="23" t="s">
        <v>8</v>
      </c>
      <c r="AO18" s="23" t="s">
        <v>7</v>
      </c>
      <c r="AP18" s="23" t="s">
        <v>8</v>
      </c>
      <c r="AQ18" s="23" t="s">
        <v>7</v>
      </c>
      <c r="AR18" s="23" t="s">
        <v>8</v>
      </c>
      <c r="AS18" s="157"/>
      <c r="AT18" s="157"/>
      <c r="AU18" s="157"/>
      <c r="AV18" s="157"/>
      <c r="AW18" s="157"/>
      <c r="AX18" s="157"/>
      <c r="AY18" s="157"/>
      <c r="AZ18" s="157"/>
      <c r="BA18" s="157"/>
    </row>
    <row r="19" spans="1:54" x14ac:dyDescent="0.35">
      <c r="A19" s="344"/>
      <c r="B19" s="22">
        <v>1</v>
      </c>
      <c r="C19" s="22">
        <v>2</v>
      </c>
      <c r="D19" s="22">
        <v>3</v>
      </c>
      <c r="E19" s="22">
        <v>4</v>
      </c>
      <c r="F19" s="22">
        <v>5</v>
      </c>
      <c r="G19" s="22">
        <v>6</v>
      </c>
      <c r="H19" s="22">
        <v>7</v>
      </c>
      <c r="I19" s="22">
        <v>8</v>
      </c>
      <c r="J19" s="22">
        <v>9</v>
      </c>
      <c r="K19" s="22">
        <v>10</v>
      </c>
      <c r="L19" s="22">
        <v>11</v>
      </c>
      <c r="M19" s="22">
        <v>12</v>
      </c>
      <c r="N19" s="22">
        <v>13</v>
      </c>
      <c r="O19" s="22">
        <v>14</v>
      </c>
      <c r="P19" s="22">
        <v>15</v>
      </c>
      <c r="Q19" s="22">
        <v>16</v>
      </c>
      <c r="R19" s="22">
        <v>17</v>
      </c>
      <c r="S19" s="22">
        <v>18</v>
      </c>
      <c r="T19" s="22">
        <v>19</v>
      </c>
      <c r="U19" s="22">
        <v>20</v>
      </c>
      <c r="V19" s="22">
        <v>21</v>
      </c>
      <c r="W19" s="22">
        <v>22</v>
      </c>
      <c r="X19" s="22">
        <v>23</v>
      </c>
      <c r="Y19" s="22">
        <v>24</v>
      </c>
      <c r="Z19" s="22">
        <v>25</v>
      </c>
      <c r="AA19" s="22">
        <v>26</v>
      </c>
      <c r="AB19" s="22">
        <v>27</v>
      </c>
      <c r="AC19" s="22">
        <v>28</v>
      </c>
      <c r="AD19" s="22">
        <v>29</v>
      </c>
      <c r="AE19" s="22">
        <v>30</v>
      </c>
      <c r="AF19" s="22">
        <v>31</v>
      </c>
      <c r="AG19" s="22">
        <v>32</v>
      </c>
      <c r="AH19" s="22">
        <v>33</v>
      </c>
      <c r="AI19" s="22">
        <v>34</v>
      </c>
      <c r="AJ19" s="22">
        <v>35</v>
      </c>
      <c r="AK19" s="22">
        <v>36</v>
      </c>
      <c r="AL19" s="22">
        <v>37</v>
      </c>
      <c r="AM19" s="22">
        <v>38</v>
      </c>
      <c r="AN19" s="22">
        <v>39</v>
      </c>
      <c r="AO19" s="22">
        <v>40</v>
      </c>
      <c r="AP19" s="22">
        <v>41</v>
      </c>
      <c r="AQ19" s="22">
        <v>42</v>
      </c>
      <c r="AR19" s="22">
        <v>43</v>
      </c>
      <c r="AS19" s="22">
        <v>44</v>
      </c>
      <c r="AT19" s="22">
        <v>45</v>
      </c>
      <c r="AU19" s="22">
        <v>46</v>
      </c>
      <c r="AV19" s="22">
        <v>47</v>
      </c>
      <c r="AW19" s="22">
        <v>48</v>
      </c>
      <c r="AX19" s="22">
        <v>49</v>
      </c>
      <c r="AY19" s="22">
        <v>50</v>
      </c>
      <c r="AZ19" s="22">
        <v>51</v>
      </c>
      <c r="BA19" s="22">
        <v>52</v>
      </c>
    </row>
    <row r="20" spans="1:54" s="105" customFormat="1" x14ac:dyDescent="0.35">
      <c r="A20" s="103" t="s">
        <v>6</v>
      </c>
      <c r="B20" s="137" t="s">
        <v>2</v>
      </c>
      <c r="C20" s="137" t="s">
        <v>2</v>
      </c>
      <c r="D20" s="137" t="s">
        <v>2</v>
      </c>
      <c r="E20" s="137" t="s">
        <v>2</v>
      </c>
      <c r="F20" s="137" t="s">
        <v>2</v>
      </c>
      <c r="G20" s="137" t="s">
        <v>2</v>
      </c>
      <c r="H20" s="137" t="s">
        <v>2</v>
      </c>
      <c r="I20" s="137" t="s">
        <v>2</v>
      </c>
      <c r="J20" s="137" t="s">
        <v>2</v>
      </c>
      <c r="K20" s="137" t="s">
        <v>2</v>
      </c>
      <c r="L20" s="137" t="s">
        <v>2</v>
      </c>
      <c r="M20" s="137" t="s">
        <v>2</v>
      </c>
      <c r="N20" s="137" t="s">
        <v>2</v>
      </c>
      <c r="O20" s="137" t="s">
        <v>2</v>
      </c>
      <c r="P20" s="137" t="s">
        <v>2</v>
      </c>
      <c r="Q20" s="137" t="s">
        <v>2</v>
      </c>
      <c r="R20" s="137" t="s">
        <v>2</v>
      </c>
      <c r="S20" s="137" t="s">
        <v>2</v>
      </c>
      <c r="T20" s="137" t="s">
        <v>283</v>
      </c>
      <c r="U20" s="137" t="s">
        <v>158</v>
      </c>
      <c r="V20" s="137" t="s">
        <v>158</v>
      </c>
      <c r="W20" s="137" t="s">
        <v>283</v>
      </c>
      <c r="X20" s="137" t="s">
        <v>2</v>
      </c>
      <c r="Y20" s="137" t="s">
        <v>2</v>
      </c>
      <c r="Z20" s="137" t="s">
        <v>2</v>
      </c>
      <c r="AA20" s="137" t="s">
        <v>2</v>
      </c>
      <c r="AB20" s="137" t="s">
        <v>2</v>
      </c>
      <c r="AC20" s="137" t="s">
        <v>2</v>
      </c>
      <c r="AD20" s="137" t="s">
        <v>2</v>
      </c>
      <c r="AE20" s="137" t="s">
        <v>2</v>
      </c>
      <c r="AF20" s="137" t="s">
        <v>2</v>
      </c>
      <c r="AG20" s="137" t="s">
        <v>2</v>
      </c>
      <c r="AH20" s="137" t="s">
        <v>2</v>
      </c>
      <c r="AI20" s="137" t="s">
        <v>2</v>
      </c>
      <c r="AJ20" s="137" t="s">
        <v>2</v>
      </c>
      <c r="AK20" s="137" t="s">
        <v>2</v>
      </c>
      <c r="AL20" s="137" t="s">
        <v>2</v>
      </c>
      <c r="AM20" s="137" t="s">
        <v>2</v>
      </c>
      <c r="AN20" s="137" t="s">
        <v>158</v>
      </c>
      <c r="AO20" s="137" t="s">
        <v>158</v>
      </c>
      <c r="AP20" s="137" t="s">
        <v>1</v>
      </c>
      <c r="AQ20" s="137" t="s">
        <v>1</v>
      </c>
      <c r="AR20" s="137" t="s">
        <v>283</v>
      </c>
      <c r="AS20" s="137" t="s">
        <v>283</v>
      </c>
      <c r="AT20" s="137" t="s">
        <v>283</v>
      </c>
      <c r="AU20" s="137" t="s">
        <v>283</v>
      </c>
      <c r="AV20" s="137" t="s">
        <v>283</v>
      </c>
      <c r="AW20" s="137" t="s">
        <v>283</v>
      </c>
      <c r="AX20" s="137" t="s">
        <v>283</v>
      </c>
      <c r="AY20" s="137" t="s">
        <v>283</v>
      </c>
      <c r="AZ20" s="137" t="s">
        <v>283</v>
      </c>
      <c r="BA20" s="137" t="s">
        <v>283</v>
      </c>
      <c r="BB20" s="104"/>
    </row>
    <row r="21" spans="1:54" s="105" customFormat="1" x14ac:dyDescent="0.35">
      <c r="A21" s="103" t="s">
        <v>5</v>
      </c>
      <c r="B21" s="137" t="s">
        <v>2</v>
      </c>
      <c r="C21" s="137" t="s">
        <v>2</v>
      </c>
      <c r="D21" s="137" t="s">
        <v>2</v>
      </c>
      <c r="E21" s="137" t="s">
        <v>2</v>
      </c>
      <c r="F21" s="137" t="s">
        <v>2</v>
      </c>
      <c r="G21" s="137" t="s">
        <v>2</v>
      </c>
      <c r="H21" s="137" t="s">
        <v>2</v>
      </c>
      <c r="I21" s="137" t="s">
        <v>2</v>
      </c>
      <c r="J21" s="137" t="s">
        <v>2</v>
      </c>
      <c r="K21" s="137" t="s">
        <v>2</v>
      </c>
      <c r="L21" s="137" t="s">
        <v>2</v>
      </c>
      <c r="M21" s="137" t="s">
        <v>2</v>
      </c>
      <c r="N21" s="137" t="s">
        <v>2</v>
      </c>
      <c r="O21" s="137" t="s">
        <v>2</v>
      </c>
      <c r="P21" s="137" t="s">
        <v>2</v>
      </c>
      <c r="Q21" s="137" t="s">
        <v>2</v>
      </c>
      <c r="R21" s="137" t="s">
        <v>2</v>
      </c>
      <c r="S21" s="137" t="s">
        <v>2</v>
      </c>
      <c r="T21" s="137" t="s">
        <v>283</v>
      </c>
      <c r="U21" s="137" t="s">
        <v>158</v>
      </c>
      <c r="V21" s="137" t="s">
        <v>158</v>
      </c>
      <c r="W21" s="137" t="s">
        <v>283</v>
      </c>
      <c r="X21" s="137" t="s">
        <v>2</v>
      </c>
      <c r="Y21" s="137" t="s">
        <v>2</v>
      </c>
      <c r="Z21" s="137" t="s">
        <v>2</v>
      </c>
      <c r="AA21" s="137" t="s">
        <v>2</v>
      </c>
      <c r="AB21" s="137" t="s">
        <v>2</v>
      </c>
      <c r="AC21" s="137" t="s">
        <v>2</v>
      </c>
      <c r="AD21" s="137" t="s">
        <v>2</v>
      </c>
      <c r="AE21" s="137" t="s">
        <v>2</v>
      </c>
      <c r="AF21" s="137" t="s">
        <v>2</v>
      </c>
      <c r="AG21" s="137" t="s">
        <v>2</v>
      </c>
      <c r="AH21" s="137" t="s">
        <v>2</v>
      </c>
      <c r="AI21" s="137" t="s">
        <v>2</v>
      </c>
      <c r="AJ21" s="137" t="s">
        <v>2</v>
      </c>
      <c r="AK21" s="137" t="s">
        <v>2</v>
      </c>
      <c r="AL21" s="137" t="s">
        <v>2</v>
      </c>
      <c r="AM21" s="137" t="s">
        <v>2</v>
      </c>
      <c r="AN21" s="137" t="s">
        <v>2</v>
      </c>
      <c r="AO21" s="137" t="s">
        <v>158</v>
      </c>
      <c r="AP21" s="137" t="s">
        <v>158</v>
      </c>
      <c r="AQ21" s="137" t="s">
        <v>158</v>
      </c>
      <c r="AR21" s="137" t="s">
        <v>283</v>
      </c>
      <c r="AS21" s="137" t="s">
        <v>283</v>
      </c>
      <c r="AT21" s="137" t="s">
        <v>283</v>
      </c>
      <c r="AU21" s="137" t="s">
        <v>283</v>
      </c>
      <c r="AV21" s="137" t="s">
        <v>283</v>
      </c>
      <c r="AW21" s="137" t="s">
        <v>283</v>
      </c>
      <c r="AX21" s="137" t="s">
        <v>283</v>
      </c>
      <c r="AY21" s="137" t="s">
        <v>283</v>
      </c>
      <c r="AZ21" s="137" t="s">
        <v>283</v>
      </c>
      <c r="BA21" s="137" t="s">
        <v>283</v>
      </c>
      <c r="BB21" s="104"/>
    </row>
    <row r="22" spans="1:54" s="105" customFormat="1" x14ac:dyDescent="0.35">
      <c r="A22" s="103" t="s">
        <v>4</v>
      </c>
      <c r="B22" s="137" t="s">
        <v>0</v>
      </c>
      <c r="C22" s="137" t="s">
        <v>0</v>
      </c>
      <c r="D22" s="137" t="s">
        <v>0</v>
      </c>
      <c r="E22" s="137" t="s">
        <v>0</v>
      </c>
      <c r="F22" s="137" t="s">
        <v>2</v>
      </c>
      <c r="G22" s="137" t="s">
        <v>2</v>
      </c>
      <c r="H22" s="137" t="s">
        <v>2</v>
      </c>
      <c r="I22" s="137" t="s">
        <v>2</v>
      </c>
      <c r="J22" s="137" t="s">
        <v>2</v>
      </c>
      <c r="K22" s="137" t="s">
        <v>2</v>
      </c>
      <c r="L22" s="137" t="s">
        <v>2</v>
      </c>
      <c r="M22" s="137" t="s">
        <v>2</v>
      </c>
      <c r="N22" s="137" t="s">
        <v>2</v>
      </c>
      <c r="O22" s="137" t="s">
        <v>2</v>
      </c>
      <c r="P22" s="137" t="s">
        <v>2</v>
      </c>
      <c r="Q22" s="137" t="s">
        <v>2</v>
      </c>
      <c r="R22" s="137" t="s">
        <v>2</v>
      </c>
      <c r="S22" s="137" t="s">
        <v>2</v>
      </c>
      <c r="T22" s="137" t="s">
        <v>283</v>
      </c>
      <c r="U22" s="137" t="s">
        <v>158</v>
      </c>
      <c r="V22" s="137" t="s">
        <v>158</v>
      </c>
      <c r="W22" s="137" t="s">
        <v>283</v>
      </c>
      <c r="X22" s="137" t="s">
        <v>2</v>
      </c>
      <c r="Y22" s="137" t="s">
        <v>2</v>
      </c>
      <c r="Z22" s="137" t="s">
        <v>2</v>
      </c>
      <c r="AA22" s="137" t="s">
        <v>2</v>
      </c>
      <c r="AB22" s="137" t="s">
        <v>2</v>
      </c>
      <c r="AC22" s="137" t="s">
        <v>2</v>
      </c>
      <c r="AD22" s="137" t="s">
        <v>2</v>
      </c>
      <c r="AE22" s="137" t="s">
        <v>2</v>
      </c>
      <c r="AF22" s="137" t="s">
        <v>2</v>
      </c>
      <c r="AG22" s="137" t="s">
        <v>2</v>
      </c>
      <c r="AH22" s="137" t="s">
        <v>158</v>
      </c>
      <c r="AI22" s="137" t="s">
        <v>158</v>
      </c>
      <c r="AJ22" s="137" t="s">
        <v>157</v>
      </c>
      <c r="AK22" s="137" t="s">
        <v>157</v>
      </c>
      <c r="AL22" s="137" t="s">
        <v>157</v>
      </c>
      <c r="AM22" s="137" t="s">
        <v>157</v>
      </c>
      <c r="AN22" s="137" t="s">
        <v>154</v>
      </c>
      <c r="AO22" s="137" t="s">
        <v>154</v>
      </c>
      <c r="AP22" s="137" t="s">
        <v>154</v>
      </c>
      <c r="AQ22" s="137" t="s">
        <v>154</v>
      </c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04"/>
    </row>
    <row r="23" spans="1:54" s="105" customFormat="1" x14ac:dyDescent="0.35">
      <c r="A23" s="103" t="s">
        <v>3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04"/>
    </row>
    <row r="24" spans="1:54" ht="23.25" customHeight="1" x14ac:dyDescent="0.35">
      <c r="A24" s="80" t="str">
        <f>ТитулОО!A25</f>
        <v xml:space="preserve">ОБОЗНАЧЕНИЯ:  </v>
      </c>
      <c r="B24" s="21"/>
      <c r="C24" s="21"/>
      <c r="D24" s="8"/>
      <c r="E24" s="8"/>
      <c r="F24" s="158" t="str">
        <f>ТитулОО!F25</f>
        <v>Т</v>
      </c>
      <c r="G24" s="131" t="str">
        <f>ТитулОО!G25</f>
        <v>Теоретическое обучение</v>
      </c>
      <c r="H24" s="14"/>
      <c r="I24" s="14"/>
      <c r="J24" s="14"/>
      <c r="K24" s="14"/>
      <c r="L24" s="14"/>
      <c r="M24" s="14"/>
      <c r="N24" s="14"/>
      <c r="O24" s="14"/>
      <c r="P24" s="14"/>
      <c r="Q24" s="32" t="str">
        <f>ТитулОО!Q25</f>
        <v>Практики:</v>
      </c>
      <c r="R24" s="34"/>
      <c r="S24" s="34"/>
      <c r="T24" s="33"/>
      <c r="U24" s="116"/>
      <c r="V24" s="116"/>
      <c r="W24" s="116"/>
      <c r="X24" s="116"/>
      <c r="Y24" s="116"/>
      <c r="Z24" s="34"/>
      <c r="AA24" s="34"/>
      <c r="AB24" s="146">
        <f>ТитулОО!AB25</f>
        <v>0</v>
      </c>
      <c r="AC24" s="356" t="str">
        <f>IF($U34&lt;$U$30,W34,"")</f>
        <v/>
      </c>
      <c r="AD24" s="357"/>
      <c r="AE24" s="357"/>
      <c r="AF24" s="357"/>
      <c r="AG24" s="357"/>
      <c r="AH24" s="357"/>
      <c r="AI24" s="357"/>
      <c r="AJ24" s="357"/>
      <c r="AK24" s="357"/>
      <c r="AL24" s="357"/>
      <c r="AM24" s="146">
        <f>ТитулОО!AM25</f>
        <v>0</v>
      </c>
      <c r="AN24" s="356" t="str">
        <f>IF($U38&lt;$U$30,W38,"")</f>
        <v/>
      </c>
      <c r="AO24" s="356"/>
      <c r="AP24" s="356"/>
      <c r="AQ24" s="356"/>
      <c r="AR24" s="356"/>
      <c r="AS24" s="356"/>
      <c r="AT24" s="366"/>
      <c r="AV24" s="157" t="s">
        <v>8</v>
      </c>
      <c r="AW24" s="129" t="s">
        <v>156</v>
      </c>
      <c r="AX24" s="17"/>
      <c r="AY24" s="17"/>
      <c r="AZ24" s="17"/>
      <c r="BA24" s="17"/>
    </row>
    <row r="25" spans="1:54" ht="23.25" customHeight="1" x14ac:dyDescent="0.35">
      <c r="C25" s="13"/>
      <c r="D25" s="8"/>
      <c r="E25" s="8"/>
      <c r="F25" s="158" t="str">
        <f>ТитулОО!F26</f>
        <v>ГА</v>
      </c>
      <c r="G25" s="131" t="str">
        <f>ТитулОО!G26</f>
        <v>Государственная итоговая аттестация</v>
      </c>
      <c r="H25" s="133"/>
      <c r="I25" s="133"/>
      <c r="J25" s="133"/>
      <c r="K25" s="133"/>
      <c r="L25" s="133"/>
      <c r="M25" s="133"/>
      <c r="N25" s="133"/>
      <c r="O25" s="133"/>
      <c r="P25" s="133"/>
      <c r="Q25" s="147" t="str">
        <f>ТитулОО!Q26</f>
        <v>У</v>
      </c>
      <c r="R25" s="352" t="str">
        <f>W31</f>
        <v>Учебная практика</v>
      </c>
      <c r="S25" s="352"/>
      <c r="T25" s="352"/>
      <c r="U25" s="352"/>
      <c r="V25" s="352"/>
      <c r="W25" s="352"/>
      <c r="X25" s="352"/>
      <c r="Y25" s="352"/>
      <c r="Z25" s="352"/>
      <c r="AA25" s="352"/>
      <c r="AB25" s="145">
        <f>ТитулОО!AB26</f>
        <v>0</v>
      </c>
      <c r="AC25" s="352" t="str">
        <f>IF($U35&lt;$U$30,W35,"")</f>
        <v/>
      </c>
      <c r="AD25" s="353"/>
      <c r="AE25" s="353"/>
      <c r="AF25" s="353"/>
      <c r="AG25" s="353"/>
      <c r="AH25" s="353"/>
      <c r="AI25" s="353"/>
      <c r="AJ25" s="353"/>
      <c r="AK25" s="353"/>
      <c r="AL25" s="353"/>
      <c r="AM25" s="145" t="str">
        <f>ТитулОО!AM26</f>
        <v>ВКР</v>
      </c>
      <c r="AN25" s="362" t="str">
        <f>Base!B170</f>
        <v>Производственная (преддипломная, подготовка ВКР: дипломной работы)</v>
      </c>
      <c r="AO25" s="362"/>
      <c r="AP25" s="362"/>
      <c r="AQ25" s="362"/>
      <c r="AR25" s="362"/>
      <c r="AS25" s="362"/>
      <c r="AT25" s="363"/>
      <c r="AV25" s="157" t="s">
        <v>7</v>
      </c>
      <c r="AW25" s="129" t="s">
        <v>155</v>
      </c>
      <c r="AX25" s="12"/>
      <c r="AY25" s="12"/>
      <c r="AZ25" s="12"/>
      <c r="BA25" s="12"/>
    </row>
    <row r="26" spans="1:54" ht="23.25" customHeight="1" x14ac:dyDescent="0.35">
      <c r="A26" s="20" t="str">
        <f>ТитулОО!A27</f>
        <v>К</v>
      </c>
      <c r="B26" s="19" t="str">
        <f>ТитулОО!B27</f>
        <v>Каникулы</v>
      </c>
      <c r="C26" s="155"/>
      <c r="D26" s="155"/>
      <c r="E26" s="8"/>
      <c r="F26" s="158" t="str">
        <f>ТитулОО!F27</f>
        <v>С</v>
      </c>
      <c r="G26" s="131" t="str">
        <f>ТитулОО!G27</f>
        <v>Экзаменационная сессия</v>
      </c>
      <c r="H26" s="134"/>
      <c r="I26" s="134"/>
      <c r="J26" s="134"/>
      <c r="K26" s="134"/>
      <c r="L26" s="134"/>
      <c r="M26" s="134"/>
      <c r="N26" s="134"/>
      <c r="O26" s="134"/>
      <c r="P26" s="134"/>
      <c r="Q26" s="147">
        <f>ТитулОО!Q27</f>
        <v>0</v>
      </c>
      <c r="R26" s="352" t="str">
        <f>IF($U32&lt;$U$30,W32,"")</f>
        <v/>
      </c>
      <c r="S26" s="353"/>
      <c r="T26" s="353"/>
      <c r="U26" s="353"/>
      <c r="V26" s="353"/>
      <c r="W26" s="353"/>
      <c r="X26" s="353"/>
      <c r="Y26" s="353"/>
      <c r="Z26" s="353"/>
      <c r="AA26" s="353"/>
      <c r="AB26" s="145">
        <f>ТитулОО!AB27</f>
        <v>0</v>
      </c>
      <c r="AC26" s="352" t="str">
        <f>IF($U36&lt;$U$30,W36,"")</f>
        <v/>
      </c>
      <c r="AD26" s="353"/>
      <c r="AE26" s="353"/>
      <c r="AF26" s="353"/>
      <c r="AG26" s="353"/>
      <c r="AH26" s="353"/>
      <c r="AI26" s="353"/>
      <c r="AJ26" s="353"/>
      <c r="AK26" s="353"/>
      <c r="AL26" s="353"/>
      <c r="AM26" s="30"/>
      <c r="AN26" s="362"/>
      <c r="AO26" s="362"/>
      <c r="AP26" s="362"/>
      <c r="AQ26" s="362"/>
      <c r="AR26" s="362"/>
      <c r="AS26" s="362"/>
      <c r="AT26" s="363"/>
      <c r="AU26" s="155"/>
      <c r="AV26" s="155"/>
      <c r="AW26" s="155"/>
      <c r="AX26" s="155"/>
      <c r="AY26" s="155"/>
      <c r="AZ26" s="8"/>
      <c r="BA26" s="8"/>
    </row>
    <row r="27" spans="1:54" x14ac:dyDescent="0.35">
      <c r="A27" s="20">
        <f>ТитулОО!A28</f>
        <v>0</v>
      </c>
      <c r="B27" s="19">
        <f>ТитулОО!B28</f>
        <v>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48">
        <f>ТитулОО!Q28</f>
        <v>0</v>
      </c>
      <c r="R27" s="354" t="str">
        <f>IF($U33&lt;$U$30,W33,"")</f>
        <v/>
      </c>
      <c r="S27" s="355"/>
      <c r="T27" s="355"/>
      <c r="U27" s="355"/>
      <c r="V27" s="355"/>
      <c r="W27" s="355"/>
      <c r="X27" s="355"/>
      <c r="Y27" s="355"/>
      <c r="Z27" s="355"/>
      <c r="AA27" s="355"/>
      <c r="AB27" s="149">
        <f>ТитулОО!AB28</f>
        <v>0</v>
      </c>
      <c r="AC27" s="354" t="str">
        <f>IF($U37&lt;$U$30,W37,"")</f>
        <v/>
      </c>
      <c r="AD27" s="355"/>
      <c r="AE27" s="355"/>
      <c r="AF27" s="355"/>
      <c r="AG27" s="355"/>
      <c r="AH27" s="355"/>
      <c r="AI27" s="355"/>
      <c r="AJ27" s="355"/>
      <c r="AK27" s="355"/>
      <c r="AL27" s="355"/>
      <c r="AM27" s="35"/>
      <c r="AN27" s="364"/>
      <c r="AO27" s="364"/>
      <c r="AP27" s="364"/>
      <c r="AQ27" s="364"/>
      <c r="AR27" s="364"/>
      <c r="AS27" s="364"/>
      <c r="AT27" s="365"/>
      <c r="AU27" s="8"/>
      <c r="AV27" s="8"/>
      <c r="AW27" s="8"/>
      <c r="AX27" s="8"/>
      <c r="AY27" s="8"/>
      <c r="AZ27" s="8"/>
      <c r="BA27" s="8"/>
    </row>
    <row r="28" spans="1:54" x14ac:dyDescent="0.35">
      <c r="A28" s="336" t="str">
        <f>ТитулОО!A29</f>
        <v>ІІ. СВОДНЫЕ ДАННЫЕ О БЮДЖЕТЕ ВРЕМЕНИ, недели</v>
      </c>
      <c r="B28" s="336"/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8"/>
      <c r="W28" s="368" t="str">
        <f>ТитулОО!W29</f>
        <v>ІІІ. ПРАКТИКИ</v>
      </c>
      <c r="X28" s="368"/>
      <c r="Y28" s="368"/>
      <c r="Z28" s="368"/>
      <c r="AA28" s="368"/>
      <c r="AB28" s="368"/>
      <c r="AC28" s="368"/>
      <c r="AD28" s="368"/>
      <c r="AE28" s="368"/>
      <c r="AF28" s="368"/>
      <c r="AG28" s="368"/>
      <c r="AH28" s="368"/>
      <c r="AI28" s="368"/>
      <c r="AJ28" s="368"/>
      <c r="AK28" s="368"/>
      <c r="AL28" s="10"/>
      <c r="AM28" s="10" t="str">
        <f>ТитулОО!AM29</f>
        <v>IV. ГОСУДАРСТВЕННАЯ ИТОГОВАЯ АТТЕСТАЦИЯ</v>
      </c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</row>
    <row r="29" spans="1:54" ht="31.5" customHeight="1" x14ac:dyDescent="0.35">
      <c r="A29" s="339" t="str">
        <f>ТитулОО!A30</f>
        <v>Курс</v>
      </c>
      <c r="B29" s="339"/>
      <c r="C29" s="339" t="str">
        <f>ТитулОО!C30</f>
        <v>Теоретическое обучение</v>
      </c>
      <c r="D29" s="339"/>
      <c r="E29" s="339"/>
      <c r="F29" s="342" t="str">
        <f>ТитулОО!F30</f>
        <v>Экзаменационная сессия</v>
      </c>
      <c r="G29" s="342"/>
      <c r="H29" s="342"/>
      <c r="I29" s="339" t="str">
        <f>ТитулОО!I30</f>
        <v>Практика (в т.ч. подготовка ВКР: дипл. работы)</v>
      </c>
      <c r="J29" s="339"/>
      <c r="K29" s="339" t="str">
        <f>ТитулОО!K30</f>
        <v>Государственная итоговая аттестация</v>
      </c>
      <c r="L29" s="339"/>
      <c r="M29" s="339"/>
      <c r="N29" s="348" t="str">
        <f>ТитулОО!N30</f>
        <v>Подготовка ВКР: дипл. работы</v>
      </c>
      <c r="O29" s="348"/>
      <c r="P29" s="348"/>
      <c r="Q29" s="339" t="str">
        <f>ТитулОО!Q30</f>
        <v>Каникулы</v>
      </c>
      <c r="R29" s="339"/>
      <c r="S29" s="339" t="str">
        <f>ТитулОО!S30</f>
        <v>Всего</v>
      </c>
      <c r="T29" s="339"/>
      <c r="U29" s="9"/>
      <c r="W29" s="359" t="str">
        <f>ТитулОО!W30</f>
        <v>Название практики</v>
      </c>
      <c r="X29" s="359"/>
      <c r="Y29" s="359"/>
      <c r="Z29" s="359"/>
      <c r="AA29" s="359"/>
      <c r="AB29" s="359"/>
      <c r="AC29" s="359"/>
      <c r="AD29" s="359"/>
      <c r="AE29" s="359"/>
      <c r="AF29" s="359"/>
      <c r="AG29" s="359"/>
      <c r="AH29" s="359"/>
      <c r="AI29" s="359"/>
      <c r="AJ29" s="339" t="str">
        <f>ТитулЗО!AJ30</f>
        <v>Курс</v>
      </c>
      <c r="AK29" s="339" t="str">
        <f>ТитулОО!AK30</f>
        <v>Количество недель</v>
      </c>
      <c r="AL29" s="339"/>
      <c r="AM29" s="30"/>
      <c r="AN29" s="30"/>
      <c r="AO29" s="359" t="str">
        <f>ТитулОО!AO30</f>
        <v>Название учебной дисциплины</v>
      </c>
      <c r="AP29" s="359"/>
      <c r="AQ29" s="359"/>
      <c r="AR29" s="359"/>
      <c r="AS29" s="359"/>
      <c r="AT29" s="359"/>
      <c r="AU29" s="359"/>
      <c r="AV29" s="359" t="str">
        <f>ТитулОО!AV30</f>
        <v>Форма государственной аттестации (экзамен, защита)</v>
      </c>
      <c r="AW29" s="359"/>
      <c r="AX29" s="359"/>
      <c r="AY29" s="359"/>
      <c r="AZ29" s="359"/>
      <c r="BA29" s="339" t="str">
        <f>AJ29</f>
        <v>Курс</v>
      </c>
    </row>
    <row r="30" spans="1:54" ht="36" customHeight="1" x14ac:dyDescent="0.35">
      <c r="A30" s="339"/>
      <c r="B30" s="339"/>
      <c r="C30" s="339"/>
      <c r="D30" s="339"/>
      <c r="E30" s="339"/>
      <c r="F30" s="342"/>
      <c r="G30" s="342"/>
      <c r="H30" s="342"/>
      <c r="I30" s="339"/>
      <c r="J30" s="339"/>
      <c r="K30" s="339"/>
      <c r="L30" s="339"/>
      <c r="M30" s="339"/>
      <c r="N30" s="348"/>
      <c r="O30" s="348"/>
      <c r="P30" s="348"/>
      <c r="Q30" s="339"/>
      <c r="R30" s="339"/>
      <c r="S30" s="339"/>
      <c r="T30" s="339"/>
      <c r="U30" s="115">
        <f>Base!FK171</f>
        <v>2</v>
      </c>
      <c r="V30" s="30"/>
      <c r="W30" s="359"/>
      <c r="X30" s="359"/>
      <c r="Y30" s="359"/>
      <c r="Z30" s="359"/>
      <c r="AA30" s="359"/>
      <c r="AB30" s="359"/>
      <c r="AC30" s="359"/>
      <c r="AD30" s="359"/>
      <c r="AE30" s="359"/>
      <c r="AF30" s="359"/>
      <c r="AG30" s="359"/>
      <c r="AH30" s="359"/>
      <c r="AI30" s="359"/>
      <c r="AJ30" s="339"/>
      <c r="AK30" s="339"/>
      <c r="AL30" s="339"/>
      <c r="AM30" s="30"/>
      <c r="AN30" s="30"/>
      <c r="AO30" s="359"/>
      <c r="AP30" s="359"/>
      <c r="AQ30" s="359"/>
      <c r="AR30" s="359"/>
      <c r="AS30" s="359"/>
      <c r="AT30" s="359"/>
      <c r="AU30" s="359"/>
      <c r="AV30" s="359"/>
      <c r="AW30" s="359"/>
      <c r="AX30" s="359"/>
      <c r="AY30" s="359"/>
      <c r="AZ30" s="359"/>
      <c r="BA30" s="339"/>
    </row>
    <row r="31" spans="1:54" ht="31.5" customHeight="1" x14ac:dyDescent="0.35">
      <c r="A31" s="339"/>
      <c r="B31" s="339"/>
      <c r="C31" s="339"/>
      <c r="D31" s="339"/>
      <c r="E31" s="339"/>
      <c r="F31" s="342"/>
      <c r="G31" s="342"/>
      <c r="H31" s="342"/>
      <c r="I31" s="339"/>
      <c r="J31" s="339"/>
      <c r="K31" s="339"/>
      <c r="L31" s="339"/>
      <c r="M31" s="339"/>
      <c r="N31" s="348"/>
      <c r="O31" s="348"/>
      <c r="P31" s="348"/>
      <c r="Q31" s="339"/>
      <c r="R31" s="339"/>
      <c r="S31" s="339"/>
      <c r="T31" s="339"/>
      <c r="U31" s="114">
        <v>1</v>
      </c>
      <c r="V31" s="139" t="str">
        <f>Q25</f>
        <v>У</v>
      </c>
      <c r="W31" s="349" t="str">
        <f>Base!B162</f>
        <v>Учебная практика</v>
      </c>
      <c r="X31" s="350"/>
      <c r="Y31" s="350"/>
      <c r="Z31" s="350"/>
      <c r="AA31" s="350"/>
      <c r="AB31" s="350"/>
      <c r="AC31" s="350"/>
      <c r="AD31" s="350"/>
      <c r="AE31" s="350"/>
      <c r="AF31" s="350"/>
      <c r="AG31" s="350"/>
      <c r="AH31" s="350"/>
      <c r="AI31" s="351"/>
      <c r="AJ31" s="160" t="str">
        <f ca="1">OFFSET(AP$45,0,U31-1)</f>
        <v>1</v>
      </c>
      <c r="AK31" s="367">
        <f t="shared" ref="AK31:AK39" si="0">IF(V31&lt;&gt;"",COUNTIF($B$20:$BA$23,V31),0)</f>
        <v>2</v>
      </c>
      <c r="AL31" s="367"/>
      <c r="AM31" s="30"/>
      <c r="AN31" s="30"/>
      <c r="AO31" s="361" t="str">
        <f>Base!B173</f>
        <v xml:space="preserve">Комплексный государственный экзамен </v>
      </c>
      <c r="AP31" s="361"/>
      <c r="AQ31" s="361"/>
      <c r="AR31" s="361"/>
      <c r="AS31" s="361"/>
      <c r="AT31" s="361"/>
      <c r="AU31" s="361"/>
      <c r="AV31" s="361" t="str">
        <f>ТитулОО!AV32</f>
        <v>экзамен</v>
      </c>
      <c r="AW31" s="361"/>
      <c r="AX31" s="361"/>
      <c r="AY31" s="361"/>
      <c r="AZ31" s="361"/>
      <c r="BA31" s="159">
        <v>6</v>
      </c>
    </row>
    <row r="32" spans="1:54" ht="23.25" customHeight="1" x14ac:dyDescent="0.35">
      <c r="A32" s="358" t="s">
        <v>143</v>
      </c>
      <c r="B32" s="358"/>
      <c r="C32" s="347">
        <f>COUNTIF($B20:$BA20,F$24)+COUNTIF($B20:$BA20,A$27)</f>
        <v>34</v>
      </c>
      <c r="D32" s="347"/>
      <c r="E32" s="347"/>
      <c r="F32" s="347">
        <f>COUNTIF($B20:$BA20,F$26)</f>
        <v>4</v>
      </c>
      <c r="G32" s="347"/>
      <c r="H32" s="347"/>
      <c r="I32" s="347">
        <f ca="1">AD43</f>
        <v>2</v>
      </c>
      <c r="J32" s="347"/>
      <c r="K32" s="347">
        <f>COUNTIF($B20:$BA20,F$25)</f>
        <v>0</v>
      </c>
      <c r="L32" s="347"/>
      <c r="M32" s="347"/>
      <c r="N32" s="345">
        <f>IF(COUNTIF($B20:$BA20,AM$25)&gt;0,"("&amp;COUNTIF($B20:$BA20,AM$25)&amp;")",0)</f>
        <v>0</v>
      </c>
      <c r="O32" s="345"/>
      <c r="P32" s="345"/>
      <c r="Q32" s="347">
        <f>COUNTIF($B20:$BA20,A$26)</f>
        <v>12</v>
      </c>
      <c r="R32" s="347"/>
      <c r="S32" s="346">
        <f ca="1">SUM(C32:R32)</f>
        <v>52</v>
      </c>
      <c r="T32" s="346"/>
      <c r="U32" s="115">
        <v>2</v>
      </c>
      <c r="V32" s="139" t="str">
        <f>IF($U32&gt;$U$30,"",IF($U32=$U$30,AM$25,Q26))</f>
        <v>ВКР</v>
      </c>
      <c r="W32" s="349" t="str">
        <f>IF($U32&gt;$U$30,"",IF($U32=$U$30,Base!B$170,Base!B163))</f>
        <v>Производственная (преддипломная, подготовка ВКР: дипломной работы)</v>
      </c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0"/>
      <c r="AI32" s="351"/>
      <c r="AJ32" s="160" t="str">
        <f t="shared" ref="AJ32:AJ39" ca="1" si="1">OFFSET(AP$45,0,U32-1)</f>
        <v>3</v>
      </c>
      <c r="AK32" s="367">
        <f t="shared" si="0"/>
        <v>4</v>
      </c>
      <c r="AL32" s="367"/>
      <c r="AM32" s="198"/>
      <c r="AN32" s="30"/>
      <c r="AO32" s="361" t="str">
        <f>ТитулОО!AO33</f>
        <v>Выпускная квалификационная работа: дипломная работа</v>
      </c>
      <c r="AP32" s="361"/>
      <c r="AQ32" s="361"/>
      <c r="AR32" s="361"/>
      <c r="AS32" s="361"/>
      <c r="AT32" s="361"/>
      <c r="AU32" s="361"/>
      <c r="AV32" s="361" t="str">
        <f>ТитулОО!AV33</f>
        <v>защита</v>
      </c>
      <c r="AW32" s="361"/>
      <c r="AX32" s="361"/>
      <c r="AY32" s="361"/>
      <c r="AZ32" s="361"/>
      <c r="BA32" s="360">
        <v>6</v>
      </c>
    </row>
    <row r="33" spans="1:54" ht="31.5" customHeight="1" x14ac:dyDescent="0.35">
      <c r="A33" s="358" t="s">
        <v>141</v>
      </c>
      <c r="B33" s="358"/>
      <c r="C33" s="347">
        <f>COUNTIF($B21:$BA21,F$24)</f>
        <v>35</v>
      </c>
      <c r="D33" s="347"/>
      <c r="E33" s="347"/>
      <c r="F33" s="347">
        <f>COUNTIF($B21:$BA21,F$26)</f>
        <v>5</v>
      </c>
      <c r="G33" s="347"/>
      <c r="H33" s="347"/>
      <c r="I33" s="347">
        <f ca="1">AD44</f>
        <v>0</v>
      </c>
      <c r="J33" s="347"/>
      <c r="K33" s="347">
        <f>COUNTIF($B21:$BA21,F$25)</f>
        <v>0</v>
      </c>
      <c r="L33" s="347"/>
      <c r="M33" s="347"/>
      <c r="N33" s="345">
        <f>IF(COUNTIF($B21:$BA21,AM$25)&gt;0,"("&amp;COUNTIF($B21:$BA21,AM$25)&amp;")",0)</f>
        <v>0</v>
      </c>
      <c r="O33" s="345"/>
      <c r="P33" s="345"/>
      <c r="Q33" s="347">
        <f>COUNTIF($B21:$BA21,A$26)</f>
        <v>12</v>
      </c>
      <c r="R33" s="347"/>
      <c r="S33" s="346">
        <f ca="1">SUM(C33:R33)</f>
        <v>52</v>
      </c>
      <c r="T33" s="346"/>
      <c r="U33" s="115">
        <v>3</v>
      </c>
      <c r="V33" s="139" t="str">
        <f>IF($U33&gt;$U$30,"",IF($U33=$U$30,AM$25,Q27))</f>
        <v/>
      </c>
      <c r="W33" s="349" t="str">
        <f>IF($U33&gt;$U$30,"",IF($U33=$U$30,Base!B$170,Base!B164))</f>
        <v/>
      </c>
      <c r="X33" s="350"/>
      <c r="Y33" s="350"/>
      <c r="Z33" s="350"/>
      <c r="AA33" s="350"/>
      <c r="AB33" s="350"/>
      <c r="AC33" s="350"/>
      <c r="AD33" s="350"/>
      <c r="AE33" s="350"/>
      <c r="AF33" s="350"/>
      <c r="AG33" s="350"/>
      <c r="AH33" s="350"/>
      <c r="AI33" s="351"/>
      <c r="AJ33" s="160" t="str">
        <f t="shared" ca="1" si="1"/>
        <v/>
      </c>
      <c r="AK33" s="367">
        <f t="shared" si="0"/>
        <v>0</v>
      </c>
      <c r="AL33" s="367"/>
      <c r="AM33" s="198"/>
      <c r="AN33" s="30"/>
      <c r="AO33" s="361"/>
      <c r="AP33" s="361"/>
      <c r="AQ33" s="361"/>
      <c r="AR33" s="361"/>
      <c r="AS33" s="361"/>
      <c r="AT33" s="361"/>
      <c r="AU33" s="361"/>
      <c r="AV33" s="361"/>
      <c r="AW33" s="361"/>
      <c r="AX33" s="361"/>
      <c r="AY33" s="361"/>
      <c r="AZ33" s="361"/>
      <c r="BA33" s="360"/>
    </row>
    <row r="34" spans="1:54" x14ac:dyDescent="0.35">
      <c r="A34" s="358" t="s">
        <v>344</v>
      </c>
      <c r="B34" s="358"/>
      <c r="C34" s="347">
        <f>COUNTIF($B22:$BA22,F$24)</f>
        <v>24</v>
      </c>
      <c r="D34" s="347"/>
      <c r="E34" s="347"/>
      <c r="F34" s="347">
        <f>COUNTIF($B22:$BA22,F$26)</f>
        <v>4</v>
      </c>
      <c r="G34" s="347"/>
      <c r="H34" s="347"/>
      <c r="I34" s="347">
        <f ca="1">AD45</f>
        <v>4</v>
      </c>
      <c r="J34" s="347"/>
      <c r="K34" s="347">
        <f>COUNTIF($B22:$BA22,F$25)</f>
        <v>4</v>
      </c>
      <c r="L34" s="347"/>
      <c r="M34" s="347"/>
      <c r="N34" s="345" t="str">
        <f>IF(COUNTIF($B22:$BA22,AM$25)&gt;0,"("&amp;COUNTIF($B22:$BA22,AM$25)&amp;")",0)</f>
        <v>(4)</v>
      </c>
      <c r="O34" s="345"/>
      <c r="P34" s="345"/>
      <c r="Q34" s="347">
        <f>COUNTIF($B22:$BA22,A$26)</f>
        <v>2</v>
      </c>
      <c r="R34" s="347"/>
      <c r="S34" s="346">
        <f ca="1">SUM(C34:R34)</f>
        <v>38</v>
      </c>
      <c r="T34" s="346"/>
      <c r="U34" s="114">
        <v>4</v>
      </c>
      <c r="V34" s="139" t="str">
        <f>IF($U34&gt;$U$30,"",IF($U34=$U$30,AM$25,AB24))</f>
        <v/>
      </c>
      <c r="W34" s="349" t="str">
        <f>IF($U34&gt;$U$30,"",IF($U34=$U$30,Base!B$170,Base!B165))</f>
        <v/>
      </c>
      <c r="X34" s="350"/>
      <c r="Y34" s="350"/>
      <c r="Z34" s="350"/>
      <c r="AA34" s="350"/>
      <c r="AB34" s="350"/>
      <c r="AC34" s="350"/>
      <c r="AD34" s="350"/>
      <c r="AE34" s="350"/>
      <c r="AF34" s="350"/>
      <c r="AG34" s="350"/>
      <c r="AH34" s="350"/>
      <c r="AI34" s="351"/>
      <c r="AJ34" s="160" t="str">
        <f t="shared" ca="1" si="1"/>
        <v/>
      </c>
      <c r="AK34" s="367">
        <f t="shared" si="0"/>
        <v>0</v>
      </c>
      <c r="AL34" s="367"/>
      <c r="AM34" s="198"/>
      <c r="AN34" s="30"/>
      <c r="AO34" s="30"/>
      <c r="AP34" s="30"/>
      <c r="AQ34" s="30"/>
      <c r="AS34" s="30"/>
      <c r="AT34" s="30"/>
      <c r="AU34" s="30"/>
      <c r="AV34" s="30"/>
      <c r="AW34" s="30"/>
      <c r="AX34" s="30"/>
      <c r="AY34" s="30"/>
      <c r="AZ34" s="30"/>
    </row>
    <row r="35" spans="1:54" x14ac:dyDescent="0.35">
      <c r="A35" s="358" t="s">
        <v>138</v>
      </c>
      <c r="B35" s="358"/>
      <c r="C35" s="347">
        <f>COUNTIF($B23:$BA23,F$24)</f>
        <v>0</v>
      </c>
      <c r="D35" s="347"/>
      <c r="E35" s="347"/>
      <c r="F35" s="347">
        <f>COUNTIF($B23:$BA23,F$26)</f>
        <v>0</v>
      </c>
      <c r="G35" s="347"/>
      <c r="H35" s="347"/>
      <c r="I35" s="347">
        <f ca="1">AD46</f>
        <v>0</v>
      </c>
      <c r="J35" s="347"/>
      <c r="K35" s="347">
        <f>COUNTIF($B23:$BA23,F$25)</f>
        <v>0</v>
      </c>
      <c r="L35" s="347"/>
      <c r="M35" s="347"/>
      <c r="N35" s="345">
        <f>IF(COUNTIF($B23:$BA23,AM$25)&gt;0,"("&amp;COUNTIF($B23:$BA23,AM$25)&amp;")",0)</f>
        <v>0</v>
      </c>
      <c r="O35" s="345"/>
      <c r="P35" s="345"/>
      <c r="Q35" s="347">
        <f>COUNTIF($B23:$BA23,A$26)</f>
        <v>0</v>
      </c>
      <c r="R35" s="347"/>
      <c r="S35" s="346">
        <f ca="1">SUM(C35:R35)</f>
        <v>0</v>
      </c>
      <c r="T35" s="346"/>
      <c r="U35" s="115">
        <v>5</v>
      </c>
      <c r="V35" s="139" t="str">
        <f>IF($U35&gt;$U$30,"",IF($U35=$U$30,AM$25,AB25))</f>
        <v/>
      </c>
      <c r="W35" s="349" t="str">
        <f>IF($U35&gt;$U$30,"",IF($U35=$U$30,Base!B$170,Base!B166))</f>
        <v/>
      </c>
      <c r="X35" s="350"/>
      <c r="Y35" s="350"/>
      <c r="Z35" s="350"/>
      <c r="AA35" s="350"/>
      <c r="AB35" s="350"/>
      <c r="AC35" s="350"/>
      <c r="AD35" s="350"/>
      <c r="AE35" s="350"/>
      <c r="AF35" s="350"/>
      <c r="AG35" s="350"/>
      <c r="AH35" s="350"/>
      <c r="AI35" s="351"/>
      <c r="AJ35" s="160" t="str">
        <f t="shared" ca="1" si="1"/>
        <v/>
      </c>
      <c r="AK35" s="367">
        <f t="shared" si="0"/>
        <v>0</v>
      </c>
      <c r="AL35" s="367"/>
      <c r="AM35" s="198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</row>
    <row r="36" spans="1:54" x14ac:dyDescent="0.35">
      <c r="A36" s="358" t="s">
        <v>80</v>
      </c>
      <c r="B36" s="358"/>
      <c r="C36" s="347">
        <f>SUM(C32:E35)</f>
        <v>93</v>
      </c>
      <c r="D36" s="347"/>
      <c r="E36" s="347"/>
      <c r="F36" s="347">
        <f>SUM(F32:H35)</f>
        <v>13</v>
      </c>
      <c r="G36" s="347"/>
      <c r="H36" s="347"/>
      <c r="I36" s="347">
        <f ca="1">SUM(I32:J35)</f>
        <v>6</v>
      </c>
      <c r="J36" s="347"/>
      <c r="K36" s="347">
        <f>SUM(K32:M35)</f>
        <v>4</v>
      </c>
      <c r="L36" s="347"/>
      <c r="M36" s="347"/>
      <c r="N36" s="345" t="str">
        <f>IF(COUNTIF($B20:$BA23,AM$25)&gt;0,"("&amp;COUNTIF($B20:$BA23,AM$25)&amp;")",0)</f>
        <v>(4)</v>
      </c>
      <c r="O36" s="345"/>
      <c r="P36" s="345"/>
      <c r="Q36" s="346">
        <f>SUM(Q32:R35)</f>
        <v>26</v>
      </c>
      <c r="R36" s="347"/>
      <c r="S36" s="346">
        <f ca="1">SUM(S32:T35)</f>
        <v>142</v>
      </c>
      <c r="T36" s="347"/>
      <c r="U36" s="115">
        <v>6</v>
      </c>
      <c r="V36" s="139" t="str">
        <f>IF($U36&gt;$U$30,"",IF($U36=$U$30,AM$25,AB26))</f>
        <v/>
      </c>
      <c r="W36" s="349" t="str">
        <f>IF($U36&gt;$U$30,"",IF($U36=$U$30,Base!B$170,Base!B167))</f>
        <v/>
      </c>
      <c r="X36" s="350"/>
      <c r="Y36" s="350"/>
      <c r="Z36" s="350"/>
      <c r="AA36" s="350"/>
      <c r="AB36" s="350"/>
      <c r="AC36" s="350"/>
      <c r="AD36" s="350"/>
      <c r="AE36" s="350"/>
      <c r="AF36" s="350"/>
      <c r="AG36" s="350"/>
      <c r="AH36" s="350"/>
      <c r="AI36" s="351"/>
      <c r="AJ36" s="160" t="str">
        <f t="shared" ca="1" si="1"/>
        <v/>
      </c>
      <c r="AK36" s="367">
        <f t="shared" si="0"/>
        <v>0</v>
      </c>
      <c r="AL36" s="367"/>
      <c r="AM36" s="96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</row>
    <row r="37" spans="1:54" x14ac:dyDescent="0.3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114">
        <v>7</v>
      </c>
      <c r="V37" s="139" t="str">
        <f>IF($U37&gt;$U$30,"",IF($U37=$U$30,AM$25,AB27))</f>
        <v/>
      </c>
      <c r="W37" s="349" t="str">
        <f>IF($U37&gt;$U$30,"",IF($U37=$U$30,Base!B$170,Base!B168))</f>
        <v/>
      </c>
      <c r="X37" s="350"/>
      <c r="Y37" s="350"/>
      <c r="Z37" s="350"/>
      <c r="AA37" s="350"/>
      <c r="AB37" s="350"/>
      <c r="AC37" s="350"/>
      <c r="AD37" s="350"/>
      <c r="AE37" s="350"/>
      <c r="AF37" s="350"/>
      <c r="AG37" s="350"/>
      <c r="AH37" s="350"/>
      <c r="AI37" s="351"/>
      <c r="AJ37" s="160" t="str">
        <f t="shared" ca="1" si="1"/>
        <v/>
      </c>
      <c r="AK37" s="367">
        <f t="shared" si="0"/>
        <v>0</v>
      </c>
      <c r="AL37" s="367"/>
      <c r="AM37" s="96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4" s="74" customFormat="1" ht="18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115">
        <v>8</v>
      </c>
      <c r="V38" s="139" t="str">
        <f>IF($U38&gt;$U$30,"",IF($U38=$U$30,AM$25,AM24))</f>
        <v/>
      </c>
      <c r="W38" s="349" t="str">
        <f>IF($U38&gt;$U$30,"",IF($U38=$U$30,Base!B$170,Base!B169))</f>
        <v/>
      </c>
      <c r="X38" s="350"/>
      <c r="Y38" s="350"/>
      <c r="Z38" s="350"/>
      <c r="AA38" s="350"/>
      <c r="AB38" s="350"/>
      <c r="AC38" s="350"/>
      <c r="AD38" s="350"/>
      <c r="AE38" s="350"/>
      <c r="AF38" s="350"/>
      <c r="AG38" s="350"/>
      <c r="AH38" s="350"/>
      <c r="AI38" s="351"/>
      <c r="AJ38" s="160" t="str">
        <f t="shared" ca="1" si="1"/>
        <v/>
      </c>
      <c r="AK38" s="367">
        <f t="shared" si="0"/>
        <v>0</v>
      </c>
      <c r="AL38" s="367"/>
      <c r="AM38" s="96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73"/>
    </row>
    <row r="39" spans="1:54" s="74" customFormat="1" ht="18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115">
        <v>9</v>
      </c>
      <c r="V39" s="139" t="str">
        <f>IF($U39&gt;$U$30,"",IF($U39=$U$30,AM$25,AM25))</f>
        <v/>
      </c>
      <c r="W39" s="349" t="str">
        <f>IF($U39&gt;$U$30,"",IF($U39=$U$30,Base!B$170,Base!B170))</f>
        <v/>
      </c>
      <c r="X39" s="350"/>
      <c r="Y39" s="350"/>
      <c r="Z39" s="350"/>
      <c r="AA39" s="350"/>
      <c r="AB39" s="350"/>
      <c r="AC39" s="350"/>
      <c r="AD39" s="350"/>
      <c r="AE39" s="350"/>
      <c r="AF39" s="350"/>
      <c r="AG39" s="350"/>
      <c r="AH39" s="350"/>
      <c r="AI39" s="351"/>
      <c r="AJ39" s="160" t="str">
        <f t="shared" ca="1" si="1"/>
        <v/>
      </c>
      <c r="AK39" s="367">
        <f t="shared" si="0"/>
        <v>0</v>
      </c>
      <c r="AL39" s="367"/>
      <c r="AM39" s="199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</row>
    <row r="40" spans="1:54" s="74" customFormat="1" ht="15.75" x14ac:dyDescent="0.2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115"/>
      <c r="V40" s="8"/>
      <c r="W40" s="8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8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</row>
    <row r="41" spans="1:54" s="74" customFormat="1" ht="15.75" hidden="1" x14ac:dyDescent="0.2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>
        <v>0</v>
      </c>
      <c r="V41" s="73">
        <v>1</v>
      </c>
      <c r="W41" s="73">
        <v>2</v>
      </c>
      <c r="X41" s="73">
        <v>3</v>
      </c>
      <c r="Y41" s="73">
        <v>4</v>
      </c>
      <c r="Z41" s="73">
        <v>5</v>
      </c>
      <c r="AA41" s="73">
        <v>6</v>
      </c>
      <c r="AB41" s="73">
        <v>7</v>
      </c>
      <c r="AC41" s="73">
        <v>8</v>
      </c>
      <c r="AD41" s="73"/>
      <c r="AE41" s="73"/>
      <c r="AF41" s="73">
        <v>0</v>
      </c>
      <c r="AG41" s="73">
        <v>1</v>
      </c>
      <c r="AH41" s="73">
        <v>2</v>
      </c>
      <c r="AI41" s="73">
        <v>3</v>
      </c>
      <c r="AJ41" s="73">
        <v>4</v>
      </c>
      <c r="AK41" s="73">
        <v>5</v>
      </c>
      <c r="AL41" s="73">
        <v>6</v>
      </c>
      <c r="AM41" s="73">
        <v>7</v>
      </c>
      <c r="AN41" s="73">
        <v>8</v>
      </c>
      <c r="AO41" s="73"/>
      <c r="AP41" s="73">
        <v>0</v>
      </c>
      <c r="AQ41" s="73">
        <v>1</v>
      </c>
      <c r="AR41" s="73">
        <v>2</v>
      </c>
      <c r="AS41" s="73">
        <v>3</v>
      </c>
      <c r="AT41" s="73">
        <v>4</v>
      </c>
      <c r="AU41" s="73">
        <v>5</v>
      </c>
      <c r="AV41" s="73">
        <v>6</v>
      </c>
      <c r="AW41" s="73">
        <v>7</v>
      </c>
      <c r="AX41" s="73">
        <v>8</v>
      </c>
      <c r="AY41" s="73"/>
      <c r="AZ41" s="73"/>
      <c r="BA41" s="73"/>
      <c r="BB41" s="73"/>
    </row>
    <row r="42" spans="1:54" s="74" customFormat="1" ht="15.75" hidden="1" x14ac:dyDescent="0.2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U42" s="73" t="str">
        <f ca="1">OFFSET($V$31,U41,0,1,1)</f>
        <v>У</v>
      </c>
      <c r="V42" s="73" t="str">
        <f ca="1">OFFSET($V$31,V41,0,1,1)</f>
        <v>ВКР</v>
      </c>
      <c r="W42" s="73" t="str">
        <f t="shared" ref="W42:AC42" ca="1" si="2">OFFSET($V$31,W41,0,1,1)</f>
        <v/>
      </c>
      <c r="X42" s="73" t="str">
        <f t="shared" ca="1" si="2"/>
        <v/>
      </c>
      <c r="Y42" s="73" t="str">
        <f t="shared" ca="1" si="2"/>
        <v/>
      </c>
      <c r="Z42" s="73" t="str">
        <f t="shared" ca="1" si="2"/>
        <v/>
      </c>
      <c r="AA42" s="73" t="str">
        <f t="shared" ca="1" si="2"/>
        <v/>
      </c>
      <c r="AB42" s="73" t="str">
        <f t="shared" ca="1" si="2"/>
        <v/>
      </c>
      <c r="AC42" s="73" t="str">
        <f t="shared" ca="1" si="2"/>
        <v/>
      </c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</row>
    <row r="43" spans="1:54" s="74" customFormat="1" ht="15.75" hidden="1" x14ac:dyDescent="0.2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>
        <v>1</v>
      </c>
      <c r="U43" s="73">
        <f ca="1">IF(U$42&lt;&gt;"",COUNTIF($B20:$BA20,U$42),0)</f>
        <v>2</v>
      </c>
      <c r="V43" s="73">
        <f t="shared" ref="V43:AC43" ca="1" si="3">IF(V$42&lt;&gt;"",COUNTIF($B20:$BA20,V$42),0)</f>
        <v>0</v>
      </c>
      <c r="W43" s="73">
        <f t="shared" ca="1" si="3"/>
        <v>0</v>
      </c>
      <c r="X43" s="73">
        <f t="shared" ca="1" si="3"/>
        <v>0</v>
      </c>
      <c r="Y43" s="73">
        <f t="shared" ca="1" si="3"/>
        <v>0</v>
      </c>
      <c r="Z43" s="73">
        <f t="shared" ca="1" si="3"/>
        <v>0</v>
      </c>
      <c r="AA43" s="73">
        <f t="shared" ca="1" si="3"/>
        <v>0</v>
      </c>
      <c r="AB43" s="73">
        <f t="shared" ca="1" si="3"/>
        <v>0</v>
      </c>
      <c r="AC43" s="73">
        <f t="shared" ca="1" si="3"/>
        <v>0</v>
      </c>
      <c r="AD43" s="73">
        <f ca="1">SUM(U43:AC43)</f>
        <v>2</v>
      </c>
      <c r="AE43" s="73"/>
      <c r="AF43" s="73" t="str">
        <f t="shared" ref="AF43:AN46" ca="1" si="4">IF(U43&gt;0,$T43&amp;" ","")</f>
        <v xml:space="preserve">1 </v>
      </c>
      <c r="AG43" s="73" t="str">
        <f t="shared" ca="1" si="4"/>
        <v/>
      </c>
      <c r="AH43" s="73" t="str">
        <f t="shared" ca="1" si="4"/>
        <v/>
      </c>
      <c r="AI43" s="73" t="str">
        <f t="shared" ca="1" si="4"/>
        <v/>
      </c>
      <c r="AJ43" s="73" t="str">
        <f t="shared" ca="1" si="4"/>
        <v/>
      </c>
      <c r="AK43" s="73" t="str">
        <f t="shared" ca="1" si="4"/>
        <v/>
      </c>
      <c r="AL43" s="73" t="str">
        <f t="shared" ca="1" si="4"/>
        <v/>
      </c>
      <c r="AM43" s="73" t="str">
        <f t="shared" ca="1" si="4"/>
        <v/>
      </c>
      <c r="AN43" s="73" t="str">
        <f t="shared" ca="1" si="4"/>
        <v/>
      </c>
      <c r="AO43" s="73"/>
      <c r="AP43" s="73" t="str">
        <f ca="1">AF43&amp;AF44&amp;AF45&amp;AF46</f>
        <v xml:space="preserve">1 </v>
      </c>
      <c r="AQ43" s="73" t="str">
        <f t="shared" ref="AQ43:AX43" ca="1" si="5">AG43&amp;AG44&amp;AG45&amp;AG46</f>
        <v xml:space="preserve">3 </v>
      </c>
      <c r="AR43" s="73" t="str">
        <f t="shared" ca="1" si="5"/>
        <v/>
      </c>
      <c r="AS43" s="73" t="str">
        <f t="shared" ca="1" si="5"/>
        <v/>
      </c>
      <c r="AT43" s="73" t="str">
        <f t="shared" ca="1" si="5"/>
        <v/>
      </c>
      <c r="AU43" s="73" t="str">
        <f t="shared" ca="1" si="5"/>
        <v/>
      </c>
      <c r="AV43" s="73" t="str">
        <f t="shared" ca="1" si="5"/>
        <v/>
      </c>
      <c r="AW43" s="73" t="str">
        <f t="shared" ca="1" si="5"/>
        <v/>
      </c>
      <c r="AX43" s="73" t="str">
        <f t="shared" ca="1" si="5"/>
        <v/>
      </c>
      <c r="AY43" s="73"/>
      <c r="AZ43" s="73"/>
      <c r="BA43" s="73"/>
      <c r="BB43" s="73"/>
    </row>
    <row r="44" spans="1:54" s="74" customFormat="1" ht="15.75" hidden="1" x14ac:dyDescent="0.2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>
        <v>2</v>
      </c>
      <c r="U44" s="73">
        <f t="shared" ref="U44:AC46" ca="1" si="6">IF(U$42&lt;&gt;"",COUNTIF($B21:$BA21,U$42),0)</f>
        <v>0</v>
      </c>
      <c r="V44" s="73">
        <f t="shared" ca="1" si="6"/>
        <v>0</v>
      </c>
      <c r="W44" s="73">
        <f t="shared" ca="1" si="6"/>
        <v>0</v>
      </c>
      <c r="X44" s="73">
        <f t="shared" ca="1" si="6"/>
        <v>0</v>
      </c>
      <c r="Y44" s="73">
        <f t="shared" ca="1" si="6"/>
        <v>0</v>
      </c>
      <c r="Z44" s="73">
        <f t="shared" ca="1" si="6"/>
        <v>0</v>
      </c>
      <c r="AA44" s="73">
        <f t="shared" ca="1" si="6"/>
        <v>0</v>
      </c>
      <c r="AB44" s="73">
        <f t="shared" ca="1" si="6"/>
        <v>0</v>
      </c>
      <c r="AC44" s="73">
        <f t="shared" ca="1" si="6"/>
        <v>0</v>
      </c>
      <c r="AD44" s="73">
        <f ca="1">SUM(U44:AC44)</f>
        <v>0</v>
      </c>
      <c r="AE44" s="73"/>
      <c r="AF44" s="73" t="str">
        <f t="shared" ca="1" si="4"/>
        <v/>
      </c>
      <c r="AG44" s="73" t="str">
        <f t="shared" ca="1" si="4"/>
        <v/>
      </c>
      <c r="AH44" s="73" t="str">
        <f t="shared" ca="1" si="4"/>
        <v/>
      </c>
      <c r="AI44" s="73" t="str">
        <f t="shared" ca="1" si="4"/>
        <v/>
      </c>
      <c r="AJ44" s="73" t="str">
        <f t="shared" ca="1" si="4"/>
        <v/>
      </c>
      <c r="AK44" s="73" t="str">
        <f t="shared" ca="1" si="4"/>
        <v/>
      </c>
      <c r="AL44" s="73" t="str">
        <f t="shared" ca="1" si="4"/>
        <v/>
      </c>
      <c r="AM44" s="73" t="str">
        <f t="shared" ca="1" si="4"/>
        <v/>
      </c>
      <c r="AN44" s="73" t="str">
        <f t="shared" ca="1" si="4"/>
        <v/>
      </c>
      <c r="AO44" s="73"/>
      <c r="AP44" s="73" t="str">
        <f ca="1">TRIM(AP43)</f>
        <v>1</v>
      </c>
      <c r="AQ44" s="73" t="str">
        <f t="shared" ref="AQ44:AX44" ca="1" si="7">TRIM(AQ43)</f>
        <v>3</v>
      </c>
      <c r="AR44" s="73" t="str">
        <f t="shared" ca="1" si="7"/>
        <v/>
      </c>
      <c r="AS44" s="73" t="str">
        <f t="shared" ca="1" si="7"/>
        <v/>
      </c>
      <c r="AT44" s="73" t="str">
        <f t="shared" ca="1" si="7"/>
        <v/>
      </c>
      <c r="AU44" s="73" t="str">
        <f t="shared" ca="1" si="7"/>
        <v/>
      </c>
      <c r="AV44" s="73" t="str">
        <f t="shared" ca="1" si="7"/>
        <v/>
      </c>
      <c r="AW44" s="73" t="str">
        <f t="shared" ca="1" si="7"/>
        <v/>
      </c>
      <c r="AX44" s="73" t="str">
        <f t="shared" ca="1" si="7"/>
        <v/>
      </c>
      <c r="AY44" s="73"/>
      <c r="AZ44" s="73"/>
      <c r="BA44" s="73"/>
      <c r="BB44" s="73"/>
    </row>
    <row r="45" spans="1:54" s="74" customFormat="1" ht="15.75" hidden="1" x14ac:dyDescent="0.2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>
        <v>3</v>
      </c>
      <c r="U45" s="73">
        <f t="shared" ca="1" si="6"/>
        <v>0</v>
      </c>
      <c r="V45" s="73">
        <f t="shared" ca="1" si="6"/>
        <v>4</v>
      </c>
      <c r="W45" s="73">
        <f t="shared" ca="1" si="6"/>
        <v>0</v>
      </c>
      <c r="X45" s="73">
        <f t="shared" ca="1" si="6"/>
        <v>0</v>
      </c>
      <c r="Y45" s="73">
        <f t="shared" ca="1" si="6"/>
        <v>0</v>
      </c>
      <c r="Z45" s="73">
        <f t="shared" ca="1" si="6"/>
        <v>0</v>
      </c>
      <c r="AA45" s="73">
        <f t="shared" ca="1" si="6"/>
        <v>0</v>
      </c>
      <c r="AB45" s="73">
        <f t="shared" ca="1" si="6"/>
        <v>0</v>
      </c>
      <c r="AC45" s="73">
        <f t="shared" ca="1" si="6"/>
        <v>0</v>
      </c>
      <c r="AD45" s="73">
        <f ca="1">SUM(U45:AC45)</f>
        <v>4</v>
      </c>
      <c r="AE45" s="73"/>
      <c r="AF45" s="73" t="str">
        <f t="shared" ca="1" si="4"/>
        <v/>
      </c>
      <c r="AG45" s="73" t="str">
        <f t="shared" ca="1" si="4"/>
        <v xml:space="preserve">3 </v>
      </c>
      <c r="AH45" s="73" t="str">
        <f t="shared" ca="1" si="4"/>
        <v/>
      </c>
      <c r="AI45" s="73" t="str">
        <f t="shared" ca="1" si="4"/>
        <v/>
      </c>
      <c r="AJ45" s="73" t="str">
        <f t="shared" ca="1" si="4"/>
        <v/>
      </c>
      <c r="AK45" s="73" t="str">
        <f t="shared" ca="1" si="4"/>
        <v/>
      </c>
      <c r="AL45" s="73" t="str">
        <f t="shared" ca="1" si="4"/>
        <v/>
      </c>
      <c r="AM45" s="73" t="str">
        <f t="shared" ca="1" si="4"/>
        <v/>
      </c>
      <c r="AN45" s="73" t="str">
        <f t="shared" ca="1" si="4"/>
        <v/>
      </c>
      <c r="AO45" s="73"/>
      <c r="AP45" s="73" t="str">
        <f ca="1">SUBSTITUTE(AP44," ",",")</f>
        <v>1</v>
      </c>
      <c r="AQ45" s="73" t="str">
        <f t="shared" ref="AQ45:AX45" ca="1" si="8">SUBSTITUTE(AQ44," ",",")</f>
        <v>3</v>
      </c>
      <c r="AR45" s="73" t="str">
        <f t="shared" ca="1" si="8"/>
        <v/>
      </c>
      <c r="AS45" s="73" t="str">
        <f t="shared" ca="1" si="8"/>
        <v/>
      </c>
      <c r="AT45" s="73" t="str">
        <f t="shared" ca="1" si="8"/>
        <v/>
      </c>
      <c r="AU45" s="73" t="str">
        <f t="shared" ca="1" si="8"/>
        <v/>
      </c>
      <c r="AV45" s="73" t="str">
        <f t="shared" ca="1" si="8"/>
        <v/>
      </c>
      <c r="AW45" s="73" t="str">
        <f t="shared" ca="1" si="8"/>
        <v/>
      </c>
      <c r="AX45" s="73" t="str">
        <f t="shared" ca="1" si="8"/>
        <v/>
      </c>
      <c r="AY45" s="73"/>
      <c r="AZ45" s="73"/>
      <c r="BA45" s="73"/>
      <c r="BB45" s="73"/>
    </row>
    <row r="46" spans="1:54" s="74" customFormat="1" ht="15.75" hidden="1" x14ac:dyDescent="0.2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>
        <v>4</v>
      </c>
      <c r="U46" s="73">
        <f t="shared" ca="1" si="6"/>
        <v>0</v>
      </c>
      <c r="V46" s="73">
        <f t="shared" ca="1" si="6"/>
        <v>0</v>
      </c>
      <c r="W46" s="73">
        <f t="shared" ca="1" si="6"/>
        <v>0</v>
      </c>
      <c r="X46" s="73">
        <f t="shared" ca="1" si="6"/>
        <v>0</v>
      </c>
      <c r="Y46" s="73">
        <f t="shared" ca="1" si="6"/>
        <v>0</v>
      </c>
      <c r="Z46" s="73">
        <f t="shared" ca="1" si="6"/>
        <v>0</v>
      </c>
      <c r="AA46" s="73">
        <f t="shared" ca="1" si="6"/>
        <v>0</v>
      </c>
      <c r="AB46" s="73">
        <f t="shared" ca="1" si="6"/>
        <v>0</v>
      </c>
      <c r="AC46" s="73">
        <f t="shared" ca="1" si="6"/>
        <v>0</v>
      </c>
      <c r="AD46" s="73">
        <f ca="1">SUM(U46:AC46)</f>
        <v>0</v>
      </c>
      <c r="AE46" s="73"/>
      <c r="AF46" s="73" t="str">
        <f t="shared" ca="1" si="4"/>
        <v/>
      </c>
      <c r="AG46" s="73" t="str">
        <f t="shared" ca="1" si="4"/>
        <v/>
      </c>
      <c r="AH46" s="73" t="str">
        <f t="shared" ca="1" si="4"/>
        <v/>
      </c>
      <c r="AI46" s="73" t="str">
        <f t="shared" ca="1" si="4"/>
        <v/>
      </c>
      <c r="AJ46" s="73" t="str">
        <f t="shared" ca="1" si="4"/>
        <v/>
      </c>
      <c r="AK46" s="73" t="str">
        <f t="shared" ca="1" si="4"/>
        <v/>
      </c>
      <c r="AL46" s="73" t="str">
        <f t="shared" ca="1" si="4"/>
        <v/>
      </c>
      <c r="AM46" s="73" t="str">
        <f t="shared" ca="1" si="4"/>
        <v/>
      </c>
      <c r="AN46" s="73" t="str">
        <f t="shared" ca="1" si="4"/>
        <v/>
      </c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</row>
  </sheetData>
  <sheetProtection algorithmName="SHA-512" hashValue="VBSofdUUsMBZPTpN6HVFomHfqpcjfwLuzPlJ9A687DCXKqwSDGOcX8P/2ryDYg4OQoFmhXzjmYKM3DYJ+mZveQ==" saltValue="z7d9PTns+8l1aOQZ/ZrmnA==" spinCount="100000" sheet="1" formatCells="0" formatRows="0" selectLockedCells="1"/>
  <mergeCells count="110">
    <mergeCell ref="L1:AL1"/>
    <mergeCell ref="L2:AL2"/>
    <mergeCell ref="L3:AL3"/>
    <mergeCell ref="L4:AL4"/>
    <mergeCell ref="A5:J5"/>
    <mergeCell ref="A6:J6"/>
    <mergeCell ref="AB17:AE17"/>
    <mergeCell ref="AF17:AI17"/>
    <mergeCell ref="AJ17:AM17"/>
    <mergeCell ref="AN17:AR17"/>
    <mergeCell ref="AS17:AV17"/>
    <mergeCell ref="AW17:BA17"/>
    <mergeCell ref="A8:J8"/>
    <mergeCell ref="A13:G13"/>
    <mergeCell ref="A15:BA15"/>
    <mergeCell ref="A17:A19"/>
    <mergeCell ref="B17:F17"/>
    <mergeCell ref="G17:J17"/>
    <mergeCell ref="K17:N17"/>
    <mergeCell ref="O17:R17"/>
    <mergeCell ref="S17:W17"/>
    <mergeCell ref="X17:AA17"/>
    <mergeCell ref="AC24:AL24"/>
    <mergeCell ref="AN24:AT24"/>
    <mergeCell ref="R25:AA25"/>
    <mergeCell ref="AC25:AL25"/>
    <mergeCell ref="AN25:AT27"/>
    <mergeCell ref="R26:AA26"/>
    <mergeCell ref="AC26:AL26"/>
    <mergeCell ref="R27:AA27"/>
    <mergeCell ref="AC27:AL27"/>
    <mergeCell ref="W29:AI30"/>
    <mergeCell ref="AJ29:AJ30"/>
    <mergeCell ref="AK29:AL30"/>
    <mergeCell ref="AO29:AU30"/>
    <mergeCell ref="AV29:AZ30"/>
    <mergeCell ref="BA29:BA30"/>
    <mergeCell ref="A28:T28"/>
    <mergeCell ref="W28:AK28"/>
    <mergeCell ref="A29:B31"/>
    <mergeCell ref="C29:E31"/>
    <mergeCell ref="F29:H31"/>
    <mergeCell ref="I29:J31"/>
    <mergeCell ref="K29:M31"/>
    <mergeCell ref="N29:P31"/>
    <mergeCell ref="Q29:R31"/>
    <mergeCell ref="S29:T31"/>
    <mergeCell ref="W31:AI31"/>
    <mergeCell ref="AK31:AL31"/>
    <mergeCell ref="AO31:AU31"/>
    <mergeCell ref="AV31:AZ31"/>
    <mergeCell ref="A32:B32"/>
    <mergeCell ref="C32:E32"/>
    <mergeCell ref="F32:H32"/>
    <mergeCell ref="I32:J32"/>
    <mergeCell ref="K32:M32"/>
    <mergeCell ref="N32:P32"/>
    <mergeCell ref="BA32:BA33"/>
    <mergeCell ref="A33:B33"/>
    <mergeCell ref="C33:E33"/>
    <mergeCell ref="F33:H33"/>
    <mergeCell ref="I33:J33"/>
    <mergeCell ref="K33:M33"/>
    <mergeCell ref="N33:P33"/>
    <mergeCell ref="Q33:R33"/>
    <mergeCell ref="S33:T33"/>
    <mergeCell ref="W33:AI33"/>
    <mergeCell ref="Q32:R32"/>
    <mergeCell ref="S32:T32"/>
    <mergeCell ref="W32:AI32"/>
    <mergeCell ref="AK32:AL32"/>
    <mergeCell ref="AO32:AU33"/>
    <mergeCell ref="AV32:AZ33"/>
    <mergeCell ref="AK33:AL33"/>
    <mergeCell ref="Q34:R34"/>
    <mergeCell ref="S34:T34"/>
    <mergeCell ref="W34:AI34"/>
    <mergeCell ref="AK34:AL34"/>
    <mergeCell ref="A35:B35"/>
    <mergeCell ref="C35:E35"/>
    <mergeCell ref="F35:H35"/>
    <mergeCell ref="I35:J35"/>
    <mergeCell ref="K35:M35"/>
    <mergeCell ref="N35:P35"/>
    <mergeCell ref="A34:B34"/>
    <mergeCell ref="C34:E34"/>
    <mergeCell ref="F34:H34"/>
    <mergeCell ref="I34:J34"/>
    <mergeCell ref="K34:M34"/>
    <mergeCell ref="N34:P34"/>
    <mergeCell ref="Q35:R35"/>
    <mergeCell ref="S35:T35"/>
    <mergeCell ref="W35:AI35"/>
    <mergeCell ref="AK35:AL35"/>
    <mergeCell ref="A36:B36"/>
    <mergeCell ref="C36:E36"/>
    <mergeCell ref="F36:H36"/>
    <mergeCell ref="I36:J36"/>
    <mergeCell ref="K36:M36"/>
    <mergeCell ref="N36:P36"/>
    <mergeCell ref="W38:AI38"/>
    <mergeCell ref="AK38:AL38"/>
    <mergeCell ref="W39:AI39"/>
    <mergeCell ref="AK39:AL39"/>
    <mergeCell ref="Q36:R36"/>
    <mergeCell ref="S36:T36"/>
    <mergeCell ref="W36:AI36"/>
    <mergeCell ref="AK36:AL36"/>
    <mergeCell ref="W37:AI37"/>
    <mergeCell ref="AK37:AL37"/>
  </mergeCells>
  <conditionalFormatting sqref="AK31:AL39">
    <cfRule type="cellIs" dxfId="1318" priority="243" operator="equal">
      <formula>0</formula>
    </cfRule>
  </conditionalFormatting>
  <conditionalFormatting sqref="AJ31:AJ39">
    <cfRule type="expression" dxfId="1317" priority="242">
      <formula>$AK31=0</formula>
    </cfRule>
  </conditionalFormatting>
  <conditionalFormatting sqref="W31:AI31">
    <cfRule type="expression" dxfId="1316" priority="241">
      <formula>$AK31=0</formula>
    </cfRule>
  </conditionalFormatting>
  <conditionalFormatting sqref="V31">
    <cfRule type="expression" dxfId="1315" priority="240">
      <formula>$AK31=0</formula>
    </cfRule>
  </conditionalFormatting>
  <conditionalFormatting sqref="V32">
    <cfRule type="expression" dxfId="1314" priority="239">
      <formula>$AK32=0</formula>
    </cfRule>
  </conditionalFormatting>
  <conditionalFormatting sqref="V33">
    <cfRule type="expression" dxfId="1313" priority="238">
      <formula>$AK33=0</formula>
    </cfRule>
  </conditionalFormatting>
  <conditionalFormatting sqref="V34">
    <cfRule type="expression" dxfId="1312" priority="237">
      <formula>$AK34=0</formula>
    </cfRule>
  </conditionalFormatting>
  <conditionalFormatting sqref="V35">
    <cfRule type="expression" dxfId="1311" priority="236">
      <formula>$AK35=0</formula>
    </cfRule>
  </conditionalFormatting>
  <conditionalFormatting sqref="V36">
    <cfRule type="expression" dxfId="1310" priority="235">
      <formula>$AK36=0</formula>
    </cfRule>
  </conditionalFormatting>
  <conditionalFormatting sqref="V37">
    <cfRule type="expression" dxfId="1309" priority="234">
      <formula>$AK37=0</formula>
    </cfRule>
  </conditionalFormatting>
  <conditionalFormatting sqref="V38">
    <cfRule type="expression" dxfId="1308" priority="233">
      <formula>$AK38=0</formula>
    </cfRule>
  </conditionalFormatting>
  <conditionalFormatting sqref="V39">
    <cfRule type="expression" dxfId="1307" priority="232">
      <formula>$AK39=0</formula>
    </cfRule>
  </conditionalFormatting>
  <conditionalFormatting sqref="W32:AI32">
    <cfRule type="expression" dxfId="1306" priority="231">
      <formula>$AK32=0</formula>
    </cfRule>
  </conditionalFormatting>
  <conditionalFormatting sqref="W33:AI33">
    <cfRule type="expression" dxfId="1305" priority="230">
      <formula>$AK33=0</formula>
    </cfRule>
  </conditionalFormatting>
  <conditionalFormatting sqref="W34:AI34">
    <cfRule type="expression" dxfId="1304" priority="229">
      <formula>$AK34=0</formula>
    </cfRule>
  </conditionalFormatting>
  <conditionalFormatting sqref="W35:AI35">
    <cfRule type="expression" dxfId="1303" priority="228">
      <formula>$AK35=0</formula>
    </cfRule>
  </conditionalFormatting>
  <conditionalFormatting sqref="W36:AI36">
    <cfRule type="expression" dxfId="1302" priority="227">
      <formula>$AK36=0</formula>
    </cfRule>
  </conditionalFormatting>
  <conditionalFormatting sqref="W37:AI37">
    <cfRule type="expression" dxfId="1301" priority="226">
      <formula>$AK37=0</formula>
    </cfRule>
  </conditionalFormatting>
  <conditionalFormatting sqref="W38:AI38">
    <cfRule type="expression" dxfId="1300" priority="225">
      <formula>$AK38=0</formula>
    </cfRule>
  </conditionalFormatting>
  <conditionalFormatting sqref="W39:AI39">
    <cfRule type="expression" dxfId="1299" priority="224">
      <formula>$AK39=0</formula>
    </cfRule>
  </conditionalFormatting>
  <conditionalFormatting sqref="Q25:Q26">
    <cfRule type="expression" dxfId="1298" priority="223">
      <formula>Q25&gt;0</formula>
    </cfRule>
  </conditionalFormatting>
  <conditionalFormatting sqref="B20">
    <cfRule type="expression" dxfId="1297" priority="222">
      <formula>B20&lt;&gt;""</formula>
    </cfRule>
  </conditionalFormatting>
  <conditionalFormatting sqref="C20">
    <cfRule type="expression" dxfId="1296" priority="221">
      <formula>C20&lt;&gt;""</formula>
    </cfRule>
  </conditionalFormatting>
  <conditionalFormatting sqref="D20">
    <cfRule type="expression" dxfId="1295" priority="220">
      <formula>D20&lt;&gt;""</formula>
    </cfRule>
  </conditionalFormatting>
  <conditionalFormatting sqref="E20">
    <cfRule type="expression" dxfId="1294" priority="219">
      <formula>E20&lt;&gt;""</formula>
    </cfRule>
  </conditionalFormatting>
  <conditionalFormatting sqref="F20">
    <cfRule type="expression" dxfId="1293" priority="218">
      <formula>F20&lt;&gt;""</formula>
    </cfRule>
  </conditionalFormatting>
  <conditionalFormatting sqref="G20">
    <cfRule type="expression" dxfId="1292" priority="217">
      <formula>G20&lt;&gt;""</formula>
    </cfRule>
  </conditionalFormatting>
  <conditionalFormatting sqref="H20">
    <cfRule type="expression" dxfId="1291" priority="216">
      <formula>H20&lt;&gt;""</formula>
    </cfRule>
  </conditionalFormatting>
  <conditionalFormatting sqref="I20">
    <cfRule type="expression" dxfId="1290" priority="215">
      <formula>I20&lt;&gt;""</formula>
    </cfRule>
  </conditionalFormatting>
  <conditionalFormatting sqref="J20">
    <cfRule type="expression" dxfId="1289" priority="214">
      <formula>J20&lt;&gt;""</formula>
    </cfRule>
  </conditionalFormatting>
  <conditionalFormatting sqref="K20">
    <cfRule type="expression" dxfId="1288" priority="213">
      <formula>K20&lt;&gt;""</formula>
    </cfRule>
  </conditionalFormatting>
  <conditionalFormatting sqref="L20">
    <cfRule type="expression" dxfId="1287" priority="212">
      <formula>L20&lt;&gt;""</formula>
    </cfRule>
  </conditionalFormatting>
  <conditionalFormatting sqref="M20">
    <cfRule type="expression" dxfId="1286" priority="211">
      <formula>M20&lt;&gt;""</formula>
    </cfRule>
  </conditionalFormatting>
  <conditionalFormatting sqref="N20">
    <cfRule type="expression" dxfId="1285" priority="210">
      <formula>N20&lt;&gt;""</formula>
    </cfRule>
  </conditionalFormatting>
  <conditionalFormatting sqref="O20">
    <cfRule type="expression" dxfId="1284" priority="209">
      <formula>O20&lt;&gt;""</formula>
    </cfRule>
  </conditionalFormatting>
  <conditionalFormatting sqref="P20">
    <cfRule type="expression" dxfId="1283" priority="208">
      <formula>P20&lt;&gt;""</formula>
    </cfRule>
  </conditionalFormatting>
  <conditionalFormatting sqref="Q20">
    <cfRule type="expression" dxfId="1282" priority="207">
      <formula>Q20&lt;&gt;""</formula>
    </cfRule>
  </conditionalFormatting>
  <conditionalFormatting sqref="R20">
    <cfRule type="expression" dxfId="1281" priority="206">
      <formula>R20&lt;&gt;""</formula>
    </cfRule>
  </conditionalFormatting>
  <conditionalFormatting sqref="S20">
    <cfRule type="expression" dxfId="1280" priority="205">
      <formula>S20&lt;&gt;""</formula>
    </cfRule>
  </conditionalFormatting>
  <conditionalFormatting sqref="T20">
    <cfRule type="expression" dxfId="1279" priority="204">
      <formula>T20&lt;&gt;""</formula>
    </cfRule>
  </conditionalFormatting>
  <conditionalFormatting sqref="U20">
    <cfRule type="expression" dxfId="1278" priority="203">
      <formula>U20&lt;&gt;""</formula>
    </cfRule>
  </conditionalFormatting>
  <conditionalFormatting sqref="V20">
    <cfRule type="expression" dxfId="1277" priority="202">
      <formula>V20&lt;&gt;""</formula>
    </cfRule>
  </conditionalFormatting>
  <conditionalFormatting sqref="W20">
    <cfRule type="expression" dxfId="1276" priority="201">
      <formula>W20&lt;&gt;""</formula>
    </cfRule>
  </conditionalFormatting>
  <conditionalFormatting sqref="X20">
    <cfRule type="expression" dxfId="1275" priority="200">
      <formula>X20&lt;&gt;""</formula>
    </cfRule>
  </conditionalFormatting>
  <conditionalFormatting sqref="Y20">
    <cfRule type="expression" dxfId="1274" priority="199">
      <formula>Y20&lt;&gt;""</formula>
    </cfRule>
  </conditionalFormatting>
  <conditionalFormatting sqref="Z20">
    <cfRule type="expression" dxfId="1273" priority="198">
      <formula>Z20&lt;&gt;""</formula>
    </cfRule>
  </conditionalFormatting>
  <conditionalFormatting sqref="AA20">
    <cfRule type="expression" dxfId="1272" priority="197">
      <formula>AA20&lt;&gt;""</formula>
    </cfRule>
  </conditionalFormatting>
  <conditionalFormatting sqref="AB20">
    <cfRule type="expression" dxfId="1271" priority="196">
      <formula>AB20&lt;&gt;""</formula>
    </cfRule>
  </conditionalFormatting>
  <conditionalFormatting sqref="AC20">
    <cfRule type="expression" dxfId="1270" priority="195">
      <formula>AC20&lt;&gt;""</formula>
    </cfRule>
  </conditionalFormatting>
  <conditionalFormatting sqref="AD20">
    <cfRule type="expression" dxfId="1269" priority="194">
      <formula>AD20&lt;&gt;""</formula>
    </cfRule>
  </conditionalFormatting>
  <conditionalFormatting sqref="AE20">
    <cfRule type="expression" dxfId="1268" priority="193">
      <formula>AE20&lt;&gt;""</formula>
    </cfRule>
  </conditionalFormatting>
  <conditionalFormatting sqref="AF20">
    <cfRule type="expression" dxfId="1267" priority="192">
      <formula>AF20&lt;&gt;""</formula>
    </cfRule>
  </conditionalFormatting>
  <conditionalFormatting sqref="AG20">
    <cfRule type="expression" dxfId="1266" priority="191">
      <formula>AG20&lt;&gt;""</formula>
    </cfRule>
  </conditionalFormatting>
  <conditionalFormatting sqref="AH20">
    <cfRule type="expression" dxfId="1265" priority="190">
      <formula>AH20&lt;&gt;""</formula>
    </cfRule>
  </conditionalFormatting>
  <conditionalFormatting sqref="AI20">
    <cfRule type="expression" dxfId="1264" priority="189">
      <formula>AI20&lt;&gt;""</formula>
    </cfRule>
  </conditionalFormatting>
  <conditionalFormatting sqref="AJ20">
    <cfRule type="expression" dxfId="1263" priority="188">
      <formula>AJ20&lt;&gt;""</formula>
    </cfRule>
  </conditionalFormatting>
  <conditionalFormatting sqref="AK20">
    <cfRule type="expression" dxfId="1262" priority="187">
      <formula>AK20&lt;&gt;""</formula>
    </cfRule>
  </conditionalFormatting>
  <conditionalFormatting sqref="AL20">
    <cfRule type="expression" dxfId="1261" priority="186">
      <formula>AL20&lt;&gt;""</formula>
    </cfRule>
  </conditionalFormatting>
  <conditionalFormatting sqref="AM20">
    <cfRule type="expression" dxfId="1260" priority="185">
      <formula>AM20&lt;&gt;""</formula>
    </cfRule>
  </conditionalFormatting>
  <conditionalFormatting sqref="AN20">
    <cfRule type="expression" dxfId="1259" priority="184">
      <formula>AN20&lt;&gt;""</formula>
    </cfRule>
  </conditionalFormatting>
  <conditionalFormatting sqref="AO20">
    <cfRule type="expression" dxfId="1258" priority="183">
      <formula>AO20&lt;&gt;""</formula>
    </cfRule>
  </conditionalFormatting>
  <conditionalFormatting sqref="AP20">
    <cfRule type="expression" dxfId="1257" priority="182">
      <formula>AP20&lt;&gt;""</formula>
    </cfRule>
  </conditionalFormatting>
  <conditionalFormatting sqref="AQ20">
    <cfRule type="expression" dxfId="1256" priority="181">
      <formula>AQ20&lt;&gt;""</formula>
    </cfRule>
  </conditionalFormatting>
  <conditionalFormatting sqref="AR20">
    <cfRule type="expression" dxfId="1255" priority="180">
      <formula>AR20&lt;&gt;""</formula>
    </cfRule>
  </conditionalFormatting>
  <conditionalFormatting sqref="AS20">
    <cfRule type="expression" dxfId="1254" priority="179">
      <formula>AS20&lt;&gt;""</formula>
    </cfRule>
  </conditionalFormatting>
  <conditionalFormatting sqref="AT20">
    <cfRule type="expression" dxfId="1253" priority="178">
      <formula>AT20&lt;&gt;""</formula>
    </cfRule>
  </conditionalFormatting>
  <conditionalFormatting sqref="AU20">
    <cfRule type="expression" dxfId="1252" priority="177">
      <formula>AU20&lt;&gt;""</formula>
    </cfRule>
  </conditionalFormatting>
  <conditionalFormatting sqref="AV20">
    <cfRule type="expression" dxfId="1251" priority="176">
      <formula>AV20&lt;&gt;""</formula>
    </cfRule>
  </conditionalFormatting>
  <conditionalFormatting sqref="AW20">
    <cfRule type="expression" dxfId="1250" priority="175">
      <formula>AW20&lt;&gt;""</formula>
    </cfRule>
  </conditionalFormatting>
  <conditionalFormatting sqref="AX20">
    <cfRule type="expression" dxfId="1249" priority="174">
      <formula>AX20&lt;&gt;""</formula>
    </cfRule>
  </conditionalFormatting>
  <conditionalFormatting sqref="AY20">
    <cfRule type="expression" dxfId="1248" priority="173">
      <formula>AY20&lt;&gt;""</formula>
    </cfRule>
  </conditionalFormatting>
  <conditionalFormatting sqref="AZ20">
    <cfRule type="expression" dxfId="1247" priority="172">
      <formula>AZ20&lt;&gt;""</formula>
    </cfRule>
  </conditionalFormatting>
  <conditionalFormatting sqref="BA20">
    <cfRule type="expression" dxfId="1246" priority="171">
      <formula>BA20&lt;&gt;""</formula>
    </cfRule>
  </conditionalFormatting>
  <conditionalFormatting sqref="B22">
    <cfRule type="expression" dxfId="1245" priority="170">
      <formula>B22&lt;&gt;""</formula>
    </cfRule>
  </conditionalFormatting>
  <conditionalFormatting sqref="C22">
    <cfRule type="expression" dxfId="1244" priority="169">
      <formula>C22&lt;&gt;""</formula>
    </cfRule>
  </conditionalFormatting>
  <conditionalFormatting sqref="D22">
    <cfRule type="expression" dxfId="1243" priority="168">
      <formula>D22&lt;&gt;""</formula>
    </cfRule>
  </conditionalFormatting>
  <conditionalFormatting sqref="E22">
    <cfRule type="expression" dxfId="1242" priority="167">
      <formula>E22&lt;&gt;""</formula>
    </cfRule>
  </conditionalFormatting>
  <conditionalFormatting sqref="AG22">
    <cfRule type="expression" dxfId="1241" priority="166">
      <formula>AG22&lt;&gt;""</formula>
    </cfRule>
  </conditionalFormatting>
  <conditionalFormatting sqref="AH22">
    <cfRule type="expression" dxfId="1240" priority="165">
      <formula>AH22&lt;&gt;""</formula>
    </cfRule>
  </conditionalFormatting>
  <conditionalFormatting sqref="AI22">
    <cfRule type="expression" dxfId="1239" priority="164">
      <formula>AI22&lt;&gt;""</formula>
    </cfRule>
  </conditionalFormatting>
  <conditionalFormatting sqref="AJ22">
    <cfRule type="expression" dxfId="1238" priority="163">
      <formula>AJ22&lt;&gt;""</formula>
    </cfRule>
  </conditionalFormatting>
  <conditionalFormatting sqref="AK22">
    <cfRule type="expression" dxfId="1237" priority="162">
      <formula>AK22&lt;&gt;""</formula>
    </cfRule>
  </conditionalFormatting>
  <conditionalFormatting sqref="AL22">
    <cfRule type="expression" dxfId="1236" priority="161">
      <formula>AL22&lt;&gt;""</formula>
    </cfRule>
  </conditionalFormatting>
  <conditionalFormatting sqref="AM22">
    <cfRule type="expression" dxfId="1235" priority="160">
      <formula>AM22&lt;&gt;""</formula>
    </cfRule>
  </conditionalFormatting>
  <conditionalFormatting sqref="AN22">
    <cfRule type="expression" dxfId="1234" priority="159">
      <formula>AN22&lt;&gt;""</formula>
    </cfRule>
  </conditionalFormatting>
  <conditionalFormatting sqref="AO22">
    <cfRule type="expression" dxfId="1233" priority="158">
      <formula>AO22&lt;&gt;""</formula>
    </cfRule>
  </conditionalFormatting>
  <conditionalFormatting sqref="AP22">
    <cfRule type="expression" dxfId="1232" priority="157">
      <formula>AP22&lt;&gt;""</formula>
    </cfRule>
  </conditionalFormatting>
  <conditionalFormatting sqref="AQ22">
    <cfRule type="expression" dxfId="1231" priority="156">
      <formula>AQ22&lt;&gt;""</formula>
    </cfRule>
  </conditionalFormatting>
  <conditionalFormatting sqref="AR22">
    <cfRule type="expression" dxfId="1230" priority="155">
      <formula>AR22&lt;&gt;""</formula>
    </cfRule>
  </conditionalFormatting>
  <conditionalFormatting sqref="AS22">
    <cfRule type="expression" dxfId="1229" priority="154">
      <formula>AS22&lt;&gt;""</formula>
    </cfRule>
  </conditionalFormatting>
  <conditionalFormatting sqref="AT22">
    <cfRule type="expression" dxfId="1228" priority="153">
      <formula>AT22&lt;&gt;""</formula>
    </cfRule>
  </conditionalFormatting>
  <conditionalFormatting sqref="AU22">
    <cfRule type="expression" dxfId="1227" priority="152">
      <formula>AU22&lt;&gt;""</formula>
    </cfRule>
  </conditionalFormatting>
  <conditionalFormatting sqref="AV22">
    <cfRule type="expression" dxfId="1226" priority="151">
      <formula>AV22&lt;&gt;""</formula>
    </cfRule>
  </conditionalFormatting>
  <conditionalFormatting sqref="AW22">
    <cfRule type="expression" dxfId="1225" priority="150">
      <formula>AW22&lt;&gt;""</formula>
    </cfRule>
  </conditionalFormatting>
  <conditionalFormatting sqref="AX22">
    <cfRule type="expression" dxfId="1224" priority="149">
      <formula>AX22&lt;&gt;""</formula>
    </cfRule>
  </conditionalFormatting>
  <conditionalFormatting sqref="AY22">
    <cfRule type="expression" dxfId="1223" priority="148">
      <formula>AY22&lt;&gt;""</formula>
    </cfRule>
  </conditionalFormatting>
  <conditionalFormatting sqref="AZ22">
    <cfRule type="expression" dxfId="1222" priority="147">
      <formula>AZ22&lt;&gt;""</formula>
    </cfRule>
  </conditionalFormatting>
  <conditionalFormatting sqref="BA22">
    <cfRule type="expression" dxfId="1221" priority="146">
      <formula>BA22&lt;&gt;""</formula>
    </cfRule>
  </conditionalFormatting>
  <conditionalFormatting sqref="B23">
    <cfRule type="expression" dxfId="1220" priority="145">
      <formula>B23&lt;&gt;""</formula>
    </cfRule>
  </conditionalFormatting>
  <conditionalFormatting sqref="C23">
    <cfRule type="expression" dxfId="1219" priority="144">
      <formula>C23&lt;&gt;""</formula>
    </cfRule>
  </conditionalFormatting>
  <conditionalFormatting sqref="D23">
    <cfRule type="expression" dxfId="1218" priority="143">
      <formula>D23&lt;&gt;""</formula>
    </cfRule>
  </conditionalFormatting>
  <conditionalFormatting sqref="E23">
    <cfRule type="expression" dxfId="1217" priority="142">
      <formula>E23&lt;&gt;""</formula>
    </cfRule>
  </conditionalFormatting>
  <conditionalFormatting sqref="F23">
    <cfRule type="expression" dxfId="1216" priority="141">
      <formula>F23&lt;&gt;""</formula>
    </cfRule>
  </conditionalFormatting>
  <conditionalFormatting sqref="G23">
    <cfRule type="expression" dxfId="1215" priority="140">
      <formula>G23&lt;&gt;""</formula>
    </cfRule>
  </conditionalFormatting>
  <conditionalFormatting sqref="H23">
    <cfRule type="expression" dxfId="1214" priority="139">
      <formula>H23&lt;&gt;""</formula>
    </cfRule>
  </conditionalFormatting>
  <conditionalFormatting sqref="I23">
    <cfRule type="expression" dxfId="1213" priority="138">
      <formula>I23&lt;&gt;""</formula>
    </cfRule>
  </conditionalFormatting>
  <conditionalFormatting sqref="J23">
    <cfRule type="expression" dxfId="1212" priority="137">
      <formula>J23&lt;&gt;""</formula>
    </cfRule>
  </conditionalFormatting>
  <conditionalFormatting sqref="K23">
    <cfRule type="expression" dxfId="1211" priority="136">
      <formula>K23&lt;&gt;""</formula>
    </cfRule>
  </conditionalFormatting>
  <conditionalFormatting sqref="L23">
    <cfRule type="expression" dxfId="1210" priority="135">
      <formula>L23&lt;&gt;""</formula>
    </cfRule>
  </conditionalFormatting>
  <conditionalFormatting sqref="M23">
    <cfRule type="expression" dxfId="1209" priority="134">
      <formula>M23&lt;&gt;""</formula>
    </cfRule>
  </conditionalFormatting>
  <conditionalFormatting sqref="N23">
    <cfRule type="expression" dxfId="1208" priority="133">
      <formula>N23&lt;&gt;""</formula>
    </cfRule>
  </conditionalFormatting>
  <conditionalFormatting sqref="O23">
    <cfRule type="expression" dxfId="1207" priority="132">
      <formula>O23&lt;&gt;""</formula>
    </cfRule>
  </conditionalFormatting>
  <conditionalFormatting sqref="P23">
    <cfRule type="expression" dxfId="1206" priority="131">
      <formula>P23&lt;&gt;""</formula>
    </cfRule>
  </conditionalFormatting>
  <conditionalFormatting sqref="Q23">
    <cfRule type="expression" dxfId="1205" priority="130">
      <formula>Q23&lt;&gt;""</formula>
    </cfRule>
  </conditionalFormatting>
  <conditionalFormatting sqref="R23">
    <cfRule type="expression" dxfId="1204" priority="129">
      <formula>R23&lt;&gt;""</formula>
    </cfRule>
  </conditionalFormatting>
  <conditionalFormatting sqref="S23">
    <cfRule type="expression" dxfId="1203" priority="128">
      <formula>S23&lt;&gt;""</formula>
    </cfRule>
  </conditionalFormatting>
  <conditionalFormatting sqref="T23">
    <cfRule type="expression" dxfId="1202" priority="127">
      <formula>T23&lt;&gt;""</formula>
    </cfRule>
  </conditionalFormatting>
  <conditionalFormatting sqref="U23">
    <cfRule type="expression" dxfId="1201" priority="126">
      <formula>U23&lt;&gt;""</formula>
    </cfRule>
  </conditionalFormatting>
  <conditionalFormatting sqref="V23">
    <cfRule type="expression" dxfId="1200" priority="125">
      <formula>V23&lt;&gt;""</formula>
    </cfRule>
  </conditionalFormatting>
  <conditionalFormatting sqref="W23">
    <cfRule type="expression" dxfId="1199" priority="124">
      <formula>W23&lt;&gt;""</formula>
    </cfRule>
  </conditionalFormatting>
  <conditionalFormatting sqref="X23">
    <cfRule type="expression" dxfId="1198" priority="123">
      <formula>X23&lt;&gt;""</formula>
    </cfRule>
  </conditionalFormatting>
  <conditionalFormatting sqref="Y23">
    <cfRule type="expression" dxfId="1197" priority="122">
      <formula>Y23&lt;&gt;""</formula>
    </cfRule>
  </conditionalFormatting>
  <conditionalFormatting sqref="Z23">
    <cfRule type="expression" dxfId="1196" priority="121">
      <formula>Z23&lt;&gt;""</formula>
    </cfRule>
  </conditionalFormatting>
  <conditionalFormatting sqref="AA23">
    <cfRule type="expression" dxfId="1195" priority="120">
      <formula>AA23&lt;&gt;""</formula>
    </cfRule>
  </conditionalFormatting>
  <conditionalFormatting sqref="AB23">
    <cfRule type="expression" dxfId="1194" priority="119">
      <formula>AB23&lt;&gt;""</formula>
    </cfRule>
  </conditionalFormatting>
  <conditionalFormatting sqref="AC23">
    <cfRule type="expression" dxfId="1193" priority="118">
      <formula>AC23&lt;&gt;""</formula>
    </cfRule>
  </conditionalFormatting>
  <conditionalFormatting sqref="AD23">
    <cfRule type="expression" dxfId="1192" priority="117">
      <formula>AD23&lt;&gt;""</formula>
    </cfRule>
  </conditionalFormatting>
  <conditionalFormatting sqref="AE23">
    <cfRule type="expression" dxfId="1191" priority="116">
      <formula>AE23&lt;&gt;""</formula>
    </cfRule>
  </conditionalFormatting>
  <conditionalFormatting sqref="AF23">
    <cfRule type="expression" dxfId="1190" priority="115">
      <formula>AF23&lt;&gt;""</formula>
    </cfRule>
  </conditionalFormatting>
  <conditionalFormatting sqref="AG23">
    <cfRule type="expression" dxfId="1189" priority="114">
      <formula>AG23&lt;&gt;""</formula>
    </cfRule>
  </conditionalFormatting>
  <conditionalFormatting sqref="AH23">
    <cfRule type="expression" dxfId="1188" priority="113">
      <formula>AH23&lt;&gt;""</formula>
    </cfRule>
  </conditionalFormatting>
  <conditionalFormatting sqref="AI23">
    <cfRule type="expression" dxfId="1187" priority="112">
      <formula>AI23&lt;&gt;""</formula>
    </cfRule>
  </conditionalFormatting>
  <conditionalFormatting sqref="AJ23">
    <cfRule type="expression" dxfId="1186" priority="111">
      <formula>AJ23&lt;&gt;""</formula>
    </cfRule>
  </conditionalFormatting>
  <conditionalFormatting sqref="AK23">
    <cfRule type="expression" dxfId="1185" priority="110">
      <formula>AK23&lt;&gt;""</formula>
    </cfRule>
  </conditionalFormatting>
  <conditionalFormatting sqref="AL23">
    <cfRule type="expression" dxfId="1184" priority="109">
      <formula>AL23&lt;&gt;""</formula>
    </cfRule>
  </conditionalFormatting>
  <conditionalFormatting sqref="AM23">
    <cfRule type="expression" dxfId="1183" priority="108">
      <formula>AM23&lt;&gt;""</formula>
    </cfRule>
  </conditionalFormatting>
  <conditionalFormatting sqref="AN23">
    <cfRule type="expression" dxfId="1182" priority="107">
      <formula>AN23&lt;&gt;""</formula>
    </cfRule>
  </conditionalFormatting>
  <conditionalFormatting sqref="AO23">
    <cfRule type="expression" dxfId="1181" priority="106">
      <formula>AO23&lt;&gt;""</formula>
    </cfRule>
  </conditionalFormatting>
  <conditionalFormatting sqref="AP23">
    <cfRule type="expression" dxfId="1180" priority="105">
      <formula>AP23&lt;&gt;""</formula>
    </cfRule>
  </conditionalFormatting>
  <conditionalFormatting sqref="AQ23">
    <cfRule type="expression" dxfId="1179" priority="104">
      <formula>AQ23&lt;&gt;""</formula>
    </cfRule>
  </conditionalFormatting>
  <conditionalFormatting sqref="AR23">
    <cfRule type="expression" dxfId="1178" priority="103">
      <formula>AR23&lt;&gt;""</formula>
    </cfRule>
  </conditionalFormatting>
  <conditionalFormatting sqref="AS23">
    <cfRule type="expression" dxfId="1177" priority="102">
      <formula>AS23&lt;&gt;""</formula>
    </cfRule>
  </conditionalFormatting>
  <conditionalFormatting sqref="AT23">
    <cfRule type="expression" dxfId="1176" priority="101">
      <formula>AT23&lt;&gt;""</formula>
    </cfRule>
  </conditionalFormatting>
  <conditionalFormatting sqref="AU23">
    <cfRule type="expression" dxfId="1175" priority="100">
      <formula>AU23&lt;&gt;""</formula>
    </cfRule>
  </conditionalFormatting>
  <conditionalFormatting sqref="AV23">
    <cfRule type="expression" dxfId="1174" priority="99">
      <formula>AV23&lt;&gt;""</formula>
    </cfRule>
  </conditionalFormatting>
  <conditionalFormatting sqref="AW23">
    <cfRule type="expression" dxfId="1173" priority="98">
      <formula>AW23&lt;&gt;""</formula>
    </cfRule>
  </conditionalFormatting>
  <conditionalFormatting sqref="AX23">
    <cfRule type="expression" dxfId="1172" priority="97">
      <formula>AX23&lt;&gt;""</formula>
    </cfRule>
  </conditionalFormatting>
  <conditionalFormatting sqref="AY23">
    <cfRule type="expression" dxfId="1171" priority="96">
      <formula>AY23&lt;&gt;""</formula>
    </cfRule>
  </conditionalFormatting>
  <conditionalFormatting sqref="AZ23">
    <cfRule type="expression" dxfId="1170" priority="95">
      <formula>AZ23&lt;&gt;""</formula>
    </cfRule>
  </conditionalFormatting>
  <conditionalFormatting sqref="BA23">
    <cfRule type="expression" dxfId="1169" priority="94">
      <formula>BA23&lt;&gt;""</formula>
    </cfRule>
  </conditionalFormatting>
  <conditionalFormatting sqref="Q26">
    <cfRule type="cellIs" dxfId="1168" priority="93" operator="equal">
      <formula>0</formula>
    </cfRule>
  </conditionalFormatting>
  <conditionalFormatting sqref="Q25">
    <cfRule type="cellIs" dxfId="1167" priority="90" operator="equal">
      <formula>0</formula>
    </cfRule>
  </conditionalFormatting>
  <conditionalFormatting sqref="AB24:AB27">
    <cfRule type="expression" dxfId="1166" priority="89">
      <formula>AB24&gt;0</formula>
    </cfRule>
  </conditionalFormatting>
  <conditionalFormatting sqref="AB24:AB27">
    <cfRule type="cellIs" dxfId="1165" priority="88" operator="equal">
      <formula>0</formula>
    </cfRule>
  </conditionalFormatting>
  <conditionalFormatting sqref="AM25">
    <cfRule type="expression" dxfId="1164" priority="87">
      <formula>AM25&gt;0</formula>
    </cfRule>
  </conditionalFormatting>
  <conditionalFormatting sqref="AM25">
    <cfRule type="cellIs" dxfId="1163" priority="86" operator="equal">
      <formula>0</formula>
    </cfRule>
  </conditionalFormatting>
  <conditionalFormatting sqref="AM24">
    <cfRule type="expression" dxfId="1162" priority="85">
      <formula>AM24&gt;0</formula>
    </cfRule>
  </conditionalFormatting>
  <conditionalFormatting sqref="AM24">
    <cfRule type="cellIs" dxfId="1161" priority="84" operator="equal">
      <formula>0</formula>
    </cfRule>
  </conditionalFormatting>
  <conditionalFormatting sqref="B21">
    <cfRule type="expression" dxfId="1160" priority="83">
      <formula>B21&lt;&gt;""</formula>
    </cfRule>
  </conditionalFormatting>
  <conditionalFormatting sqref="C21">
    <cfRule type="expression" dxfId="1159" priority="82">
      <formula>C21&lt;&gt;""</formula>
    </cfRule>
  </conditionalFormatting>
  <conditionalFormatting sqref="D21">
    <cfRule type="expression" dxfId="1158" priority="81">
      <formula>D21&lt;&gt;""</formula>
    </cfRule>
  </conditionalFormatting>
  <conditionalFormatting sqref="E21">
    <cfRule type="expression" dxfId="1157" priority="80">
      <formula>E21&lt;&gt;""</formula>
    </cfRule>
  </conditionalFormatting>
  <conditionalFormatting sqref="F21">
    <cfRule type="expression" dxfId="1156" priority="79">
      <formula>F21&lt;&gt;""</formula>
    </cfRule>
  </conditionalFormatting>
  <conditionalFormatting sqref="G21">
    <cfRule type="expression" dxfId="1155" priority="78">
      <formula>G21&lt;&gt;""</formula>
    </cfRule>
  </conditionalFormatting>
  <conditionalFormatting sqref="H21">
    <cfRule type="expression" dxfId="1154" priority="77">
      <formula>H21&lt;&gt;""</formula>
    </cfRule>
  </conditionalFormatting>
  <conditionalFormatting sqref="I21">
    <cfRule type="expression" dxfId="1153" priority="76">
      <formula>I21&lt;&gt;""</formula>
    </cfRule>
  </conditionalFormatting>
  <conditionalFormatting sqref="J21">
    <cfRule type="expression" dxfId="1152" priority="75">
      <formula>J21&lt;&gt;""</formula>
    </cfRule>
  </conditionalFormatting>
  <conditionalFormatting sqref="K21">
    <cfRule type="expression" dxfId="1151" priority="74">
      <formula>K21&lt;&gt;""</formula>
    </cfRule>
  </conditionalFormatting>
  <conditionalFormatting sqref="L21">
    <cfRule type="expression" dxfId="1150" priority="73">
      <formula>L21&lt;&gt;""</formula>
    </cfRule>
  </conditionalFormatting>
  <conditionalFormatting sqref="M21">
    <cfRule type="expression" dxfId="1149" priority="72">
      <formula>M21&lt;&gt;""</formula>
    </cfRule>
  </conditionalFormatting>
  <conditionalFormatting sqref="N21">
    <cfRule type="expression" dxfId="1148" priority="71">
      <formula>N21&lt;&gt;""</formula>
    </cfRule>
  </conditionalFormatting>
  <conditionalFormatting sqref="O21">
    <cfRule type="expression" dxfId="1147" priority="70">
      <formula>O21&lt;&gt;""</formula>
    </cfRule>
  </conditionalFormatting>
  <conditionalFormatting sqref="P21">
    <cfRule type="expression" dxfId="1146" priority="69">
      <formula>P21&lt;&gt;""</formula>
    </cfRule>
  </conditionalFormatting>
  <conditionalFormatting sqref="Q21">
    <cfRule type="expression" dxfId="1145" priority="68">
      <formula>Q21&lt;&gt;""</formula>
    </cfRule>
  </conditionalFormatting>
  <conditionalFormatting sqref="Y21">
    <cfRule type="expression" dxfId="1144" priority="67">
      <formula>Y21&lt;&gt;""</formula>
    </cfRule>
  </conditionalFormatting>
  <conditionalFormatting sqref="Z21">
    <cfRule type="expression" dxfId="1143" priority="66">
      <formula>Z21&lt;&gt;""</formula>
    </cfRule>
  </conditionalFormatting>
  <conditionalFormatting sqref="AA21">
    <cfRule type="expression" dxfId="1142" priority="65">
      <formula>AA21&lt;&gt;""</formula>
    </cfRule>
  </conditionalFormatting>
  <conditionalFormatting sqref="AB21">
    <cfRule type="expression" dxfId="1141" priority="64">
      <formula>AB21&lt;&gt;""</formula>
    </cfRule>
  </conditionalFormatting>
  <conditionalFormatting sqref="AC21">
    <cfRule type="expression" dxfId="1140" priority="63">
      <formula>AC21&lt;&gt;""</formula>
    </cfRule>
  </conditionalFormatting>
  <conditionalFormatting sqref="AD21">
    <cfRule type="expression" dxfId="1139" priority="62">
      <formula>AD21&lt;&gt;""</formula>
    </cfRule>
  </conditionalFormatting>
  <conditionalFormatting sqref="AE21">
    <cfRule type="expression" dxfId="1138" priority="61">
      <formula>AE21&lt;&gt;""</formula>
    </cfRule>
  </conditionalFormatting>
  <conditionalFormatting sqref="AF21">
    <cfRule type="expression" dxfId="1137" priority="60">
      <formula>AF21&lt;&gt;""</formula>
    </cfRule>
  </conditionalFormatting>
  <conditionalFormatting sqref="AG21">
    <cfRule type="expression" dxfId="1136" priority="59">
      <formula>AG21&lt;&gt;""</formula>
    </cfRule>
  </conditionalFormatting>
  <conditionalFormatting sqref="AH21">
    <cfRule type="expression" dxfId="1135" priority="58">
      <formula>AH21&lt;&gt;""</formula>
    </cfRule>
  </conditionalFormatting>
  <conditionalFormatting sqref="AI21">
    <cfRule type="expression" dxfId="1134" priority="57">
      <formula>AI21&lt;&gt;""</formula>
    </cfRule>
  </conditionalFormatting>
  <conditionalFormatting sqref="AJ21">
    <cfRule type="expression" dxfId="1133" priority="56">
      <formula>AJ21&lt;&gt;""</formula>
    </cfRule>
  </conditionalFormatting>
  <conditionalFormatting sqref="AK21">
    <cfRule type="expression" dxfId="1132" priority="55">
      <formula>AK21&lt;&gt;""</formula>
    </cfRule>
  </conditionalFormatting>
  <conditionalFormatting sqref="AL21">
    <cfRule type="expression" dxfId="1131" priority="54">
      <formula>AL21&lt;&gt;""</formula>
    </cfRule>
  </conditionalFormatting>
  <conditionalFormatting sqref="AM21">
    <cfRule type="expression" dxfId="1130" priority="53">
      <formula>AM21&lt;&gt;""</formula>
    </cfRule>
  </conditionalFormatting>
  <conditionalFormatting sqref="AN21">
    <cfRule type="expression" dxfId="1129" priority="52">
      <formula>AN21&lt;&gt;""</formula>
    </cfRule>
  </conditionalFormatting>
  <conditionalFormatting sqref="AO21">
    <cfRule type="expression" dxfId="1128" priority="51">
      <formula>AO21&lt;&gt;""</formula>
    </cfRule>
  </conditionalFormatting>
  <conditionalFormatting sqref="AP21">
    <cfRule type="expression" dxfId="1127" priority="50">
      <formula>AP21&lt;&gt;""</formula>
    </cfRule>
  </conditionalFormatting>
  <conditionalFormatting sqref="AQ21">
    <cfRule type="expression" dxfId="1126" priority="49">
      <formula>AQ21&lt;&gt;""</formula>
    </cfRule>
  </conditionalFormatting>
  <conditionalFormatting sqref="AR21">
    <cfRule type="expression" dxfId="1125" priority="48">
      <formula>AR21&lt;&gt;""</formula>
    </cfRule>
  </conditionalFormatting>
  <conditionalFormatting sqref="AS21">
    <cfRule type="expression" dxfId="1124" priority="47">
      <formula>AS21&lt;&gt;""</formula>
    </cfRule>
  </conditionalFormatting>
  <conditionalFormatting sqref="AT21">
    <cfRule type="expression" dxfId="1123" priority="46">
      <formula>AT21&lt;&gt;""</formula>
    </cfRule>
  </conditionalFormatting>
  <conditionalFormatting sqref="AU21">
    <cfRule type="expression" dxfId="1122" priority="45">
      <formula>AU21&lt;&gt;""</formula>
    </cfRule>
  </conditionalFormatting>
  <conditionalFormatting sqref="AV21">
    <cfRule type="expression" dxfId="1121" priority="44">
      <formula>AV21&lt;&gt;""</formula>
    </cfRule>
  </conditionalFormatting>
  <conditionalFormatting sqref="AW21">
    <cfRule type="expression" dxfId="1120" priority="43">
      <formula>AW21&lt;&gt;""</formula>
    </cfRule>
  </conditionalFormatting>
  <conditionalFormatting sqref="AX21">
    <cfRule type="expression" dxfId="1119" priority="42">
      <formula>AX21&lt;&gt;""</formula>
    </cfRule>
  </conditionalFormatting>
  <conditionalFormatting sqref="AY21">
    <cfRule type="expression" dxfId="1118" priority="41">
      <formula>AY21&lt;&gt;""</formula>
    </cfRule>
  </conditionalFormatting>
  <conditionalFormatting sqref="AZ21">
    <cfRule type="expression" dxfId="1117" priority="40">
      <formula>AZ21&lt;&gt;""</formula>
    </cfRule>
  </conditionalFormatting>
  <conditionalFormatting sqref="BA21">
    <cfRule type="expression" dxfId="1116" priority="39">
      <formula>BA21&lt;&gt;""</formula>
    </cfRule>
  </conditionalFormatting>
  <conditionalFormatting sqref="AE22">
    <cfRule type="expression" dxfId="1115" priority="38">
      <formula>AE22&lt;&gt;""</formula>
    </cfRule>
  </conditionalFormatting>
  <conditionalFormatting sqref="AF22">
    <cfRule type="expression" dxfId="1114" priority="37">
      <formula>AF22&lt;&gt;""</formula>
    </cfRule>
  </conditionalFormatting>
  <conditionalFormatting sqref="F22">
    <cfRule type="expression" dxfId="1113" priority="36">
      <formula>F22&lt;&gt;""</formula>
    </cfRule>
  </conditionalFormatting>
  <conditionalFormatting sqref="G22">
    <cfRule type="expression" dxfId="1112" priority="35">
      <formula>G22&lt;&gt;""</formula>
    </cfRule>
  </conditionalFormatting>
  <conditionalFormatting sqref="H22">
    <cfRule type="expression" dxfId="1111" priority="34">
      <formula>H22&lt;&gt;""</formula>
    </cfRule>
  </conditionalFormatting>
  <conditionalFormatting sqref="I22">
    <cfRule type="expression" dxfId="1110" priority="33">
      <formula>I22&lt;&gt;""</formula>
    </cfRule>
  </conditionalFormatting>
  <conditionalFormatting sqref="J22">
    <cfRule type="expression" dxfId="1109" priority="32">
      <formula>J22&lt;&gt;""</formula>
    </cfRule>
  </conditionalFormatting>
  <conditionalFormatting sqref="K22">
    <cfRule type="expression" dxfId="1108" priority="31">
      <formula>K22&lt;&gt;""</formula>
    </cfRule>
  </conditionalFormatting>
  <conditionalFormatting sqref="L22">
    <cfRule type="expression" dxfId="1107" priority="30">
      <formula>L22&lt;&gt;""</formula>
    </cfRule>
  </conditionalFormatting>
  <conditionalFormatting sqref="M22">
    <cfRule type="expression" dxfId="1106" priority="29">
      <formula>M22&lt;&gt;""</formula>
    </cfRule>
  </conditionalFormatting>
  <conditionalFormatting sqref="N22">
    <cfRule type="expression" dxfId="1105" priority="28">
      <formula>N22&lt;&gt;""</formula>
    </cfRule>
  </conditionalFormatting>
  <conditionalFormatting sqref="O22">
    <cfRule type="expression" dxfId="1104" priority="27">
      <formula>O22&lt;&gt;""</formula>
    </cfRule>
  </conditionalFormatting>
  <conditionalFormatting sqref="P22">
    <cfRule type="expression" dxfId="1103" priority="26">
      <formula>P22&lt;&gt;""</formula>
    </cfRule>
  </conditionalFormatting>
  <conditionalFormatting sqref="Q22">
    <cfRule type="expression" dxfId="1102" priority="25">
      <formula>Q22&lt;&gt;""</formula>
    </cfRule>
  </conditionalFormatting>
  <conditionalFormatting sqref="Y22">
    <cfRule type="expression" dxfId="1101" priority="24">
      <formula>Y22&lt;&gt;""</formula>
    </cfRule>
  </conditionalFormatting>
  <conditionalFormatting sqref="Z22">
    <cfRule type="expression" dxfId="1100" priority="23">
      <formula>Z22&lt;&gt;""</formula>
    </cfRule>
  </conditionalFormatting>
  <conditionalFormatting sqref="AA22">
    <cfRule type="expression" dxfId="1099" priority="22">
      <formula>AA22&lt;&gt;""</formula>
    </cfRule>
  </conditionalFormatting>
  <conditionalFormatting sqref="AB22">
    <cfRule type="expression" dxfId="1098" priority="21">
      <formula>AB22&lt;&gt;""</formula>
    </cfRule>
  </conditionalFormatting>
  <conditionalFormatting sqref="AC22">
    <cfRule type="expression" dxfId="1097" priority="20">
      <formula>AC22&lt;&gt;""</formula>
    </cfRule>
  </conditionalFormatting>
  <conditionalFormatting sqref="AD22">
    <cfRule type="expression" dxfId="1096" priority="19">
      <formula>AD22&lt;&gt;""</formula>
    </cfRule>
  </conditionalFormatting>
  <conditionalFormatting sqref="R21">
    <cfRule type="expression" dxfId="1095" priority="18">
      <formula>R21&lt;&gt;""</formula>
    </cfRule>
  </conditionalFormatting>
  <conditionalFormatting sqref="S21">
    <cfRule type="expression" dxfId="1094" priority="17">
      <formula>S21&lt;&gt;""</formula>
    </cfRule>
  </conditionalFormatting>
  <conditionalFormatting sqref="T21">
    <cfRule type="expression" dxfId="1093" priority="16">
      <formula>T21&lt;&gt;""</formula>
    </cfRule>
  </conditionalFormatting>
  <conditionalFormatting sqref="U21">
    <cfRule type="expression" dxfId="1092" priority="15">
      <formula>U21&lt;&gt;""</formula>
    </cfRule>
  </conditionalFormatting>
  <conditionalFormatting sqref="V21">
    <cfRule type="expression" dxfId="1091" priority="14">
      <formula>V21&lt;&gt;""</formula>
    </cfRule>
  </conditionalFormatting>
  <conditionalFormatting sqref="W21">
    <cfRule type="expression" dxfId="1090" priority="13">
      <formula>W21&lt;&gt;""</formula>
    </cfRule>
  </conditionalFormatting>
  <conditionalFormatting sqref="X21">
    <cfRule type="expression" dxfId="1089" priority="12">
      <formula>X21&lt;&gt;""</formula>
    </cfRule>
  </conditionalFormatting>
  <conditionalFormatting sqref="R22">
    <cfRule type="expression" dxfId="1088" priority="11">
      <formula>R22&lt;&gt;""</formula>
    </cfRule>
  </conditionalFormatting>
  <conditionalFormatting sqref="S22">
    <cfRule type="expression" dxfId="1087" priority="10">
      <formula>S22&lt;&gt;""</formula>
    </cfRule>
  </conditionalFormatting>
  <conditionalFormatting sqref="T22">
    <cfRule type="expression" dxfId="1086" priority="9">
      <formula>T22&lt;&gt;""</formula>
    </cfRule>
  </conditionalFormatting>
  <conditionalFormatting sqref="U22">
    <cfRule type="expression" dxfId="1085" priority="8">
      <formula>U22&lt;&gt;""</formula>
    </cfRule>
  </conditionalFormatting>
  <conditionalFormatting sqref="V22">
    <cfRule type="expression" dxfId="1084" priority="7">
      <formula>V22&lt;&gt;""</formula>
    </cfRule>
  </conditionalFormatting>
  <conditionalFormatting sqref="W22">
    <cfRule type="expression" dxfId="1083" priority="6">
      <formula>W22&lt;&gt;""</formula>
    </cfRule>
  </conditionalFormatting>
  <conditionalFormatting sqref="X22">
    <cfRule type="expression" dxfId="1082" priority="5">
      <formula>X22&lt;&gt;""</formula>
    </cfRule>
  </conditionalFormatting>
  <conditionalFormatting sqref="Q27">
    <cfRule type="expression" dxfId="1081" priority="4">
      <formula>Q27&gt;0</formula>
    </cfRule>
  </conditionalFormatting>
  <conditionalFormatting sqref="Q27">
    <cfRule type="cellIs" dxfId="1080" priority="3" operator="equal">
      <formula>0</formula>
    </cfRule>
  </conditionalFormatting>
  <conditionalFormatting sqref="A27">
    <cfRule type="cellIs" dxfId="1079" priority="2" operator="equal">
      <formula>0</formula>
    </cfRule>
  </conditionalFormatting>
  <conditionalFormatting sqref="B27">
    <cfRule type="cellIs" dxfId="1078" priority="1" operator="equal">
      <formula>0</formula>
    </cfRule>
  </conditionalFormatting>
  <pageMargins left="0.27559055118110237" right="0.27559055118110237" top="0.62992125984251968" bottom="0.27559055118110237" header="0" footer="0"/>
  <pageSetup paperSize="9" scale="61" orientation="landscape" verticalDpi="0" r:id="rId1"/>
  <headerFooter>
    <oddFooter>&amp;L&amp;F; &amp;D&amp;C&amp;A&amp;R&amp;P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7</vt:i4>
      </vt:variant>
    </vt:vector>
  </HeadingPairs>
  <TitlesOfParts>
    <vt:vector size="22" baseType="lpstr">
      <vt:lpstr>Test</vt:lpstr>
      <vt:lpstr>ТитулОО</vt:lpstr>
      <vt:lpstr>Base</vt:lpstr>
      <vt:lpstr>ПланОО</vt:lpstr>
      <vt:lpstr>ТитулЗО</vt:lpstr>
      <vt:lpstr>ПланЗО</vt:lpstr>
      <vt:lpstr>ТитСокрОО</vt:lpstr>
      <vt:lpstr>ПланСокрОО</vt:lpstr>
      <vt:lpstr>ТитСокрЗО</vt:lpstr>
      <vt:lpstr>ПланСокрЗО</vt:lpstr>
      <vt:lpstr>ТитулОЗО</vt:lpstr>
      <vt:lpstr>ПланОЗО</vt:lpstr>
      <vt:lpstr>ТитулСокрОЗО</vt:lpstr>
      <vt:lpstr>ПланСокрОЗО</vt:lpstr>
      <vt:lpstr>Кафедры</vt:lpstr>
      <vt:lpstr>Kafedry</vt:lpstr>
      <vt:lpstr>ПланЗО!Заголовки_для_печати</vt:lpstr>
      <vt:lpstr>ПланОЗО!Заголовки_для_печати</vt:lpstr>
      <vt:lpstr>ПланОО!Заголовки_для_печати</vt:lpstr>
      <vt:lpstr>ПланСокрЗО!Заголовки_для_печати</vt:lpstr>
      <vt:lpstr>ПланСокрОЗО!Заголовки_для_печати</vt:lpstr>
      <vt:lpstr>ПланСокрОО!Заголовки_для_печати</vt:lpstr>
    </vt:vector>
  </TitlesOfParts>
  <Company>ГОУ ВПО "ДонНУ"</Company>
  <LinksUpToDate>false</LinksUpToDate>
  <SharedDoc>false</SharedDoc>
  <HyperlinkBase>https://vk.com/id7285193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Учебный план</dc:title>
  <dc:creator>Pasha</dc:creator>
  <cp:keywords>каф. МАиДУ, ФМиИТ</cp:keywords>
  <cp:lastModifiedBy>Дерий Ирина Анатольевна</cp:lastModifiedBy>
  <cp:lastPrinted>2019-10-23T18:38:31Z</cp:lastPrinted>
  <dcterms:created xsi:type="dcterms:W3CDTF">2016-01-22T14:54:20Z</dcterms:created>
  <dcterms:modified xsi:type="dcterms:W3CDTF">2020-04-27T12:31:33Z</dcterms:modified>
  <cp:category>pavelmasharov@gmail.com</cp:category>
</cp:coreProperties>
</file>